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pro10bv.sharepoint.com/sites/Pro10BV/Gedeelde documenten/1.Procurement/Waterschappen/Waterschap Vallei en Veluwe/2022 Afval/5. Nota's van inlichtingen/NvI 3/"/>
    </mc:Choice>
  </mc:AlternateContent>
  <xr:revisionPtr revIDLastSave="92" documentId="8_{92E1CF08-19A5-4EF2-8C28-9E72D9796B3B}" xr6:coauthVersionLast="47" xr6:coauthVersionMax="47" xr10:uidLastSave="{0C207225-FB7D-4D7E-90EE-D6F3CBA518EE}"/>
  <bookViews>
    <workbookView xWindow="28680" yWindow="-120" windowWidth="29040" windowHeight="15840" tabRatio="850" activeTab="4" xr2:uid="{FA418F3C-968F-4E80-846B-6ECE05461101}"/>
  </bookViews>
  <sheets>
    <sheet name="Eindresultaten" sheetId="2" r:id="rId1"/>
    <sheet name="Roostergoed" sheetId="1" r:id="rId2"/>
    <sheet name="Zand" sheetId="11" r:id="rId3"/>
    <sheet name="Overig papier en karton" sheetId="3" r:id="rId4"/>
    <sheet name="Vertrouwelijk papier" sheetId="12" r:id="rId5"/>
    <sheet name="Bedrijfsafval incl. PMD" sheetId="8" r:id="rId6"/>
    <sheet name="Bedrijfsafval excl. PMD" sheetId="9" r:id="rId7"/>
    <sheet name="PMD" sheetId="10" r:id="rId8"/>
    <sheet name="Overige afvalstromen" sheetId="5" r:id="rId9"/>
    <sheet name="Overige kosten (1)" sheetId="6" r:id="rId10"/>
    <sheet name="Overige kosten (2)" sheetId="7" r:id="rId11"/>
  </sheets>
  <externalReferences>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D17" i="12"/>
  <c r="D16" i="12"/>
  <c r="M13" i="12"/>
  <c r="K13" i="12"/>
  <c r="I13" i="12"/>
  <c r="G13" i="12"/>
  <c r="E13" i="12"/>
  <c r="C13" i="12"/>
  <c r="N12" i="12"/>
  <c r="L12" i="12"/>
  <c r="J12" i="12"/>
  <c r="H12" i="12"/>
  <c r="F12" i="12"/>
  <c r="D12" i="12"/>
  <c r="N11" i="12"/>
  <c r="L11" i="12"/>
  <c r="J11" i="12"/>
  <c r="H11" i="12"/>
  <c r="F11" i="12"/>
  <c r="D11" i="12"/>
  <c r="N10" i="12"/>
  <c r="L10" i="12"/>
  <c r="J10" i="12"/>
  <c r="H10" i="12"/>
  <c r="F10" i="12"/>
  <c r="D10" i="12"/>
  <c r="O10" i="12" s="1"/>
  <c r="N9" i="12"/>
  <c r="L9" i="12"/>
  <c r="J9" i="12"/>
  <c r="H9" i="12"/>
  <c r="F9" i="12"/>
  <c r="D9" i="12"/>
  <c r="N8" i="12"/>
  <c r="L8" i="12"/>
  <c r="J8" i="12"/>
  <c r="H8" i="12"/>
  <c r="F8" i="12"/>
  <c r="D8" i="12"/>
  <c r="N7" i="12"/>
  <c r="L7" i="12"/>
  <c r="J7" i="12"/>
  <c r="H7" i="12"/>
  <c r="F7" i="12"/>
  <c r="D7" i="12"/>
  <c r="F6" i="12"/>
  <c r="D6" i="12"/>
  <c r="I13" i="10"/>
  <c r="G13" i="10"/>
  <c r="E13" i="5"/>
  <c r="C13" i="3"/>
  <c r="C13" i="11"/>
  <c r="N11" i="11"/>
  <c r="L11" i="11"/>
  <c r="J11" i="11"/>
  <c r="H11" i="11"/>
  <c r="F11" i="11"/>
  <c r="D11" i="11"/>
  <c r="O11" i="11" s="1"/>
  <c r="N11" i="1"/>
  <c r="L11" i="1"/>
  <c r="J11" i="1"/>
  <c r="H11" i="1"/>
  <c r="F11" i="1"/>
  <c r="D11" i="1"/>
  <c r="N11" i="5"/>
  <c r="L11" i="5"/>
  <c r="J11" i="5"/>
  <c r="H11" i="5"/>
  <c r="F11" i="5"/>
  <c r="D11" i="5"/>
  <c r="N11" i="10"/>
  <c r="L11" i="10"/>
  <c r="J11" i="10"/>
  <c r="H11" i="10"/>
  <c r="F11" i="10"/>
  <c r="D11" i="10"/>
  <c r="N11" i="9"/>
  <c r="L11" i="9"/>
  <c r="J11" i="9"/>
  <c r="H11" i="9"/>
  <c r="F11" i="9"/>
  <c r="D11" i="9"/>
  <c r="O11" i="9" s="1"/>
  <c r="N11" i="8"/>
  <c r="L11" i="8"/>
  <c r="J11" i="8"/>
  <c r="H11" i="8"/>
  <c r="F11" i="8"/>
  <c r="D11" i="8"/>
  <c r="O11" i="8" s="1"/>
  <c r="N11" i="3"/>
  <c r="L11" i="3"/>
  <c r="J11" i="3"/>
  <c r="H11" i="3"/>
  <c r="F11" i="3"/>
  <c r="O11" i="3" s="1"/>
  <c r="D11" i="3"/>
  <c r="D6" i="5"/>
  <c r="F6" i="1"/>
  <c r="D6" i="1"/>
  <c r="O9" i="12" l="1"/>
  <c r="O8" i="12"/>
  <c r="O11" i="1"/>
  <c r="O11" i="10"/>
  <c r="O11" i="12"/>
  <c r="D13" i="12"/>
  <c r="L13" i="12"/>
  <c r="F13" i="12"/>
  <c r="O12" i="12"/>
  <c r="O7" i="12"/>
  <c r="O6" i="12"/>
  <c r="H13" i="12"/>
  <c r="N13" i="12"/>
  <c r="J13" i="12"/>
  <c r="E16" i="12"/>
  <c r="O11" i="5"/>
  <c r="F6" i="5"/>
  <c r="F6" i="10"/>
  <c r="D6" i="10"/>
  <c r="F6" i="9"/>
  <c r="D6" i="9"/>
  <c r="F6" i="8"/>
  <c r="D6" i="8"/>
  <c r="F6" i="3"/>
  <c r="D6" i="3"/>
  <c r="F6" i="11"/>
  <c r="D6" i="11"/>
  <c r="E13" i="1"/>
  <c r="O14" i="12" l="1"/>
  <c r="B19" i="12" s="1"/>
  <c r="J5" i="2" s="1"/>
  <c r="J10" i="3"/>
  <c r="M13" i="3"/>
  <c r="K13" i="3"/>
  <c r="I13" i="3"/>
  <c r="G13" i="3"/>
  <c r="J10" i="2"/>
  <c r="G14" i="6" l="1"/>
  <c r="G13" i="6"/>
  <c r="G12" i="6"/>
  <c r="G29" i="6"/>
  <c r="G25" i="6"/>
  <c r="G24" i="6"/>
  <c r="G23" i="6"/>
  <c r="G19" i="6"/>
  <c r="G18" i="6"/>
  <c r="G17" i="6"/>
  <c r="G16" i="6"/>
  <c r="G15" i="6"/>
  <c r="G11" i="6"/>
  <c r="G10" i="6"/>
  <c r="G9" i="6"/>
  <c r="G8" i="6"/>
  <c r="G7" i="6"/>
  <c r="G6" i="6"/>
  <c r="G28" i="6"/>
  <c r="G27" i="6"/>
  <c r="G26" i="6"/>
  <c r="G22" i="6"/>
  <c r="G21" i="6"/>
  <c r="G20" i="6"/>
  <c r="G5" i="6"/>
  <c r="G4" i="6"/>
  <c r="D16" i="11"/>
  <c r="E16" i="11" s="1"/>
  <c r="M13" i="11"/>
  <c r="K13" i="11"/>
  <c r="I13" i="11"/>
  <c r="G13" i="11"/>
  <c r="E13" i="11"/>
  <c r="C16" i="9"/>
  <c r="C17" i="9"/>
  <c r="C13" i="10"/>
  <c r="E13" i="10"/>
  <c r="K13" i="10"/>
  <c r="M13" i="10"/>
  <c r="D16" i="1"/>
  <c r="N12" i="11" l="1"/>
  <c r="L10" i="11"/>
  <c r="F12" i="11"/>
  <c r="D12" i="11"/>
  <c r="H12" i="11"/>
  <c r="D8" i="11"/>
  <c r="L12" i="11"/>
  <c r="J9" i="11"/>
  <c r="J12" i="11"/>
  <c r="N7" i="11"/>
  <c r="N9" i="11"/>
  <c r="D7" i="11"/>
  <c r="N10" i="11"/>
  <c r="J10" i="11"/>
  <c r="O12" i="11" l="1"/>
  <c r="D10" i="11"/>
  <c r="L7" i="11"/>
  <c r="F7" i="11"/>
  <c r="F10" i="11"/>
  <c r="H7" i="11"/>
  <c r="H10" i="11"/>
  <c r="J7" i="11"/>
  <c r="F8" i="11"/>
  <c r="D9" i="11"/>
  <c r="H8" i="11"/>
  <c r="F9" i="11"/>
  <c r="H9" i="11"/>
  <c r="J8" i="11"/>
  <c r="L8" i="11"/>
  <c r="L9" i="11"/>
  <c r="N8" i="11"/>
  <c r="O7" i="11" l="1"/>
  <c r="N13" i="11"/>
  <c r="D13" i="11"/>
  <c r="O10" i="11"/>
  <c r="J13" i="11"/>
  <c r="O8" i="11"/>
  <c r="L13" i="11"/>
  <c r="O9" i="11"/>
  <c r="H13" i="11"/>
  <c r="F13" i="11"/>
  <c r="O6" i="11"/>
  <c r="O14" i="11" l="1"/>
  <c r="B19" i="11" s="1"/>
  <c r="J3" i="2" s="1"/>
  <c r="D17" i="9" l="1"/>
  <c r="D16" i="9"/>
  <c r="M13" i="9"/>
  <c r="K13" i="9"/>
  <c r="I13" i="9"/>
  <c r="G13" i="9"/>
  <c r="E13" i="9"/>
  <c r="C13" i="9"/>
  <c r="C13" i="8"/>
  <c r="E13" i="8"/>
  <c r="G13" i="8"/>
  <c r="I13" i="8"/>
  <c r="K13" i="8"/>
  <c r="M13" i="8"/>
  <c r="D17" i="8"/>
  <c r="D16" i="8"/>
  <c r="D17" i="10"/>
  <c r="D16" i="10"/>
  <c r="M13" i="5"/>
  <c r="K13" i="5"/>
  <c r="I13" i="5"/>
  <c r="G13" i="5"/>
  <c r="C13" i="5"/>
  <c r="E26" i="5"/>
  <c r="E25" i="5"/>
  <c r="E24" i="5"/>
  <c r="E23" i="5"/>
  <c r="E22" i="5"/>
  <c r="E21" i="5"/>
  <c r="E20" i="5"/>
  <c r="E19" i="5"/>
  <c r="E18" i="5"/>
  <c r="E17" i="5"/>
  <c r="E16" i="5"/>
  <c r="E13" i="3"/>
  <c r="D17" i="3"/>
  <c r="D16" i="3"/>
  <c r="G15" i="2"/>
  <c r="F15" i="2"/>
  <c r="E15" i="2"/>
  <c r="D15" i="2"/>
  <c r="C15" i="2"/>
  <c r="B15" i="2"/>
  <c r="G14" i="2"/>
  <c r="F14" i="2"/>
  <c r="E14" i="2"/>
  <c r="D14" i="2"/>
  <c r="C14" i="2"/>
  <c r="B14" i="2"/>
  <c r="G13" i="2"/>
  <c r="F13" i="2"/>
  <c r="E13" i="2"/>
  <c r="D13" i="2"/>
  <c r="C13" i="2"/>
  <c r="B13" i="2"/>
  <c r="G12" i="2"/>
  <c r="F12" i="2"/>
  <c r="E12" i="2"/>
  <c r="D12" i="2"/>
  <c r="C12" i="2"/>
  <c r="B12" i="2"/>
  <c r="G11" i="2"/>
  <c r="F11" i="2"/>
  <c r="E11" i="2"/>
  <c r="D11" i="2"/>
  <c r="C11" i="2"/>
  <c r="B11" i="2"/>
  <c r="G10" i="2"/>
  <c r="F10" i="2"/>
  <c r="E10" i="2"/>
  <c r="D10" i="2"/>
  <c r="C10" i="2"/>
  <c r="B10" i="2"/>
  <c r="G4" i="2"/>
  <c r="F4" i="2"/>
  <c r="E4" i="2"/>
  <c r="D4" i="2"/>
  <c r="C4" i="2"/>
  <c r="B4" i="2"/>
  <c r="G13" i="1"/>
  <c r="I13" i="1"/>
  <c r="K13" i="1"/>
  <c r="M13" i="1"/>
  <c r="D17" i="1"/>
  <c r="E16" i="1" s="1"/>
  <c r="E16" i="9" l="1"/>
  <c r="F16" i="5"/>
  <c r="E16" i="10"/>
  <c r="E16" i="8"/>
  <c r="E16" i="3"/>
  <c r="N10" i="1"/>
  <c r="N12" i="3"/>
  <c r="D12" i="3"/>
  <c r="D7" i="1"/>
  <c r="L12" i="3" l="1"/>
  <c r="H10" i="1"/>
  <c r="F10" i="5"/>
  <c r="D7" i="5"/>
  <c r="L7" i="8"/>
  <c r="H10" i="8"/>
  <c r="J10" i="8"/>
  <c r="L12" i="8"/>
  <c r="N10" i="8"/>
  <c r="L10" i="8"/>
  <c r="D12" i="8"/>
  <c r="J12" i="8"/>
  <c r="H7" i="8"/>
  <c r="D7" i="8"/>
  <c r="N7" i="8"/>
  <c r="F7" i="8"/>
  <c r="D10" i="8"/>
  <c r="J7" i="8"/>
  <c r="F10" i="8"/>
  <c r="J12" i="3"/>
  <c r="H12" i="3"/>
  <c r="F12" i="3"/>
  <c r="O12" i="3" s="1"/>
  <c r="J10" i="1"/>
  <c r="L10" i="1"/>
  <c r="F10" i="1"/>
  <c r="D10" i="1"/>
  <c r="N9" i="9"/>
  <c r="L9" i="9"/>
  <c r="J9" i="9"/>
  <c r="H9" i="9"/>
  <c r="F9" i="9"/>
  <c r="D9" i="9"/>
  <c r="N12" i="9"/>
  <c r="L12" i="9"/>
  <c r="J12" i="9"/>
  <c r="H12" i="9"/>
  <c r="F12" i="9"/>
  <c r="D12" i="9"/>
  <c r="N7" i="9"/>
  <c r="L7" i="9"/>
  <c r="J7" i="9"/>
  <c r="H7" i="9"/>
  <c r="F7" i="9"/>
  <c r="D7" i="9"/>
  <c r="N10" i="9"/>
  <c r="L10" i="9"/>
  <c r="J10" i="9"/>
  <c r="H10" i="9"/>
  <c r="F10" i="9"/>
  <c r="D10" i="9"/>
  <c r="N8" i="9"/>
  <c r="L8" i="9"/>
  <c r="J8" i="9"/>
  <c r="H8" i="9"/>
  <c r="F8" i="9"/>
  <c r="D8" i="9"/>
  <c r="L9" i="5"/>
  <c r="L8" i="5"/>
  <c r="J8" i="5"/>
  <c r="H8" i="5"/>
  <c r="N8" i="5"/>
  <c r="F8" i="5"/>
  <c r="D8" i="5"/>
  <c r="L7" i="5"/>
  <c r="H7" i="5"/>
  <c r="F7" i="5"/>
  <c r="H10" i="3"/>
  <c r="F10" i="3"/>
  <c r="N10" i="3"/>
  <c r="D10" i="3"/>
  <c r="O10" i="3" s="1"/>
  <c r="L10" i="3"/>
  <c r="J7" i="3"/>
  <c r="H7" i="3"/>
  <c r="F7" i="3"/>
  <c r="N7" i="3"/>
  <c r="D7" i="3"/>
  <c r="L7" i="3"/>
  <c r="J8" i="3"/>
  <c r="H8" i="3"/>
  <c r="F8" i="3"/>
  <c r="L8" i="3"/>
  <c r="D8" i="3"/>
  <c r="N8" i="3"/>
  <c r="J9" i="3"/>
  <c r="H9" i="3"/>
  <c r="F9" i="3"/>
  <c r="L9" i="3"/>
  <c r="D9" i="3"/>
  <c r="N9" i="3"/>
  <c r="N12" i="1"/>
  <c r="L12" i="1"/>
  <c r="J12" i="1"/>
  <c r="H12" i="1"/>
  <c r="F12" i="1"/>
  <c r="D12" i="1"/>
  <c r="L9" i="1"/>
  <c r="J9" i="1"/>
  <c r="H9" i="1"/>
  <c r="F9" i="1"/>
  <c r="N9" i="1"/>
  <c r="D9" i="1"/>
  <c r="O10" i="1"/>
  <c r="L8" i="1"/>
  <c r="J8" i="1"/>
  <c r="F8" i="1"/>
  <c r="N8" i="1"/>
  <c r="H8" i="1"/>
  <c r="D8" i="1"/>
  <c r="L7" i="1"/>
  <c r="J7" i="1"/>
  <c r="H7" i="1"/>
  <c r="F7" i="1"/>
  <c r="N7" i="1"/>
  <c r="O9" i="3" l="1"/>
  <c r="J13" i="3"/>
  <c r="L13" i="3"/>
  <c r="D13" i="3"/>
  <c r="O7" i="3"/>
  <c r="O8" i="3"/>
  <c r="F13" i="3"/>
  <c r="H13" i="3"/>
  <c r="N13" i="3"/>
  <c r="O6" i="3"/>
  <c r="N7" i="5"/>
  <c r="J7" i="5"/>
  <c r="H10" i="5"/>
  <c r="L10" i="5"/>
  <c r="J10" i="5"/>
  <c r="N10" i="5"/>
  <c r="D10" i="5"/>
  <c r="F12" i="8"/>
  <c r="H12" i="8"/>
  <c r="D12" i="10"/>
  <c r="L12" i="10"/>
  <c r="N12" i="10"/>
  <c r="F12" i="10"/>
  <c r="J12" i="10"/>
  <c r="H12" i="10"/>
  <c r="D9" i="10"/>
  <c r="J9" i="10"/>
  <c r="L9" i="10"/>
  <c r="N9" i="10"/>
  <c r="F9" i="10"/>
  <c r="H9" i="10"/>
  <c r="D7" i="10"/>
  <c r="J7" i="10"/>
  <c r="L7" i="10"/>
  <c r="N7" i="10"/>
  <c r="F7" i="10"/>
  <c r="H7" i="10"/>
  <c r="D10" i="10"/>
  <c r="F10" i="10"/>
  <c r="J10" i="10"/>
  <c r="L10" i="10"/>
  <c r="N10" i="10"/>
  <c r="H10" i="10"/>
  <c r="D8" i="10"/>
  <c r="J8" i="10"/>
  <c r="L8" i="10"/>
  <c r="N8" i="10"/>
  <c r="F8" i="10"/>
  <c r="H8" i="10"/>
  <c r="N12" i="8"/>
  <c r="H8" i="8"/>
  <c r="D8" i="8"/>
  <c r="F8" i="8"/>
  <c r="L8" i="8"/>
  <c r="N8" i="8"/>
  <c r="J8" i="8"/>
  <c r="J13" i="8" s="1"/>
  <c r="N9" i="8"/>
  <c r="H9" i="8"/>
  <c r="D9" i="8"/>
  <c r="L9" i="8"/>
  <c r="F9" i="8"/>
  <c r="J9" i="8"/>
  <c r="O10" i="8"/>
  <c r="O6" i="8"/>
  <c r="O7" i="8"/>
  <c r="O12" i="1"/>
  <c r="N13" i="1"/>
  <c r="O9" i="1"/>
  <c r="O12" i="9"/>
  <c r="N13" i="9"/>
  <c r="O10" i="9"/>
  <c r="H13" i="9"/>
  <c r="O9" i="9"/>
  <c r="O6" i="9"/>
  <c r="D13" i="9"/>
  <c r="J13" i="9"/>
  <c r="O8" i="9"/>
  <c r="F13" i="9"/>
  <c r="L13" i="9"/>
  <c r="O7" i="9"/>
  <c r="N9" i="5"/>
  <c r="F9" i="5"/>
  <c r="D9" i="5"/>
  <c r="H9" i="5"/>
  <c r="J9" i="5"/>
  <c r="N12" i="5"/>
  <c r="H12" i="5"/>
  <c r="L12" i="5"/>
  <c r="F12" i="5"/>
  <c r="J12" i="5"/>
  <c r="D12" i="5"/>
  <c r="O8" i="5"/>
  <c r="F13" i="1"/>
  <c r="H13" i="1"/>
  <c r="L13" i="1"/>
  <c r="J13" i="1"/>
  <c r="O7" i="1"/>
  <c r="D13" i="1"/>
  <c r="O8" i="1"/>
  <c r="O6" i="1"/>
  <c r="O12" i="10" l="1"/>
  <c r="O12" i="8"/>
  <c r="O14" i="3"/>
  <c r="B19" i="3" s="1"/>
  <c r="J4" i="2" s="1"/>
  <c r="O12" i="5"/>
  <c r="O7" i="5"/>
  <c r="O14" i="1"/>
  <c r="B19" i="1" s="1"/>
  <c r="J2" i="2" s="1"/>
  <c r="J13" i="10"/>
  <c r="O10" i="5"/>
  <c r="O6" i="5"/>
  <c r="L13" i="5"/>
  <c r="H13" i="5"/>
  <c r="O10" i="10"/>
  <c r="H13" i="8"/>
  <c r="D13" i="8"/>
  <c r="D13" i="10"/>
  <c r="O6" i="10"/>
  <c r="F13" i="10"/>
  <c r="O9" i="10"/>
  <c r="N13" i="10"/>
  <c r="H13" i="10"/>
  <c r="L13" i="10"/>
  <c r="O8" i="10"/>
  <c r="O7" i="10"/>
  <c r="F13" i="8"/>
  <c r="N13" i="8"/>
  <c r="O9" i="8"/>
  <c r="O8" i="8"/>
  <c r="L13" i="8"/>
  <c r="F13" i="5"/>
  <c r="D13" i="5"/>
  <c r="O14" i="9"/>
  <c r="B19" i="9" s="1"/>
  <c r="J7" i="2" s="1"/>
  <c r="O9" i="5"/>
  <c r="J13" i="5"/>
  <c r="N13" i="5"/>
  <c r="O14" i="5" l="1"/>
  <c r="B28" i="5" s="1"/>
  <c r="O14" i="10"/>
  <c r="B19" i="10" s="1"/>
  <c r="J8" i="2" s="1"/>
  <c r="O14" i="8"/>
  <c r="B19" i="8" s="1"/>
  <c r="J6" i="2" s="1"/>
  <c r="J9" i="2" l="1"/>
  <c r="J11" i="2" s="1"/>
</calcChain>
</file>

<file path=xl/sharedStrings.xml><?xml version="1.0" encoding="utf-8"?>
<sst xmlns="http://schemas.openxmlformats.org/spreadsheetml/2006/main" count="444" uniqueCount="151">
  <si>
    <t xml:space="preserve">Type brandstof </t>
  </si>
  <si>
    <t>BIO-CNG / BIO-LNG EURO VI</t>
  </si>
  <si>
    <t>Tarief per rit/ ton excl. btw.</t>
  </si>
  <si>
    <t>Weging</t>
  </si>
  <si>
    <t>Gewogen som</t>
  </si>
  <si>
    <t>Het tarief per rit:</t>
  </si>
  <si>
    <t>Tarief verwerking roostergoed per ton</t>
  </si>
  <si>
    <t>HVO</t>
  </si>
  <si>
    <t>Fictieve inschrijfsom roostergoed</t>
  </si>
  <si>
    <t>GTL</t>
  </si>
  <si>
    <t>Fictieve inschrijfsom overige afvalstromen</t>
  </si>
  <si>
    <t>Hybride brandstof / CNG / LNG</t>
  </si>
  <si>
    <t>Overige kosten (1)</t>
  </si>
  <si>
    <t>Elektrisch (grijze stroom)</t>
  </si>
  <si>
    <t>Elektrisch (groene stroom)</t>
  </si>
  <si>
    <t>BIO-CNG / BIO-LNG</t>
  </si>
  <si>
    <t>Biodiesel B100 (van restafval zoals bv. frituurvet)</t>
  </si>
  <si>
    <t>Tarief</t>
  </si>
  <si>
    <t xml:space="preserve">
</t>
  </si>
  <si>
    <t>Per rit</t>
  </si>
  <si>
    <t xml:space="preserve">Tarief verwerking hout </t>
  </si>
  <si>
    <t>Per ton</t>
  </si>
  <si>
    <r>
      <t xml:space="preserve">Tarief verwerking bouw- en sloopafval </t>
    </r>
    <r>
      <rPr>
        <b/>
        <sz val="12"/>
        <color theme="1"/>
        <rFont val="Corbel"/>
        <family val="2"/>
      </rPr>
      <t/>
    </r>
  </si>
  <si>
    <t>Tarief verwerking grof- en huishoudelijk afval</t>
  </si>
  <si>
    <t xml:space="preserve">Tarief verwerking afgewerkte olie </t>
  </si>
  <si>
    <t>Per kilogram</t>
  </si>
  <si>
    <t xml:space="preserve">Tarief verwerking spuitbussen </t>
  </si>
  <si>
    <t xml:space="preserve">Tarief verwerking tl-buizen </t>
  </si>
  <si>
    <t>Prijs afvalstromen ter informatie (wordt niet meegenomen in beoordeling)</t>
  </si>
  <si>
    <t>Datadragers</t>
  </si>
  <si>
    <t>Elektroschroot</t>
  </si>
  <si>
    <t>Kunststof</t>
  </si>
  <si>
    <t>Glas</t>
  </si>
  <si>
    <t>Biologisch afval</t>
  </si>
  <si>
    <t>Overige afvalstromen</t>
  </si>
  <si>
    <t>Overige artikelen</t>
  </si>
  <si>
    <t>Prijs per kilogram</t>
  </si>
  <si>
    <t>Prijs per rit</t>
  </si>
  <si>
    <t>NVT.</t>
  </si>
  <si>
    <t xml:space="preserve">Totaal overige kosten  </t>
  </si>
  <si>
    <r>
      <t xml:space="preserve">Inschrijver dient uitsluitend </t>
    </r>
    <r>
      <rPr>
        <b/>
        <sz val="10"/>
        <rFont val="Corbel"/>
        <family val="2"/>
      </rPr>
      <t xml:space="preserve">de geel gemarkeerde velden in te vullen. </t>
    </r>
    <r>
      <rPr>
        <sz val="10"/>
        <rFont val="Corbel"/>
        <family val="2"/>
      </rPr>
      <t xml:space="preserve">
De aangeboden tarieven per dag of per maand worden contractueel vastgelegd.</t>
    </r>
  </si>
  <si>
    <t xml:space="preserve"> Overige kosten (1)</t>
  </si>
  <si>
    <t xml:space="preserve">Type </t>
  </si>
  <si>
    <t xml:space="preserve">Kliko restafval 240 liter </t>
  </si>
  <si>
    <t>Kliko papier 240 liter</t>
  </si>
  <si>
    <t>Stalen dekvat oliehoudend afval 200 liter</t>
  </si>
  <si>
    <t>Milieubox verfresten</t>
  </si>
  <si>
    <t>Milieubox batterijen</t>
  </si>
  <si>
    <t>Stalen vloeistofvat afgewerkte olie 200 liter</t>
  </si>
  <si>
    <t>Stelen dekselvat afgewerkte olie 200 liter</t>
  </si>
  <si>
    <t>Mediabox afgesloten ICT datadragers</t>
  </si>
  <si>
    <t xml:space="preserve">Milieubox lampen </t>
  </si>
  <si>
    <t>Milieubox toner</t>
  </si>
  <si>
    <t>Stalen dekvat verfresten 200 liter</t>
  </si>
  <si>
    <t>Stalen dekvat oliefilters, poetsdoeken zand/garagekorrels 200 liter</t>
  </si>
  <si>
    <t>Kartonnen doos spuitbussen 105 liter</t>
  </si>
  <si>
    <t>Overige kosten (2)</t>
  </si>
  <si>
    <r>
      <t>Onderstaande tarieven worden niet in de beoordeling meegenomen. 
Inschrijver dient uitsluitend de</t>
    </r>
    <r>
      <rPr>
        <b/>
        <sz val="10"/>
        <color rgb="FFFFFF00"/>
        <rFont val="Corbel"/>
        <family val="2"/>
      </rPr>
      <t xml:space="preserve"> </t>
    </r>
    <r>
      <rPr>
        <b/>
        <sz val="10"/>
        <rFont val="Corbel"/>
        <family val="2"/>
      </rPr>
      <t>geel gemarkeerde velden in te vullen</t>
    </r>
    <r>
      <rPr>
        <sz val="10"/>
        <rFont val="Corbel"/>
        <family val="2"/>
      </rPr>
      <t>.
De aangeboden tarieven worden contractueel vastgelegd.</t>
    </r>
  </si>
  <si>
    <t>Roostergoed</t>
  </si>
  <si>
    <r>
      <t xml:space="preserve">Het tarief </t>
    </r>
    <r>
      <rPr>
        <b/>
        <sz val="9"/>
        <color theme="1"/>
        <rFont val="Corbel"/>
        <family val="2"/>
      </rPr>
      <t>per rit</t>
    </r>
  </si>
  <si>
    <r>
      <t>Tarief verwerking emballage</t>
    </r>
    <r>
      <rPr>
        <b/>
        <sz val="9"/>
        <color theme="1"/>
        <rFont val="Corbel"/>
        <family val="2"/>
      </rPr>
      <t xml:space="preserve"> </t>
    </r>
  </si>
  <si>
    <r>
      <t>Tarief verwerking oliehoudend garageafval</t>
    </r>
    <r>
      <rPr>
        <b/>
        <sz val="9"/>
        <color theme="1"/>
        <rFont val="Corbel"/>
        <family val="2"/>
      </rPr>
      <t xml:space="preserve"> </t>
    </r>
  </si>
  <si>
    <r>
      <t>Tarief verwerking smeermiddelen</t>
    </r>
    <r>
      <rPr>
        <b/>
        <sz val="9"/>
        <color theme="1"/>
        <rFont val="Corbel"/>
        <family val="2"/>
      </rPr>
      <t xml:space="preserve"> </t>
    </r>
  </si>
  <si>
    <t>Rolcontainer kartonnen bekers 500 liter</t>
  </si>
  <si>
    <t>Stalen dekvat electroschroot 200 liter</t>
  </si>
  <si>
    <t>Jaar 1 
Percentage van het aantal ritten</t>
  </si>
  <si>
    <t>Jaar 2
Percentage van het aantal ritten</t>
  </si>
  <si>
    <t>Jaar 3 
Percentage van het aantal ritten</t>
  </si>
  <si>
    <t>Jaar 4 
Percentage van het aantal ritten</t>
  </si>
  <si>
    <t>Jaar 5 
Percentage van het aantal ritten</t>
  </si>
  <si>
    <t>Jaar 6 
Percentage van het aantal ritten</t>
  </si>
  <si>
    <t>Diesel EURO V, max. 10% van de ritten per afvalstroom per jaar</t>
  </si>
  <si>
    <t>Diesel EURO VI</t>
  </si>
  <si>
    <t>Elektrisch (grijze stroom) EURO VI</t>
  </si>
  <si>
    <t>Biodiesel B100 EURO VI</t>
  </si>
  <si>
    <t>Het tarief per rit</t>
  </si>
  <si>
    <t>Fictieve inschrijfsom bedrijfsafval inclusief PMD</t>
  </si>
  <si>
    <t>Fictieve inschrijfsom bedrijfsafval exclusief PMD</t>
  </si>
  <si>
    <t>Fictieve inschrijfsom PMD</t>
  </si>
  <si>
    <t>Bedrijfsafval inclusief PMD</t>
  </si>
  <si>
    <t>Bedrijfsafval exclusief PMD</t>
  </si>
  <si>
    <t>PMD</t>
  </si>
  <si>
    <t>Rolcontainer voor papier 1000 liter</t>
  </si>
  <si>
    <t>Tarief verwerking tempex/piepschuim</t>
  </si>
  <si>
    <t>Tarief verwerking koffiebekers</t>
  </si>
  <si>
    <t>Zand</t>
  </si>
  <si>
    <t>Tarief verwerking zand per ton</t>
  </si>
  <si>
    <t>Fictieve inschrijfsom zand</t>
  </si>
  <si>
    <t>Inschrijfsom (basis voor vergelijking)</t>
  </si>
  <si>
    <t>10 m3 afzet portaal</t>
  </si>
  <si>
    <t>10 m3 afzetcontainer</t>
  </si>
  <si>
    <t>1100 l Blauw.deks.</t>
  </si>
  <si>
    <t>1100 l oranje deksel</t>
  </si>
  <si>
    <t>1100 liter rolcontainer</t>
  </si>
  <si>
    <t>12 m3 open container</t>
  </si>
  <si>
    <t>1300 liter rolcontainer</t>
  </si>
  <si>
    <t>140 liter rolcontainer</t>
  </si>
  <si>
    <t>15 m3 afzetcontainer</t>
  </si>
  <si>
    <t>1600 liter rolcontainer</t>
  </si>
  <si>
    <t>20 m3 afzetcontainer</t>
  </si>
  <si>
    <t>200ltr dekselvat staal</t>
  </si>
  <si>
    <t>240 liter rolcontainer blauw</t>
  </si>
  <si>
    <t>240 liter rolcontainer geel</t>
  </si>
  <si>
    <t>240 liter rolcontainer grijs</t>
  </si>
  <si>
    <t>240 liter rolcontainer groen</t>
  </si>
  <si>
    <t>25 m3 afzetcontainer</t>
  </si>
  <si>
    <t>25 m3 afzetcontainer gesloten</t>
  </si>
  <si>
    <t>6 m3 afzet portaal</t>
  </si>
  <si>
    <t>600l palletbox incl. deksel</t>
  </si>
  <si>
    <t>660 liter rolcontainer</t>
  </si>
  <si>
    <t>660 liter rolcontainer grijs</t>
  </si>
  <si>
    <t>875 L boxpallet met binnenhoes</t>
  </si>
  <si>
    <t>9 m3 afzet portaal</t>
  </si>
  <si>
    <t>9 m3 afzet portaal gesloten</t>
  </si>
  <si>
    <t>Gewogen totaal</t>
  </si>
  <si>
    <t>Maximale fictieve aftrek/bijtelling per jaar</t>
  </si>
  <si>
    <t>Fictieve inschrijfsom Bedrijfsafval inclusief PMD</t>
  </si>
  <si>
    <t>Fictieve inschrijfsom Bedrijfsafval exclusief PMD</t>
  </si>
  <si>
    <t>Eindresultaten</t>
  </si>
  <si>
    <t>Totaal fictieve aftrek/bijtelling</t>
  </si>
  <si>
    <t>Jaar 1  
Fictieve aftrek/bijtelling</t>
  </si>
  <si>
    <t>Jaar 2
Fictieve aftrek/bijtelling</t>
  </si>
  <si>
    <t>Jaar 3
Fictieve aftrek/bijtelling</t>
  </si>
  <si>
    <t>Jaar 4
Fictieve aftrek/bijtelling</t>
  </si>
  <si>
    <t>Jaar 5
Fictieve aftrek/bijtelling</t>
  </si>
  <si>
    <t>Jaar 6  
Fictieve aftrek/bijtelling</t>
  </si>
  <si>
    <r>
      <t>Tarief verwerking KCA</t>
    </r>
    <r>
      <rPr>
        <b/>
        <sz val="9"/>
        <color theme="1"/>
        <rFont val="Corbel"/>
        <family val="2"/>
      </rPr>
      <t xml:space="preserve"> </t>
    </r>
  </si>
  <si>
    <t>Elektrisch of waterstof (100% groene stroom)</t>
  </si>
  <si>
    <t>Fictieve inschrijfsom vertrouwelijk papier</t>
  </si>
  <si>
    <t>Fictieve inschrijfsom overig papier en karton</t>
  </si>
  <si>
    <t>Overig papier en karton</t>
  </si>
  <si>
    <t>Vertrouwelijk papier</t>
  </si>
  <si>
    <r>
      <t xml:space="preserve">Inschrijver dient in B16 en B17 het tarief te geven voor één rit en het tarief voor de verwerking van zand per ton excl. btw. Dit wordt gewogen naar het aantal ritten/ tonnages. Verder dient Inschrijver aan te geven hoeveel procent van het aantal ritten, per contractjaar, worden uitgevoerd met een bepaalde brandstof. Een rit is gedefinieerd als één locatiebezoek of bij een gecombineerde rit meerdere locatiebezoeken. De percentages en de tarieven per rit en per ton worden contractueel vastgelegd. Inschrijver dient </t>
    </r>
    <r>
      <rPr>
        <b/>
        <u/>
        <sz val="10"/>
        <rFont val="Corbel"/>
        <family val="2"/>
      </rPr>
      <t>enkel de geel gemarkeerde cellen in te vullen</t>
    </r>
    <r>
      <rPr>
        <sz val="10"/>
        <rFont val="Corbel"/>
        <family val="2"/>
      </rPr>
      <t>.</t>
    </r>
  </si>
  <si>
    <r>
      <t xml:space="preserve">Inschrijver dient in B16 en B17 het tarief te geven voor één rit en het tarief voor de verwerking van roostergoed per ton excl. btw. Dit wordt gewogen naar het aantal ritten/ tonnages. Verder dient Inschrijver aan te geven hoeveel procent van het aantal ritten, per contractjaar, worden uitgevoerd met een bepaalde brandstof. Een rit is gedefinieerd als één locatiebezoek of bij een gecombineerde rit meerdere locatiebezoeken. De percentages en de tarieven per rit en per ton worden contractueel vastgelegd. Inschrijver dient </t>
    </r>
    <r>
      <rPr>
        <b/>
        <u/>
        <sz val="10"/>
        <rFont val="Corbel"/>
        <family val="2"/>
      </rPr>
      <t>enkel de geel gemarkeerde cellen in te vullen</t>
    </r>
    <r>
      <rPr>
        <sz val="10"/>
        <rFont val="Corbel"/>
        <family val="2"/>
      </rPr>
      <t>.</t>
    </r>
  </si>
  <si>
    <t>Kliko vertrouwelijk papier 240 liter</t>
  </si>
  <si>
    <t>Kosten per maand (huur)</t>
  </si>
  <si>
    <t>Kosten per dag (huur)</t>
  </si>
  <si>
    <t>Tarief per dag (huur)</t>
  </si>
  <si>
    <t>ter info</t>
  </si>
  <si>
    <t>Tarief verwerking overig papier en karton per kilogram</t>
  </si>
  <si>
    <r>
      <t xml:space="preserve">Inschrijver dient in B16 en B17 het tarief te geven voor één rit en het tarief voor de verwerking van overig papier en karton (niet zijnde vertrouwelijk papier) per kilogram excl. btw. Dit wordt gewogen naar het aantal ritten/ kilogrammen. Verder dient Inschrijver aan te geven hoeveel procent van het aantal ritten, per contractjaar, worden uitgevoerd met een bepaalde brandstof. Een rit is gedefinieerd als één locatiebezoek of bij een gecombineerde rit meerdere locatiebezoeken. De percentages en de tarieven per rit en per kilogram worden contractueel vastgelegd. Inschrijver dient </t>
    </r>
    <r>
      <rPr>
        <b/>
        <sz val="10"/>
        <color theme="1"/>
        <rFont val="Corbel"/>
        <family val="2"/>
      </rPr>
      <t xml:space="preserve">enkel de geel gemarkeerde cellen in te vullen.
 </t>
    </r>
    <r>
      <rPr>
        <u/>
        <sz val="10"/>
        <color theme="1"/>
        <rFont val="Corbel"/>
        <family val="2"/>
      </rPr>
      <t>Let op! Omdat EURAL 200101 (overig papier en karton) inkomsten genereert, dient Inschrijver hier voor de goede werking van het Inschrijfblad een</t>
    </r>
    <r>
      <rPr>
        <u/>
        <sz val="10"/>
        <color rgb="FFFF0000"/>
        <rFont val="Corbel"/>
        <family val="2"/>
      </rPr>
      <t xml:space="preserve"> </t>
    </r>
    <r>
      <rPr>
        <b/>
        <u/>
        <sz val="10"/>
        <color rgb="FFFF0000"/>
        <rFont val="Corbel"/>
        <family val="2"/>
      </rPr>
      <t>negatief</t>
    </r>
    <r>
      <rPr>
        <b/>
        <u/>
        <sz val="10"/>
        <color theme="1"/>
        <rFont val="Corbel"/>
        <family val="2"/>
      </rPr>
      <t xml:space="preserve"> </t>
    </r>
    <r>
      <rPr>
        <u/>
        <sz val="10"/>
        <color theme="1"/>
        <rFont val="Corbel"/>
        <family val="2"/>
      </rPr>
      <t>tarief in te vullen</t>
    </r>
    <r>
      <rPr>
        <sz val="10"/>
        <color theme="1"/>
        <rFont val="Corbel"/>
        <family val="2"/>
      </rPr>
      <t xml:space="preserve">. Dit bedrag is feitelijk een positief bedrag dat Inschrijver vergoedt aan Opdrachtgever. De opbrengst voor Opdrachtgever per kg dient minimaal € 0,06 te zijn (excl. btw). </t>
    </r>
  </si>
  <si>
    <t>Tarief per rit/ kilogram</t>
  </si>
  <si>
    <r>
      <t xml:space="preserve">Inschrijver dient in B16 en B17 het tarief te geven voor één rit en het tarief voor de verwerking van vertrouwelijk papier per kilogram excl. btw. Dit wordt gewogen naar het aantal ritten/ kilogrammen. Verder dient Inschrijver aan te geven hoeveel procent van het aantal ritten, per contractjaar, worden uitgevoerd met een bepaalde brandstof. Een rit is gedefinieerd als één locatiebezoek of bij een gecombineerde rit meerdere locatiebezoeken. De percentages en de tarieven per rit en per kilogram worden contractueel vastgelegd. Inschrijver dient </t>
    </r>
    <r>
      <rPr>
        <b/>
        <sz val="10"/>
        <color theme="1"/>
        <rFont val="Corbel"/>
        <family val="2"/>
      </rPr>
      <t>enkel de geel gemarkeerde cellen in te vullen.</t>
    </r>
  </si>
  <si>
    <t>Tarief verwerking vertrouwelijk papier per kilogram</t>
  </si>
  <si>
    <r>
      <t xml:space="preserve">Inschrijver dient in B16 en B17 het tarief te geven voor één rit en het tarief voor de verwerking van bedrijfsafval </t>
    </r>
    <r>
      <rPr>
        <u/>
        <sz val="10"/>
        <rFont val="Corbel"/>
        <family val="2"/>
      </rPr>
      <t>inclusief PMD</t>
    </r>
    <r>
      <rPr>
        <sz val="10"/>
        <rFont val="Corbel"/>
        <family val="2"/>
      </rPr>
      <t xml:space="preserve"> per kilogram excl. btw. Dit wordt gewogen naar het aantal ritten/kilogrammen. Verder dient Inschrijver aan te geven hoeveel procent van het aantal ritten, per contractjaar, worden uitgevoerd met een bepaalde brandstof. Een rit is gedefinieerd als één locatiebezoek of bij een gecombineerde rit meerdere locatiebezoeken. De percentages en de tarieven per rit en per kilogram worden contractueel vastgelegd. Inschrijver dient </t>
    </r>
    <r>
      <rPr>
        <b/>
        <sz val="10"/>
        <rFont val="Corbel"/>
        <family val="2"/>
      </rPr>
      <t xml:space="preserve">enkel de geel gemarkeerde cellen in te vullen. </t>
    </r>
  </si>
  <si>
    <t>Tarief verwerking bedrijfsafval inclusief PMD per kilogram</t>
  </si>
  <si>
    <r>
      <t xml:space="preserve">Inschrijver dient in B16 en B17 het tarief te geven voor één rit en het tarief voor de verwerking van bedrijfsafval </t>
    </r>
    <r>
      <rPr>
        <u/>
        <sz val="10"/>
        <rFont val="Corbel"/>
        <family val="2"/>
      </rPr>
      <t>exclusief PMD</t>
    </r>
    <r>
      <rPr>
        <sz val="10"/>
        <rFont val="Corbel"/>
        <family val="2"/>
      </rPr>
      <t xml:space="preserve"> per kilogram excl. btw. Dit wordt gewogen naar het aantal ritten/kilogrammen. Verder dient Inschrijver aan te geven hoeveel procent van het aantal ritten, per contractjaar, worden uitgevoerd met een bepaalde brandstof. Een rit is gedefinieerd als één locatiebezoek of bij een gecombineerde rit meerdere locatiebezoeken. De percentages en de tarieven per rit en per kilogram worden contractueel vastgelegd. Inschrijver dient </t>
    </r>
    <r>
      <rPr>
        <b/>
        <sz val="10"/>
        <rFont val="Corbel"/>
        <family val="2"/>
      </rPr>
      <t xml:space="preserve">enkel de geel gemarkeerde cellen in te vullen. </t>
    </r>
  </si>
  <si>
    <t>Tarief verwerking bedrijfsafval exclusief PMD per kilogram</t>
  </si>
  <si>
    <r>
      <t xml:space="preserve">Inschrijver dient in B16 en B17 het tarief te geven voor één rit en het tarief voor de verwerking van PMD per kilogram excl. btw. Dit wordt gewogen naar het aantal ritten/kilogrammen. Verder dient Inschrijver aan te geven hoeveel procent van het aantal ritten, per contractjaar, worden uitgevoerd met een bepaalde brandstof. Een rit is gedefinieerd als één locatiebezoek of bij een gecombineerde rit meerdere locatiebezoeken. De percentages en de tarieven per rit en per kilogram worden contractueel vastgelegd. Inschrijver dient </t>
    </r>
    <r>
      <rPr>
        <b/>
        <sz val="10"/>
        <color theme="1"/>
        <rFont val="Corbel"/>
        <family val="2"/>
      </rPr>
      <t xml:space="preserve">enkel de geel gemarkeerde cellen in te vullen. </t>
    </r>
  </si>
  <si>
    <t>Tarief verwerking PMD per kilogram</t>
  </si>
  <si>
    <r>
      <t>Inschrijver dient in C16 t/m C28 het tarief te geven voor één rit en het tarief voor de verwerking van overige afvalstromen per kilogram of per ton excl. btw. Dit wordt gewogen naar het aantal ritten/ kilogrammen of tonnages. De tarieven afgegeven in de cellen C31 t/m C37 worden niet in beoordeling meegenomen maar dienen wel vooraf bekend te zijn. Verder dient Inschrijver aan te geven hoeveel procent van het aantal ritten, per contractjaar, worden uitgevoerd met een bepaalde brandstof. Een rit is gedefinieerd als één locatiebezoek of bij een gecombineerde rit meerdere locatiebezoeken. De percentages en de tarieven per rit/ per kilomgram of per ton worden contractueel vastgelegd. Inschrijver dient enkel</t>
    </r>
    <r>
      <rPr>
        <b/>
        <sz val="10"/>
        <rFont val="Corbel"/>
        <family val="2"/>
      </rPr>
      <t xml:space="preserve"> de geel gemarkeerde cellen in te vullen.</t>
    </r>
    <r>
      <rPr>
        <sz val="10"/>
        <rFont val="Corbe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</si>
</sst>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 [$€-2]\ * #,##0.00_ ;_ [$€-2]\ * \-#,##0.00_ ;_ [$€-2]\ * &quot;-&quot;??_ ;_ @_ "/>
  </numFmts>
  <fonts count="34" x14ac:knownFonts="1">
    <font>
      <sz val="11"/>
      <color theme="1"/>
      <name val="Calibri"/>
      <family val="2"/>
      <scheme val="minor"/>
    </font>
    <font>
      <sz val="11"/>
      <color theme="1"/>
      <name val="Calibri"/>
      <family val="2"/>
      <scheme val="minor"/>
    </font>
    <font>
      <b/>
      <sz val="16"/>
      <color theme="0"/>
      <name val="Calibri"/>
      <family val="2"/>
      <scheme val="minor"/>
    </font>
    <font>
      <sz val="13"/>
      <color theme="1"/>
      <name val="Corbel"/>
      <family val="2"/>
    </font>
    <font>
      <b/>
      <sz val="13"/>
      <color theme="1"/>
      <name val="Corbel"/>
      <family val="2"/>
    </font>
    <font>
      <b/>
      <sz val="13"/>
      <name val="Corbel"/>
      <family val="2"/>
    </font>
    <font>
      <b/>
      <sz val="12"/>
      <color theme="1"/>
      <name val="Calibri"/>
      <family val="2"/>
      <scheme val="minor"/>
    </font>
    <font>
      <sz val="12"/>
      <color theme="1"/>
      <name val="Calibri"/>
      <family val="2"/>
      <scheme val="minor"/>
    </font>
    <font>
      <sz val="11"/>
      <color theme="1"/>
      <name val="Corbel"/>
      <family val="2"/>
    </font>
    <font>
      <b/>
      <u/>
      <sz val="11"/>
      <color theme="1"/>
      <name val="Corbel"/>
      <family val="2"/>
    </font>
    <font>
      <sz val="10"/>
      <color theme="1"/>
      <name val="Corbel"/>
      <family val="2"/>
    </font>
    <font>
      <b/>
      <u/>
      <sz val="10"/>
      <color theme="1"/>
      <name val="Corbel"/>
      <family val="2"/>
    </font>
    <font>
      <b/>
      <sz val="12"/>
      <color theme="1"/>
      <name val="Corbel"/>
      <family val="2"/>
    </font>
    <font>
      <b/>
      <sz val="10"/>
      <color theme="1"/>
      <name val="Corbel"/>
      <family val="2"/>
    </font>
    <font>
      <b/>
      <sz val="16"/>
      <color theme="0"/>
      <name val="Corbel"/>
      <family val="2"/>
    </font>
    <font>
      <u/>
      <sz val="10"/>
      <color theme="1"/>
      <name val="Corbel"/>
      <family val="2"/>
    </font>
    <font>
      <u/>
      <sz val="10"/>
      <color rgb="FFFF0000"/>
      <name val="Corbel"/>
      <family val="2"/>
    </font>
    <font>
      <b/>
      <u/>
      <sz val="10"/>
      <color rgb="FFFF0000"/>
      <name val="Corbel"/>
      <family val="2"/>
    </font>
    <font>
      <b/>
      <sz val="10"/>
      <name val="Corbel"/>
      <family val="2"/>
    </font>
    <font>
      <sz val="10"/>
      <name val="Corbel"/>
      <family val="2"/>
    </font>
    <font>
      <b/>
      <sz val="10"/>
      <color rgb="FFFFFF00"/>
      <name val="Corbel"/>
      <family val="2"/>
    </font>
    <font>
      <sz val="9"/>
      <color theme="1"/>
      <name val="Corbel"/>
      <family val="2"/>
    </font>
    <font>
      <b/>
      <sz val="9"/>
      <color theme="1"/>
      <name val="Corbel"/>
      <family val="2"/>
    </font>
    <font>
      <b/>
      <sz val="9"/>
      <color theme="0"/>
      <name val="Corbel"/>
      <family val="2"/>
    </font>
    <font>
      <sz val="9"/>
      <color theme="0"/>
      <name val="Corbel"/>
      <family val="2"/>
    </font>
    <font>
      <b/>
      <sz val="9"/>
      <name val="Corbel"/>
      <family val="2"/>
    </font>
    <font>
      <b/>
      <sz val="9"/>
      <color theme="0"/>
      <name val="Calibri"/>
      <family val="2"/>
      <scheme val="minor"/>
    </font>
    <font>
      <sz val="9"/>
      <color theme="1"/>
      <name val="Calibri"/>
      <family val="2"/>
      <scheme val="minor"/>
    </font>
    <font>
      <sz val="9"/>
      <name val="Corbel"/>
      <family val="2"/>
    </font>
    <font>
      <b/>
      <u/>
      <sz val="10"/>
      <name val="Corbel"/>
      <family val="2"/>
    </font>
    <font>
      <b/>
      <sz val="9"/>
      <color rgb="FFFF0000"/>
      <name val="Corbel"/>
      <family val="2"/>
    </font>
    <font>
      <u/>
      <sz val="10"/>
      <name val="Corbel"/>
      <family val="2"/>
    </font>
    <font>
      <b/>
      <sz val="11"/>
      <color rgb="FFFF0000"/>
      <name val="Calibri"/>
      <family val="2"/>
      <scheme val="minor"/>
    </font>
    <font>
      <sz val="11"/>
      <color rgb="FFFF000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2060"/>
        <bgColor indexed="64"/>
      </patternFill>
    </fill>
    <fill>
      <patternFill patternType="solid">
        <fgColor theme="0" tint="-0.34998626667073579"/>
        <bgColor indexed="64"/>
      </patternFill>
    </fill>
    <fill>
      <patternFill patternType="solid">
        <fgColor theme="4" tint="0.79998168889431442"/>
        <bgColor indexed="64"/>
      </patternFill>
    </fill>
    <fill>
      <patternFill patternType="lightDown">
        <bgColor theme="0" tint="-4.9989318521683403E-2"/>
      </patternFill>
    </fill>
    <fill>
      <patternFill patternType="solid">
        <fgColor theme="5" tint="0.5999938962981048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ck">
        <color auto="1"/>
      </left>
      <right style="thick">
        <color auto="1"/>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bottom/>
      <diagonal/>
    </border>
    <border>
      <left/>
      <right style="thick">
        <color auto="1"/>
      </right>
      <top/>
      <bottom/>
      <diagonal/>
    </border>
    <border>
      <left style="thick">
        <color auto="1"/>
      </left>
      <right/>
      <top/>
      <bottom style="thick">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0" fontId="6" fillId="2" borderId="0" xfId="0" applyFont="1" applyFill="1" applyAlignment="1">
      <alignment vertical="center" wrapText="1"/>
    </xf>
    <xf numFmtId="44" fontId="7" fillId="2" borderId="0" xfId="0" applyNumberFormat="1" applyFont="1" applyFill="1"/>
    <xf numFmtId="0" fontId="0" fillId="2" borderId="0" xfId="0" applyFill="1"/>
    <xf numFmtId="9" fontId="0" fillId="2" borderId="0" xfId="0" applyNumberFormat="1" applyFill="1"/>
    <xf numFmtId="0" fontId="0" fillId="2" borderId="0" xfId="0" applyFill="1" applyAlignment="1">
      <alignment horizontal="left"/>
    </xf>
    <xf numFmtId="0" fontId="8" fillId="0" borderId="1" xfId="0" applyFont="1" applyBorder="1" applyAlignment="1">
      <alignment horizontal="center" vertical="center"/>
    </xf>
    <xf numFmtId="0" fontId="8" fillId="0" borderId="1" xfId="0" applyFont="1" applyBorder="1"/>
    <xf numFmtId="10" fontId="8" fillId="0" borderId="1" xfId="0" applyNumberFormat="1" applyFont="1" applyBorder="1"/>
    <xf numFmtId="0" fontId="0" fillId="0" borderId="13" xfId="0" applyBorder="1"/>
    <xf numFmtId="10" fontId="0" fillId="0" borderId="14" xfId="0" applyNumberFormat="1" applyBorder="1"/>
    <xf numFmtId="10" fontId="0" fillId="0" borderId="15" xfId="0" applyNumberFormat="1" applyBorder="1"/>
    <xf numFmtId="0" fontId="0" fillId="0" borderId="16" xfId="0" applyBorder="1"/>
    <xf numFmtId="10" fontId="0" fillId="0" borderId="0" xfId="0" applyNumberFormat="1"/>
    <xf numFmtId="10" fontId="0" fillId="0" borderId="17" xfId="0" applyNumberFormat="1" applyBorder="1"/>
    <xf numFmtId="0" fontId="0" fillId="0" borderId="0" xfId="0" applyAlignment="1">
      <alignment wrapText="1"/>
    </xf>
    <xf numFmtId="10" fontId="0" fillId="0" borderId="18" xfId="0" applyNumberFormat="1" applyBorder="1"/>
    <xf numFmtId="0" fontId="0" fillId="0" borderId="0" xfId="0" applyAlignment="1">
      <alignment horizontal="center" vertical="center"/>
    </xf>
    <xf numFmtId="0" fontId="9" fillId="0" borderId="1" xfId="0" applyFont="1" applyBorder="1"/>
    <xf numFmtId="0" fontId="3" fillId="2" borderId="0" xfId="0" applyFont="1" applyFill="1" applyAlignment="1">
      <alignment horizontal="left" vertical="top"/>
    </xf>
    <xf numFmtId="0" fontId="4" fillId="2" borderId="0" xfId="0" applyFont="1" applyFill="1" applyAlignment="1">
      <alignment horizontal="left" vertical="top" wrapText="1"/>
    </xf>
    <xf numFmtId="165" fontId="5" fillId="2" borderId="0" xfId="0" applyNumberFormat="1" applyFont="1" applyFill="1" applyAlignment="1">
      <alignment horizontal="left" vertical="top"/>
    </xf>
    <xf numFmtId="0" fontId="10" fillId="0" borderId="1" xfId="0" applyFont="1" applyBorder="1" applyAlignment="1">
      <alignment horizontal="left" vertical="center"/>
    </xf>
    <xf numFmtId="0" fontId="21" fillId="3" borderId="1" xfId="0" applyFont="1" applyFill="1" applyBorder="1" applyAlignment="1">
      <alignment horizontal="left" vertical="top"/>
    </xf>
    <xf numFmtId="0" fontId="21" fillId="2" borderId="5" xfId="0" applyFont="1" applyFill="1" applyBorder="1" applyAlignment="1">
      <alignment horizontal="left" vertical="top"/>
    </xf>
    <xf numFmtId="0" fontId="21" fillId="2" borderId="8" xfId="0" applyFont="1" applyFill="1" applyBorder="1" applyAlignment="1">
      <alignment horizontal="left" vertical="top"/>
    </xf>
    <xf numFmtId="0" fontId="21" fillId="0" borderId="1" xfId="0" applyFont="1" applyBorder="1" applyAlignment="1">
      <alignment horizontal="left" vertical="top" wrapText="1"/>
    </xf>
    <xf numFmtId="0" fontId="21" fillId="2" borderId="5" xfId="0" applyFont="1" applyFill="1" applyBorder="1" applyAlignment="1">
      <alignment horizontal="left" vertical="center"/>
    </xf>
    <xf numFmtId="0" fontId="21" fillId="2" borderId="8" xfId="0" applyFont="1" applyFill="1" applyBorder="1" applyAlignment="1">
      <alignment horizontal="center"/>
    </xf>
    <xf numFmtId="0" fontId="22" fillId="2" borderId="11" xfId="0" applyFont="1" applyFill="1" applyBorder="1" applyAlignment="1">
      <alignment vertical="top" wrapText="1"/>
    </xf>
    <xf numFmtId="0" fontId="22" fillId="2" borderId="0" xfId="0" applyFont="1" applyFill="1" applyAlignment="1">
      <alignment vertical="top" wrapText="1"/>
    </xf>
    <xf numFmtId="0" fontId="21" fillId="3" borderId="1" xfId="0" applyFont="1" applyFill="1" applyBorder="1" applyAlignment="1">
      <alignment vertical="center" wrapText="1"/>
    </xf>
    <xf numFmtId="0" fontId="21" fillId="2" borderId="8" xfId="0" applyFont="1" applyFill="1" applyBorder="1" applyAlignment="1">
      <alignment horizontal="center" vertical="center"/>
    </xf>
    <xf numFmtId="10" fontId="22" fillId="2" borderId="6" xfId="0" applyNumberFormat="1" applyFont="1" applyFill="1" applyBorder="1" applyAlignment="1">
      <alignment horizontal="left" vertical="top"/>
    </xf>
    <xf numFmtId="0" fontId="22" fillId="2" borderId="6" xfId="0" applyFont="1" applyFill="1" applyBorder="1" applyAlignment="1">
      <alignment horizontal="left" vertical="top"/>
    </xf>
    <xf numFmtId="165" fontId="22" fillId="2" borderId="6" xfId="0" applyNumberFormat="1" applyFont="1" applyFill="1" applyBorder="1" applyAlignment="1">
      <alignment horizontal="left" vertical="top"/>
    </xf>
    <xf numFmtId="0" fontId="21" fillId="0" borderId="1" xfId="0" applyFont="1" applyBorder="1" applyAlignment="1">
      <alignment vertical="center" wrapText="1"/>
    </xf>
    <xf numFmtId="0" fontId="21" fillId="2" borderId="0" xfId="0" applyFont="1" applyFill="1" applyAlignment="1">
      <alignment vertical="center"/>
    </xf>
    <xf numFmtId="0" fontId="22" fillId="2" borderId="0" xfId="0" applyFont="1" applyFill="1" applyAlignment="1">
      <alignment horizontal="right" vertical="center" wrapText="1"/>
    </xf>
    <xf numFmtId="164" fontId="22" fillId="2" borderId="0" xfId="0" applyNumberFormat="1" applyFont="1" applyFill="1" applyAlignment="1">
      <alignment horizontal="right" vertical="center" wrapText="1"/>
    </xf>
    <xf numFmtId="0" fontId="22" fillId="0" borderId="0" xfId="0" applyFont="1" applyAlignment="1">
      <alignment vertical="center" wrapText="1"/>
    </xf>
    <xf numFmtId="44" fontId="21" fillId="2" borderId="0" xfId="0" applyNumberFormat="1" applyFont="1" applyFill="1"/>
    <xf numFmtId="0" fontId="21" fillId="2" borderId="0" xfId="0" applyFont="1" applyFill="1"/>
    <xf numFmtId="0" fontId="21" fillId="2" borderId="0" xfId="0" applyFont="1" applyFill="1" applyAlignment="1">
      <alignment horizontal="left" vertical="top"/>
    </xf>
    <xf numFmtId="0" fontId="22" fillId="2" borderId="0" xfId="0" applyFont="1" applyFill="1" applyAlignment="1">
      <alignment horizontal="left" vertical="top" wrapText="1"/>
    </xf>
    <xf numFmtId="0" fontId="26" fillId="2" borderId="0" xfId="0" applyFont="1" applyFill="1"/>
    <xf numFmtId="0" fontId="27" fillId="2" borderId="0" xfId="0" applyFont="1" applyFill="1"/>
    <xf numFmtId="0" fontId="21" fillId="3" borderId="10" xfId="0" applyFont="1" applyFill="1" applyBorder="1" applyAlignment="1">
      <alignment vertical="center" wrapText="1"/>
    </xf>
    <xf numFmtId="9" fontId="27" fillId="2" borderId="0" xfId="0" applyNumberFormat="1" applyFont="1" applyFill="1"/>
    <xf numFmtId="164" fontId="21" fillId="4" borderId="1" xfId="0" applyNumberFormat="1" applyFont="1" applyFill="1" applyBorder="1" applyAlignment="1" applyProtection="1">
      <alignment horizontal="center"/>
      <protection locked="0"/>
    </xf>
    <xf numFmtId="165" fontId="21" fillId="6" borderId="1" xfId="0" applyNumberFormat="1" applyFont="1" applyFill="1" applyBorder="1" applyAlignment="1">
      <alignment horizontal="center" vertical="center"/>
    </xf>
    <xf numFmtId="164" fontId="21" fillId="3" borderId="1" xfId="0" applyNumberFormat="1" applyFont="1" applyFill="1" applyBorder="1" applyAlignment="1">
      <alignment horizontal="center"/>
    </xf>
    <xf numFmtId="164" fontId="21" fillId="4" borderId="1" xfId="0" applyNumberFormat="1" applyFont="1" applyFill="1" applyBorder="1" applyAlignment="1" applyProtection="1">
      <alignment horizontal="center" vertical="center"/>
      <protection locked="0"/>
    </xf>
    <xf numFmtId="164" fontId="25" fillId="3" borderId="1" xfId="0" applyNumberFormat="1" applyFont="1" applyFill="1" applyBorder="1" applyAlignment="1">
      <alignment horizontal="center" vertical="center"/>
    </xf>
    <xf numFmtId="164" fontId="21" fillId="4" borderId="1" xfId="1" applyNumberFormat="1" applyFont="1" applyFill="1" applyBorder="1" applyAlignment="1" applyProtection="1">
      <alignment horizontal="left" vertical="center"/>
      <protection locked="0"/>
    </xf>
    <xf numFmtId="0" fontId="28" fillId="0" borderId="1" xfId="0" applyFont="1" applyBorder="1" applyAlignment="1">
      <alignment horizontal="left" vertical="center" wrapText="1"/>
    </xf>
    <xf numFmtId="0" fontId="18" fillId="7" borderId="1" xfId="0" applyFont="1" applyFill="1" applyBorder="1" applyAlignment="1">
      <alignment horizontal="left" vertical="center"/>
    </xf>
    <xf numFmtId="164" fontId="10" fillId="0" borderId="1" xfId="0" applyNumberFormat="1" applyFont="1" applyBorder="1" applyAlignment="1">
      <alignment horizontal="right" vertical="center"/>
    </xf>
    <xf numFmtId="164" fontId="18" fillId="7" borderId="1" xfId="0" applyNumberFormat="1" applyFont="1" applyFill="1" applyBorder="1" applyAlignment="1">
      <alignment horizontal="right" vertical="center"/>
    </xf>
    <xf numFmtId="0" fontId="23" fillId="5" borderId="1" xfId="0" applyFont="1" applyFill="1" applyBorder="1" applyAlignment="1">
      <alignment horizontal="left" vertical="center" wrapText="1"/>
    </xf>
    <xf numFmtId="0" fontId="24" fillId="5" borderId="10" xfId="0" applyFont="1" applyFill="1" applyBorder="1" applyAlignment="1">
      <alignment horizontal="center"/>
    </xf>
    <xf numFmtId="164" fontId="21" fillId="3" borderId="1" xfId="0" applyNumberFormat="1" applyFont="1" applyFill="1" applyBorder="1" applyAlignment="1">
      <alignment horizontal="right"/>
    </xf>
    <xf numFmtId="10" fontId="21" fillId="4" borderId="1" xfId="0" applyNumberFormat="1" applyFont="1" applyFill="1" applyBorder="1" applyAlignment="1" applyProtection="1">
      <alignment horizontal="right"/>
      <protection locked="0"/>
    </xf>
    <xf numFmtId="0" fontId="21" fillId="2" borderId="7" xfId="0" applyFont="1" applyFill="1" applyBorder="1" applyAlignment="1">
      <alignment horizontal="right" vertical="center"/>
    </xf>
    <xf numFmtId="10" fontId="22" fillId="2" borderId="1" xfId="0" applyNumberFormat="1" applyFont="1" applyFill="1" applyBorder="1" applyAlignment="1">
      <alignment horizontal="right" vertical="center"/>
    </xf>
    <xf numFmtId="164" fontId="22" fillId="3" borderId="1" xfId="0" applyNumberFormat="1" applyFont="1" applyFill="1" applyBorder="1" applyAlignment="1">
      <alignment horizontal="right" vertical="center"/>
    </xf>
    <xf numFmtId="10" fontId="22" fillId="2" borderId="1" xfId="2" applyNumberFormat="1" applyFont="1" applyFill="1" applyBorder="1" applyAlignment="1" applyProtection="1">
      <alignment horizontal="right" vertical="center"/>
    </xf>
    <xf numFmtId="164" fontId="22" fillId="3" borderId="1" xfId="0" applyNumberFormat="1" applyFont="1" applyFill="1" applyBorder="1" applyAlignment="1">
      <alignment horizontal="right" vertical="center" wrapText="1"/>
    </xf>
    <xf numFmtId="0" fontId="21" fillId="2" borderId="9" xfId="0" applyFont="1" applyFill="1" applyBorder="1" applyAlignment="1">
      <alignment horizontal="right"/>
    </xf>
    <xf numFmtId="164" fontId="25" fillId="3" borderId="1" xfId="0" applyNumberFormat="1" applyFont="1" applyFill="1" applyBorder="1" applyAlignment="1">
      <alignment horizontal="right" vertical="center"/>
    </xf>
    <xf numFmtId="164" fontId="21" fillId="4" borderId="1" xfId="0" applyNumberFormat="1" applyFont="1" applyFill="1" applyBorder="1" applyAlignment="1" applyProtection="1">
      <alignment horizontal="right" vertical="center"/>
      <protection locked="0"/>
    </xf>
    <xf numFmtId="3" fontId="28" fillId="3" borderId="1" xfId="0" applyNumberFormat="1" applyFont="1" applyFill="1" applyBorder="1" applyAlignment="1">
      <alignment horizontal="right" vertical="center" wrapText="1"/>
    </xf>
    <xf numFmtId="164" fontId="21" fillId="3" borderId="1" xfId="0" applyNumberFormat="1" applyFont="1" applyFill="1" applyBorder="1" applyAlignment="1">
      <alignment horizontal="right" vertical="center" wrapText="1"/>
    </xf>
    <xf numFmtId="164" fontId="21" fillId="3" borderId="1" xfId="0" applyNumberFormat="1" applyFont="1" applyFill="1" applyBorder="1" applyAlignment="1">
      <alignment horizontal="right" vertical="top"/>
    </xf>
    <xf numFmtId="10" fontId="21" fillId="4" borderId="1" xfId="0" applyNumberFormat="1" applyFont="1" applyFill="1" applyBorder="1" applyAlignment="1" applyProtection="1">
      <alignment horizontal="right" vertical="top"/>
      <protection locked="0"/>
    </xf>
    <xf numFmtId="10" fontId="21" fillId="4" borderId="1" xfId="2" applyNumberFormat="1" applyFont="1" applyFill="1" applyBorder="1" applyAlignment="1" applyProtection="1">
      <alignment horizontal="right" vertical="top"/>
      <protection locked="0"/>
    </xf>
    <xf numFmtId="0" fontId="21" fillId="2" borderId="7" xfId="0" applyFont="1" applyFill="1" applyBorder="1" applyAlignment="1">
      <alignment horizontal="right" vertical="top"/>
    </xf>
    <xf numFmtId="10" fontId="22" fillId="2" borderId="1" xfId="0" applyNumberFormat="1" applyFont="1" applyFill="1" applyBorder="1" applyAlignment="1">
      <alignment horizontal="right" vertical="top"/>
    </xf>
    <xf numFmtId="164" fontId="22" fillId="3" borderId="1" xfId="0" applyNumberFormat="1" applyFont="1" applyFill="1" applyBorder="1" applyAlignment="1">
      <alignment horizontal="right" vertical="top"/>
    </xf>
    <xf numFmtId="10" fontId="22" fillId="2" borderId="1" xfId="2" applyNumberFormat="1" applyFont="1" applyFill="1" applyBorder="1" applyAlignment="1" applyProtection="1">
      <alignment horizontal="right" vertical="top"/>
    </xf>
    <xf numFmtId="0" fontId="21" fillId="2" borderId="9" xfId="0" applyFont="1" applyFill="1" applyBorder="1" applyAlignment="1">
      <alignment horizontal="right" vertical="center"/>
    </xf>
    <xf numFmtId="164" fontId="21" fillId="3" borderId="1" xfId="0" applyNumberFormat="1" applyFont="1" applyFill="1" applyBorder="1" applyAlignment="1">
      <alignment horizontal="right" vertical="center"/>
    </xf>
    <xf numFmtId="10" fontId="21" fillId="4" borderId="1" xfId="0" applyNumberFormat="1" applyFont="1" applyFill="1" applyBorder="1" applyAlignment="1" applyProtection="1">
      <alignment horizontal="right" vertical="center"/>
      <protection locked="0"/>
    </xf>
    <xf numFmtId="10" fontId="21" fillId="4" borderId="1" xfId="2" applyNumberFormat="1" applyFont="1" applyFill="1" applyBorder="1" applyAlignment="1" applyProtection="1">
      <alignment horizontal="right" vertical="center"/>
      <protection locked="0"/>
    </xf>
    <xf numFmtId="164" fontId="21" fillId="3" borderId="1" xfId="0" applyNumberFormat="1" applyFont="1" applyFill="1" applyBorder="1" applyAlignment="1">
      <alignment vertical="center"/>
    </xf>
    <xf numFmtId="10" fontId="21" fillId="4" borderId="1" xfId="0" applyNumberFormat="1" applyFont="1" applyFill="1" applyBorder="1" applyAlignment="1" applyProtection="1">
      <alignment vertical="center"/>
      <protection locked="0"/>
    </xf>
    <xf numFmtId="10" fontId="21" fillId="4" borderId="1" xfId="2" applyNumberFormat="1" applyFont="1" applyFill="1" applyBorder="1" applyAlignment="1" applyProtection="1">
      <alignment vertical="center"/>
      <protection locked="0"/>
    </xf>
    <xf numFmtId="10" fontId="21" fillId="0" borderId="1" xfId="0" applyNumberFormat="1" applyFont="1" applyBorder="1" applyAlignment="1">
      <alignment vertical="center"/>
    </xf>
    <xf numFmtId="10" fontId="21" fillId="0" borderId="1" xfId="2" applyNumberFormat="1" applyFont="1" applyBorder="1" applyAlignment="1" applyProtection="1">
      <alignment vertical="center"/>
    </xf>
    <xf numFmtId="0" fontId="24" fillId="5" borderId="10" xfId="0" applyFont="1" applyFill="1" applyBorder="1" applyAlignment="1">
      <alignment horizontal="left" vertical="top"/>
    </xf>
    <xf numFmtId="0" fontId="23" fillId="5" borderId="10" xfId="0" applyFont="1" applyFill="1" applyBorder="1" applyAlignment="1">
      <alignment horizontal="left" vertical="top"/>
    </xf>
    <xf numFmtId="0" fontId="23" fillId="5" borderId="10" xfId="0" applyFont="1" applyFill="1" applyBorder="1" applyAlignment="1">
      <alignment horizontal="left" vertical="top" wrapText="1"/>
    </xf>
    <xf numFmtId="164" fontId="21" fillId="4" borderId="1" xfId="0" applyNumberFormat="1" applyFont="1" applyFill="1" applyBorder="1" applyAlignment="1" applyProtection="1">
      <alignment horizontal="right" vertical="top"/>
      <protection locked="0"/>
    </xf>
    <xf numFmtId="164" fontId="21" fillId="4" borderId="1" xfId="0" applyNumberFormat="1" applyFont="1" applyFill="1" applyBorder="1" applyAlignment="1" applyProtection="1">
      <alignment horizontal="right"/>
      <protection locked="0"/>
    </xf>
    <xf numFmtId="3" fontId="21" fillId="3" borderId="1" xfId="0" applyNumberFormat="1" applyFont="1" applyFill="1" applyBorder="1" applyAlignment="1">
      <alignment horizontal="right" vertical="center"/>
    </xf>
    <xf numFmtId="0" fontId="27" fillId="3" borderId="10" xfId="0" applyFont="1" applyFill="1" applyBorder="1" applyAlignment="1">
      <alignment horizontal="right"/>
    </xf>
    <xf numFmtId="0" fontId="27" fillId="3" borderId="1" xfId="0" applyFont="1" applyFill="1" applyBorder="1" applyAlignment="1">
      <alignment horizontal="right"/>
    </xf>
    <xf numFmtId="0" fontId="23" fillId="5" borderId="1" xfId="0" applyFont="1" applyFill="1" applyBorder="1" applyAlignment="1">
      <alignment vertical="top"/>
    </xf>
    <xf numFmtId="0" fontId="23" fillId="5" borderId="1" xfId="0" applyFont="1" applyFill="1" applyBorder="1" applyAlignment="1">
      <alignment horizontal="left" vertical="top"/>
    </xf>
    <xf numFmtId="0" fontId="23" fillId="5" borderId="1" xfId="0" applyFont="1" applyFill="1" applyBorder="1" applyAlignment="1">
      <alignment horizontal="left" vertical="top" wrapText="1"/>
    </xf>
    <xf numFmtId="164" fontId="22" fillId="3" borderId="10" xfId="0" applyNumberFormat="1" applyFont="1" applyFill="1" applyBorder="1" applyAlignment="1">
      <alignment vertical="center"/>
    </xf>
    <xf numFmtId="1" fontId="23" fillId="5" borderId="1" xfId="0" applyNumberFormat="1" applyFont="1" applyFill="1" applyBorder="1" applyAlignment="1">
      <alignment horizontal="left" vertical="top" wrapText="1"/>
    </xf>
    <xf numFmtId="0" fontId="0" fillId="0" borderId="0" xfId="0" applyAlignment="1">
      <alignment vertical="top"/>
    </xf>
    <xf numFmtId="1" fontId="28" fillId="3" borderId="1" xfId="0" applyNumberFormat="1" applyFont="1" applyFill="1" applyBorder="1" applyAlignment="1">
      <alignment horizontal="right" vertical="center" wrapText="1"/>
    </xf>
    <xf numFmtId="0" fontId="30" fillId="2" borderId="0" xfId="0" applyFont="1" applyFill="1" applyAlignment="1">
      <alignment horizontal="left" vertical="center"/>
    </xf>
    <xf numFmtId="0" fontId="28" fillId="3" borderId="1" xfId="0" applyFont="1" applyFill="1" applyBorder="1" applyAlignment="1">
      <alignment vertical="center" wrapText="1"/>
    </xf>
    <xf numFmtId="3" fontId="28" fillId="3" borderId="1" xfId="0" applyNumberFormat="1" applyFont="1" applyFill="1" applyBorder="1" applyAlignment="1">
      <alignment horizontal="center" vertical="center"/>
    </xf>
    <xf numFmtId="0" fontId="32" fillId="0" borderId="0" xfId="0" applyFont="1"/>
    <xf numFmtId="0" fontId="23" fillId="5" borderId="10" xfId="0" applyFont="1" applyFill="1" applyBorder="1" applyAlignment="1">
      <alignment vertical="top"/>
    </xf>
    <xf numFmtId="0" fontId="32" fillId="0" borderId="0" xfId="0" applyFont="1" applyAlignment="1">
      <alignment vertical="top"/>
    </xf>
    <xf numFmtId="164" fontId="4" fillId="8" borderId="1" xfId="0" applyNumberFormat="1" applyFont="1" applyFill="1" applyBorder="1" applyAlignment="1">
      <alignment horizontal="left" vertical="center" wrapText="1"/>
    </xf>
    <xf numFmtId="0" fontId="12" fillId="3" borderId="1" xfId="0" applyFont="1" applyFill="1" applyBorder="1" applyAlignment="1">
      <alignment vertical="center" wrapText="1"/>
    </xf>
    <xf numFmtId="164" fontId="12" fillId="3" borderId="1" xfId="0" applyNumberFormat="1" applyFont="1" applyFill="1" applyBorder="1" applyAlignment="1">
      <alignment vertical="center" wrapText="1"/>
    </xf>
    <xf numFmtId="0" fontId="33" fillId="2" borderId="0" xfId="0" applyFont="1" applyFill="1"/>
    <xf numFmtId="10" fontId="21" fillId="3" borderId="1" xfId="0" applyNumberFormat="1" applyFont="1" applyFill="1" applyBorder="1" applyAlignment="1" applyProtection="1">
      <alignment horizontal="right"/>
      <protection locked="0"/>
    </xf>
    <xf numFmtId="0" fontId="21" fillId="9" borderId="1" xfId="0" applyFont="1" applyFill="1" applyBorder="1" applyAlignment="1">
      <alignment vertical="center" wrapText="1"/>
    </xf>
    <xf numFmtId="0" fontId="14" fillId="5" borderId="1" xfId="0" applyFont="1" applyFill="1" applyBorder="1" applyAlignment="1">
      <alignment horizontal="center" vertical="top"/>
    </xf>
    <xf numFmtId="0" fontId="2" fillId="5" borderId="1" xfId="0" applyFont="1" applyFill="1" applyBorder="1" applyAlignment="1">
      <alignment horizontal="center" vertical="center"/>
    </xf>
    <xf numFmtId="44" fontId="25" fillId="3" borderId="2" xfId="0" applyNumberFormat="1" applyFont="1" applyFill="1" applyBorder="1" applyAlignment="1">
      <alignment horizontal="right" vertical="center" wrapText="1"/>
    </xf>
    <xf numFmtId="44" fontId="25" fillId="3" borderId="3" xfId="0" applyNumberFormat="1" applyFont="1" applyFill="1" applyBorder="1" applyAlignment="1">
      <alignment horizontal="right" vertical="center" wrapText="1"/>
    </xf>
    <xf numFmtId="44" fontId="25" fillId="3" borderId="4" xfId="0" applyNumberFormat="1" applyFont="1" applyFill="1" applyBorder="1" applyAlignment="1">
      <alignment horizontal="right" vertical="center" wrapText="1"/>
    </xf>
    <xf numFmtId="164" fontId="21" fillId="3" borderId="12" xfId="0" applyNumberFormat="1" applyFont="1" applyFill="1" applyBorder="1" applyAlignment="1">
      <alignment horizontal="right" vertical="center" wrapText="1"/>
    </xf>
    <xf numFmtId="164" fontId="21" fillId="3" borderId="10" xfId="0" applyNumberFormat="1" applyFont="1" applyFill="1" applyBorder="1" applyAlignment="1">
      <alignment horizontal="right" vertical="center" wrapText="1"/>
    </xf>
    <xf numFmtId="0" fontId="19" fillId="2" borderId="1" xfId="0" applyFont="1" applyFill="1" applyBorder="1" applyAlignment="1">
      <alignment horizontal="left" vertical="center" wrapText="1"/>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164" fontId="21" fillId="3" borderId="1" xfId="0" applyNumberFormat="1" applyFont="1" applyFill="1" applyBorder="1" applyAlignment="1">
      <alignment horizontal="right" vertical="center" wrapText="1"/>
    </xf>
    <xf numFmtId="0" fontId="10" fillId="2" borderId="1" xfId="0" applyFont="1" applyFill="1" applyBorder="1" applyAlignment="1">
      <alignment horizontal="left" vertical="center" wrapText="1"/>
    </xf>
    <xf numFmtId="0" fontId="14" fillId="5" borderId="1" xfId="0" applyFont="1" applyFill="1" applyBorder="1" applyAlignment="1">
      <alignment horizontal="center" vertical="center"/>
    </xf>
    <xf numFmtId="0" fontId="19"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164" fontId="21" fillId="3" borderId="12" xfId="0" applyNumberFormat="1" applyFont="1" applyFill="1" applyBorder="1" applyAlignment="1">
      <alignment horizontal="right" vertical="center"/>
    </xf>
    <xf numFmtId="164" fontId="21" fillId="3" borderId="10" xfId="0" applyNumberFormat="1" applyFont="1" applyFill="1" applyBorder="1" applyAlignment="1">
      <alignment horizontal="right" vertical="center"/>
    </xf>
    <xf numFmtId="0" fontId="23" fillId="5" borderId="1" xfId="0" applyFont="1" applyFill="1" applyBorder="1" applyAlignment="1">
      <alignment horizontal="left" vertical="top"/>
    </xf>
    <xf numFmtId="0" fontId="23" fillId="5" borderId="2" xfId="0" applyFont="1" applyFill="1" applyBorder="1" applyAlignment="1">
      <alignment vertical="top" wrapText="1"/>
    </xf>
    <xf numFmtId="0" fontId="23" fillId="5" borderId="4" xfId="0" applyFont="1" applyFill="1" applyBorder="1" applyAlignment="1">
      <alignment vertical="top" wrapText="1"/>
    </xf>
    <xf numFmtId="164" fontId="21" fillId="3" borderId="1" xfId="0" applyNumberFormat="1" applyFont="1" applyFill="1" applyBorder="1" applyAlignment="1">
      <alignment horizontal="center" vertical="center"/>
    </xf>
    <xf numFmtId="0" fontId="14" fillId="5" borderId="4" xfId="0" applyFont="1" applyFill="1" applyBorder="1" applyAlignment="1">
      <alignment horizontal="center" vertical="center"/>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22" fillId="3" borderId="2" xfId="0" applyFont="1" applyFill="1" applyBorder="1" applyAlignment="1">
      <alignment horizontal="right" vertical="center"/>
    </xf>
    <xf numFmtId="0" fontId="22" fillId="3" borderId="3" xfId="0" applyFont="1" applyFill="1" applyBorder="1" applyAlignment="1">
      <alignment horizontal="right" vertical="center"/>
    </xf>
    <xf numFmtId="0" fontId="22" fillId="3" borderId="4" xfId="0" applyFont="1" applyFill="1" applyBorder="1" applyAlignment="1">
      <alignment horizontal="right" vertical="center"/>
    </xf>
    <xf numFmtId="0" fontId="14" fillId="5" borderId="1" xfId="0" applyFont="1" applyFill="1" applyBorder="1" applyAlignment="1">
      <alignment horizontal="center" vertical="center" wrapText="1"/>
    </xf>
    <xf numFmtId="0" fontId="19" fillId="3" borderId="10" xfId="0" applyFont="1" applyFill="1" applyBorder="1" applyAlignment="1">
      <alignment horizontal="left" vertical="center" wrapText="1"/>
    </xf>
  </cellXfs>
  <cellStyles count="3">
    <cellStyle name="Procent" xfId="2" builtinId="5"/>
    <cellStyle name="Standaard" xfId="0" builtinId="0"/>
    <cellStyle name="Valuta" xfId="1" builtinId="4"/>
  </cellStyles>
  <dxfs count="245">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Pro10BV/Gedeelde%20documenten/1.Procurement/Waterschappen/Waterschap%20Vallei%20en%20Veluwe/2022%20Afval/2.%20Aanbestedingsleidraad/Verzonden/Bijlage%207%20Inschrijfblad%20nav%20NvI1%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ndresultaten"/>
      <sheetName val="Roostergoed"/>
      <sheetName val="Papier en karton"/>
      <sheetName val="Bedrijfsafval"/>
      <sheetName val="Overige afvalstromen"/>
      <sheetName val="Overige kosten (1)"/>
      <sheetName val="Overige kosten (2)"/>
    </sheetNames>
    <sheetDataSet>
      <sheetData sheetId="0"/>
      <sheetData sheetId="1"/>
      <sheetData sheetId="2"/>
      <sheetData sheetId="3"/>
      <sheetData sheetId="4">
        <row r="9">
          <cell r="E9">
            <v>0</v>
          </cell>
          <cell r="G9">
            <v>0</v>
          </cell>
          <cell r="I9">
            <v>0</v>
          </cell>
          <cell r="K9">
            <v>0</v>
          </cell>
          <cell r="M9">
            <v>0</v>
          </cell>
          <cell r="O9">
            <v>0</v>
          </cell>
        </row>
      </sheetData>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F4FF0-5CF7-4977-8150-F7744812EEB5}">
  <dimension ref="A1:K25"/>
  <sheetViews>
    <sheetView topLeftCell="I1" zoomScale="130" zoomScaleNormal="130" workbookViewId="0">
      <selection activeCell="J6" sqref="J6"/>
    </sheetView>
  </sheetViews>
  <sheetFormatPr defaultColWidth="0" defaultRowHeight="14.4" zeroHeight="1" x14ac:dyDescent="0.3"/>
  <cols>
    <col min="1" max="1" width="45.5546875" hidden="1" customWidth="1"/>
    <col min="2" max="7" width="17.6640625" hidden="1" customWidth="1"/>
    <col min="8" max="8" width="13.6640625" hidden="1" customWidth="1"/>
    <col min="9" max="9" width="46.44140625" customWidth="1"/>
    <col min="10" max="10" width="32.109375" customWidth="1"/>
    <col min="11" max="11" width="9.109375" style="3" customWidth="1"/>
    <col min="12" max="16384" width="8.6640625" hidden="1"/>
  </cols>
  <sheetData>
    <row r="1" spans="1:10" ht="21" x14ac:dyDescent="0.3">
      <c r="A1" s="116" t="s">
        <v>118</v>
      </c>
      <c r="B1" s="116"/>
      <c r="C1" s="116"/>
      <c r="D1" s="116"/>
      <c r="E1" s="116"/>
      <c r="F1" s="116"/>
      <c r="G1" s="116"/>
      <c r="H1" s="116"/>
      <c r="I1" s="116"/>
      <c r="J1" s="116"/>
    </row>
    <row r="2" spans="1:10" x14ac:dyDescent="0.3">
      <c r="A2" s="18"/>
      <c r="B2" s="6"/>
      <c r="C2" s="6"/>
      <c r="D2" s="6"/>
      <c r="E2" s="6"/>
      <c r="F2" s="6"/>
      <c r="G2" s="6"/>
      <c r="H2" s="7"/>
      <c r="I2" s="22" t="s">
        <v>8</v>
      </c>
      <c r="J2" s="57">
        <f>Roostergoed!B19</f>
        <v>0</v>
      </c>
    </row>
    <row r="3" spans="1:10" x14ac:dyDescent="0.3">
      <c r="A3" s="18"/>
      <c r="B3" s="6"/>
      <c r="C3" s="6"/>
      <c r="D3" s="6"/>
      <c r="E3" s="6"/>
      <c r="F3" s="6"/>
      <c r="G3" s="6"/>
      <c r="H3" s="7"/>
      <c r="I3" s="22" t="s">
        <v>87</v>
      </c>
      <c r="J3" s="57">
        <f>Zand!B19</f>
        <v>0</v>
      </c>
    </row>
    <row r="4" spans="1:10" x14ac:dyDescent="0.3">
      <c r="A4" s="7" t="s">
        <v>9</v>
      </c>
      <c r="B4" s="8" t="e">
        <f>[1]Roostergoed!#REF!</f>
        <v>#REF!</v>
      </c>
      <c r="C4" s="8" t="e">
        <f>[1]Roostergoed!#REF!</f>
        <v>#REF!</v>
      </c>
      <c r="D4" s="8" t="e">
        <f>[1]Roostergoed!#REF!</f>
        <v>#REF!</v>
      </c>
      <c r="E4" s="8" t="e">
        <f>[1]Roostergoed!#REF!</f>
        <v>#REF!</v>
      </c>
      <c r="F4" s="8" t="e">
        <f>[1]Roostergoed!#REF!</f>
        <v>#REF!</v>
      </c>
      <c r="G4" s="8" t="e">
        <f>[1]Roostergoed!#REF!</f>
        <v>#REF!</v>
      </c>
      <c r="H4" s="7"/>
      <c r="I4" s="22" t="s">
        <v>129</v>
      </c>
      <c r="J4" s="57">
        <f>'Overig papier en karton'!B19</f>
        <v>-3600</v>
      </c>
    </row>
    <row r="5" spans="1:10" x14ac:dyDescent="0.3">
      <c r="A5" s="7"/>
      <c r="B5" s="8"/>
      <c r="C5" s="8"/>
      <c r="D5" s="8"/>
      <c r="E5" s="8"/>
      <c r="F5" s="8"/>
      <c r="G5" s="8"/>
      <c r="H5" s="7"/>
      <c r="I5" s="22" t="s">
        <v>128</v>
      </c>
      <c r="J5" s="57">
        <f>'Vertrouwelijk papier'!B19</f>
        <v>0</v>
      </c>
    </row>
    <row r="6" spans="1:10" x14ac:dyDescent="0.3">
      <c r="A6" s="7"/>
      <c r="B6" s="8"/>
      <c r="C6" s="8"/>
      <c r="D6" s="8"/>
      <c r="E6" s="8"/>
      <c r="F6" s="8"/>
      <c r="G6" s="8"/>
      <c r="H6" s="7"/>
      <c r="I6" s="22" t="s">
        <v>76</v>
      </c>
      <c r="J6" s="57">
        <f>'Bedrijfsafval incl. PMD'!B19</f>
        <v>0</v>
      </c>
    </row>
    <row r="7" spans="1:10" x14ac:dyDescent="0.3">
      <c r="A7" s="7"/>
      <c r="B7" s="8"/>
      <c r="C7" s="8"/>
      <c r="D7" s="8"/>
      <c r="E7" s="8"/>
      <c r="F7" s="8"/>
      <c r="G7" s="8"/>
      <c r="H7" s="7"/>
      <c r="I7" s="22" t="s">
        <v>77</v>
      </c>
      <c r="J7" s="57">
        <f>'Bedrijfsafval excl. PMD'!B19</f>
        <v>0</v>
      </c>
    </row>
    <row r="8" spans="1:10" x14ac:dyDescent="0.3">
      <c r="A8" s="7"/>
      <c r="B8" s="8"/>
      <c r="C8" s="8"/>
      <c r="D8" s="8"/>
      <c r="E8" s="8"/>
      <c r="F8" s="8"/>
      <c r="G8" s="8"/>
      <c r="H8" s="7"/>
      <c r="I8" s="22" t="s">
        <v>78</v>
      </c>
      <c r="J8" s="57">
        <f>PMD!B19</f>
        <v>0</v>
      </c>
    </row>
    <row r="9" spans="1:10" x14ac:dyDescent="0.3">
      <c r="A9" s="7"/>
      <c r="B9" s="8"/>
      <c r="C9" s="8"/>
      <c r="D9" s="8"/>
      <c r="E9" s="8"/>
      <c r="F9" s="8"/>
      <c r="G9" s="8"/>
      <c r="H9" s="7"/>
      <c r="I9" s="22" t="s">
        <v>10</v>
      </c>
      <c r="J9" s="57">
        <f>'Overige afvalstromen'!B28</f>
        <v>0</v>
      </c>
    </row>
    <row r="10" spans="1:10" x14ac:dyDescent="0.3">
      <c r="A10" s="7" t="s">
        <v>11</v>
      </c>
      <c r="B10" s="8" t="e">
        <f>[1]Roostergoed!#REF!</f>
        <v>#REF!</v>
      </c>
      <c r="C10" s="8" t="e">
        <f>[1]Roostergoed!#REF!</f>
        <v>#REF!</v>
      </c>
      <c r="D10" s="8" t="e">
        <f>[1]Roostergoed!#REF!</f>
        <v>#REF!</v>
      </c>
      <c r="E10" s="8" t="e">
        <f>[1]Roostergoed!#REF!</f>
        <v>#REF!</v>
      </c>
      <c r="F10" s="8" t="e">
        <f>[1]Roostergoed!#REF!</f>
        <v>#REF!</v>
      </c>
      <c r="G10" s="8" t="e">
        <f>[1]Roostergoed!#REF!</f>
        <v>#REF!</v>
      </c>
      <c r="H10" s="7"/>
      <c r="I10" s="22" t="s">
        <v>12</v>
      </c>
      <c r="J10" s="57">
        <f>'Overige kosten (1)'!G29</f>
        <v>0</v>
      </c>
    </row>
    <row r="11" spans="1:10" x14ac:dyDescent="0.3">
      <c r="A11" s="7" t="s">
        <v>13</v>
      </c>
      <c r="B11" s="8" t="e">
        <f>[1]Roostergoed!#REF!</f>
        <v>#REF!</v>
      </c>
      <c r="C11" s="8" t="e">
        <f>[1]Roostergoed!#REF!</f>
        <v>#REF!</v>
      </c>
      <c r="D11" s="8" t="e">
        <f>[1]Roostergoed!#REF!</f>
        <v>#REF!</v>
      </c>
      <c r="E11" s="8" t="e">
        <f>[1]Roostergoed!#REF!</f>
        <v>#REF!</v>
      </c>
      <c r="F11" s="8" t="e">
        <f>[1]Roostergoed!#REF!</f>
        <v>#REF!</v>
      </c>
      <c r="G11" s="8" t="e">
        <f>[1]Roostergoed!#REF!</f>
        <v>#REF!</v>
      </c>
      <c r="H11" s="7"/>
      <c r="I11" s="56" t="s">
        <v>88</v>
      </c>
      <c r="J11" s="58">
        <f>SUM(J2:J10)</f>
        <v>-3600</v>
      </c>
    </row>
    <row r="12" spans="1:10" ht="15" thickBot="1" x14ac:dyDescent="0.35">
      <c r="A12" s="9" t="s">
        <v>14</v>
      </c>
      <c r="B12" s="10" t="e">
        <f>[1]Roostergoed!#REF!</f>
        <v>#REF!</v>
      </c>
      <c r="C12" s="10" t="e">
        <f>[1]Roostergoed!#REF!</f>
        <v>#REF!</v>
      </c>
      <c r="D12" s="10" t="e">
        <f>[1]Roostergoed!#REF!</f>
        <v>#REF!</v>
      </c>
      <c r="E12" s="10" t="e">
        <f>[1]Roostergoed!#REF!</f>
        <v>#REF!</v>
      </c>
      <c r="F12" s="10" t="e">
        <f>[1]Roostergoed!#REF!</f>
        <v>#REF!</v>
      </c>
      <c r="G12" s="11" t="e">
        <f>[1]Roostergoed!#REF!</f>
        <v>#REF!</v>
      </c>
      <c r="I12" s="3"/>
      <c r="J12" s="3"/>
    </row>
    <row r="13" spans="1:10" ht="15" hidden="1" thickTop="1" x14ac:dyDescent="0.3">
      <c r="A13" s="12" t="s">
        <v>15</v>
      </c>
      <c r="B13" s="13">
        <f>'[1]Overige afvalstromen'!E9</f>
        <v>0</v>
      </c>
      <c r="C13" s="13">
        <f>'[1]Overige afvalstromen'!G9</f>
        <v>0</v>
      </c>
      <c r="D13" s="13">
        <f>'[1]Overige afvalstromen'!I9</f>
        <v>0</v>
      </c>
      <c r="E13" s="13">
        <f>'[1]Overige afvalstromen'!K9</f>
        <v>0</v>
      </c>
      <c r="F13" s="13">
        <f>'[1]Overige afvalstromen'!M9</f>
        <v>0</v>
      </c>
      <c r="G13" s="14">
        <f>'[1]Overige afvalstromen'!O9</f>
        <v>0</v>
      </c>
      <c r="H13" s="15"/>
      <c r="I13" s="15"/>
    </row>
    <row r="14" spans="1:10" hidden="1" x14ac:dyDescent="0.3">
      <c r="A14" s="12" t="s">
        <v>16</v>
      </c>
      <c r="B14" s="13" t="e">
        <f>'[1]Overige afvalstromen'!#REF!</f>
        <v>#REF!</v>
      </c>
      <c r="C14" s="13" t="e">
        <f>'[1]Overige afvalstromen'!#REF!</f>
        <v>#REF!</v>
      </c>
      <c r="D14" s="13" t="e">
        <f>'[1]Overige afvalstromen'!#REF!</f>
        <v>#REF!</v>
      </c>
      <c r="E14" s="13" t="e">
        <f>'[1]Overige afvalstromen'!#REF!</f>
        <v>#REF!</v>
      </c>
      <c r="F14" s="13" t="e">
        <f>'[1]Overige afvalstromen'!#REF!</f>
        <v>#REF!</v>
      </c>
      <c r="G14" s="14" t="e">
        <f>'[1]Overige afvalstromen'!#REF!</f>
        <v>#REF!</v>
      </c>
    </row>
    <row r="15" spans="1:10" ht="15" hidden="1" thickBot="1" x14ac:dyDescent="0.35">
      <c r="A15" s="9" t="s">
        <v>14</v>
      </c>
      <c r="B15" s="16" t="e">
        <f>'[1]Overige afvalstromen'!#REF!</f>
        <v>#REF!</v>
      </c>
      <c r="C15" s="10" t="e">
        <f>'[1]Overige afvalstromen'!#REF!</f>
        <v>#REF!</v>
      </c>
      <c r="D15" s="10" t="e">
        <f>'[1]Overige afvalstromen'!#REF!</f>
        <v>#REF!</v>
      </c>
      <c r="E15" s="10" t="e">
        <f>'[1]Overige afvalstromen'!#REF!</f>
        <v>#REF!</v>
      </c>
      <c r="F15" s="10" t="e">
        <f>'[1]Overige afvalstromen'!#REF!</f>
        <v>#REF!</v>
      </c>
      <c r="G15" s="11" t="e">
        <f>'[1]Overige afvalstromen'!#REF!</f>
        <v>#REF!</v>
      </c>
    </row>
    <row r="16" spans="1:10" ht="15" hidden="1" thickTop="1" x14ac:dyDescent="0.3"/>
    <row r="25" spans="10:10" hidden="1" x14ac:dyDescent="0.3">
      <c r="J25" s="17"/>
    </row>
  </sheetData>
  <sheetProtection algorithmName="SHA-512" hashValue="4LO1fb35RiZdtBfzfFkun4cjQKruLEI5CReVN2vSOS2eWLDoW3EMf0PJiquxL/JSS96cq7DZ8JhV/bx1jpFe/g==" saltValue="NMpvrxYxQDBgPK57gFJ15Q==" spinCount="100000" sheet="1" objects="1" scenarios="1"/>
  <mergeCells count="1">
    <mergeCell ref="A1:J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951A6-6604-458A-B0CB-9CD7CADD6FB5}">
  <dimension ref="A1:I30"/>
  <sheetViews>
    <sheetView zoomScaleNormal="100" workbookViewId="0">
      <selection activeCell="G29" sqref="G29"/>
    </sheetView>
  </sheetViews>
  <sheetFormatPr defaultColWidth="0" defaultRowHeight="14.4" zeroHeight="1" x14ac:dyDescent="0.3"/>
  <cols>
    <col min="1" max="1" width="59" customWidth="1"/>
    <col min="2" max="3" width="27.88671875" bestFit="1" customWidth="1"/>
    <col min="4" max="4" width="16.109375" customWidth="1"/>
    <col min="5" max="5" width="11.5546875" customWidth="1"/>
    <col min="6" max="6" width="8.6640625" customWidth="1"/>
    <col min="7" max="7" width="14.33203125" customWidth="1"/>
    <col min="8" max="8" width="8.6640625" style="3" customWidth="1"/>
    <col min="9" max="9" width="0" hidden="1" customWidth="1"/>
    <col min="10" max="16384" width="8.6640625" hidden="1"/>
  </cols>
  <sheetData>
    <row r="1" spans="1:9" ht="21" x14ac:dyDescent="0.3">
      <c r="A1" s="124" t="s">
        <v>41</v>
      </c>
      <c r="B1" s="125"/>
      <c r="C1" s="125"/>
      <c r="D1" s="125"/>
      <c r="E1" s="125"/>
      <c r="F1" s="125"/>
      <c r="G1" s="137"/>
    </row>
    <row r="2" spans="1:9" ht="36.75" customHeight="1" x14ac:dyDescent="0.3">
      <c r="A2" s="138" t="s">
        <v>40</v>
      </c>
      <c r="B2" s="139"/>
      <c r="C2" s="139"/>
      <c r="D2" s="139"/>
      <c r="E2" s="139"/>
      <c r="F2" s="139"/>
      <c r="G2" s="140"/>
    </row>
    <row r="3" spans="1:9" ht="24.6" customHeight="1" x14ac:dyDescent="0.3">
      <c r="A3" s="98" t="s">
        <v>35</v>
      </c>
      <c r="B3" s="99" t="s">
        <v>135</v>
      </c>
      <c r="C3" s="99" t="s">
        <v>136</v>
      </c>
      <c r="D3" s="99" t="s">
        <v>36</v>
      </c>
      <c r="E3" s="99" t="s">
        <v>37</v>
      </c>
      <c r="F3" s="101" t="s">
        <v>3</v>
      </c>
      <c r="G3" s="91" t="s">
        <v>114</v>
      </c>
      <c r="I3" s="107"/>
    </row>
    <row r="4" spans="1:9" x14ac:dyDescent="0.3">
      <c r="A4" s="105" t="s">
        <v>89</v>
      </c>
      <c r="B4" s="50" t="s">
        <v>38</v>
      </c>
      <c r="C4" s="49">
        <v>0</v>
      </c>
      <c r="D4" s="50" t="s">
        <v>38</v>
      </c>
      <c r="E4" s="50" t="s">
        <v>38</v>
      </c>
      <c r="F4" s="106">
        <v>49</v>
      </c>
      <c r="G4" s="51">
        <f>C4*F4</f>
        <v>0</v>
      </c>
    </row>
    <row r="5" spans="1:9" x14ac:dyDescent="0.3">
      <c r="A5" s="105" t="s">
        <v>90</v>
      </c>
      <c r="B5" s="50" t="s">
        <v>38</v>
      </c>
      <c r="C5" s="49">
        <v>0</v>
      </c>
      <c r="D5" s="50" t="s">
        <v>38</v>
      </c>
      <c r="E5" s="50" t="s">
        <v>38</v>
      </c>
      <c r="F5" s="106">
        <v>5</v>
      </c>
      <c r="G5" s="51">
        <f>C5*F5</f>
        <v>0</v>
      </c>
    </row>
    <row r="6" spans="1:9" x14ac:dyDescent="0.3">
      <c r="A6" s="105" t="s">
        <v>91</v>
      </c>
      <c r="B6" s="49">
        <v>0</v>
      </c>
      <c r="C6" s="50" t="s">
        <v>38</v>
      </c>
      <c r="D6" s="50" t="s">
        <v>38</v>
      </c>
      <c r="E6" s="50" t="s">
        <v>38</v>
      </c>
      <c r="F6" s="106">
        <v>167</v>
      </c>
      <c r="G6" s="51">
        <f t="shared" ref="G6:G11" si="0">B6*F6</f>
        <v>0</v>
      </c>
    </row>
    <row r="7" spans="1:9" x14ac:dyDescent="0.3">
      <c r="A7" s="105" t="s">
        <v>92</v>
      </c>
      <c r="B7" s="49">
        <v>0</v>
      </c>
      <c r="C7" s="50" t="s">
        <v>38</v>
      </c>
      <c r="D7" s="50" t="s">
        <v>38</v>
      </c>
      <c r="E7" s="50" t="s">
        <v>38</v>
      </c>
      <c r="F7" s="106">
        <v>28</v>
      </c>
      <c r="G7" s="51">
        <f t="shared" si="0"/>
        <v>0</v>
      </c>
    </row>
    <row r="8" spans="1:9" x14ac:dyDescent="0.3">
      <c r="A8" s="105" t="s">
        <v>93</v>
      </c>
      <c r="B8" s="49">
        <v>0</v>
      </c>
      <c r="C8" s="50" t="s">
        <v>38</v>
      </c>
      <c r="D8" s="50" t="s">
        <v>38</v>
      </c>
      <c r="E8" s="50" t="s">
        <v>38</v>
      </c>
      <c r="F8" s="106">
        <v>1267</v>
      </c>
      <c r="G8" s="51">
        <f t="shared" si="0"/>
        <v>0</v>
      </c>
    </row>
    <row r="9" spans="1:9" x14ac:dyDescent="0.3">
      <c r="A9" s="105" t="s">
        <v>94</v>
      </c>
      <c r="B9" s="49">
        <v>0</v>
      </c>
      <c r="C9" s="50" t="s">
        <v>38</v>
      </c>
      <c r="D9" s="50" t="s">
        <v>38</v>
      </c>
      <c r="E9" s="50" t="s">
        <v>38</v>
      </c>
      <c r="F9" s="106">
        <v>124</v>
      </c>
      <c r="G9" s="51">
        <f t="shared" si="0"/>
        <v>0</v>
      </c>
    </row>
    <row r="10" spans="1:9" x14ac:dyDescent="0.3">
      <c r="A10" s="105" t="s">
        <v>95</v>
      </c>
      <c r="B10" s="49">
        <v>0</v>
      </c>
      <c r="C10" s="50" t="s">
        <v>38</v>
      </c>
      <c r="D10" s="50" t="s">
        <v>38</v>
      </c>
      <c r="E10" s="50" t="s">
        <v>38</v>
      </c>
      <c r="F10" s="106">
        <v>9</v>
      </c>
      <c r="G10" s="51">
        <f t="shared" si="0"/>
        <v>0</v>
      </c>
    </row>
    <row r="11" spans="1:9" x14ac:dyDescent="0.3">
      <c r="A11" s="105" t="s">
        <v>96</v>
      </c>
      <c r="B11" s="49">
        <v>0</v>
      </c>
      <c r="C11" s="50" t="s">
        <v>38</v>
      </c>
      <c r="D11" s="50" t="s">
        <v>38</v>
      </c>
      <c r="E11" s="50" t="s">
        <v>38</v>
      </c>
      <c r="F11" s="106">
        <v>106</v>
      </c>
      <c r="G11" s="51">
        <f t="shared" si="0"/>
        <v>0</v>
      </c>
    </row>
    <row r="12" spans="1:9" x14ac:dyDescent="0.3">
      <c r="A12" s="105" t="s">
        <v>97</v>
      </c>
      <c r="B12" s="50" t="s">
        <v>38</v>
      </c>
      <c r="C12" s="49">
        <v>0</v>
      </c>
      <c r="D12" s="50" t="s">
        <v>38</v>
      </c>
      <c r="E12" s="50" t="s">
        <v>38</v>
      </c>
      <c r="F12" s="106">
        <v>18</v>
      </c>
      <c r="G12" s="51">
        <f>C12*F12</f>
        <v>0</v>
      </c>
    </row>
    <row r="13" spans="1:9" x14ac:dyDescent="0.3">
      <c r="A13" s="105" t="s">
        <v>98</v>
      </c>
      <c r="B13" s="49">
        <v>0</v>
      </c>
      <c r="C13" s="50" t="s">
        <v>38</v>
      </c>
      <c r="D13" s="50" t="s">
        <v>38</v>
      </c>
      <c r="E13" s="50" t="s">
        <v>38</v>
      </c>
      <c r="F13" s="106">
        <v>52</v>
      </c>
      <c r="G13" s="51">
        <f>B13*F13</f>
        <v>0</v>
      </c>
    </row>
    <row r="14" spans="1:9" x14ac:dyDescent="0.3">
      <c r="A14" s="105" t="s">
        <v>99</v>
      </c>
      <c r="B14" s="50" t="s">
        <v>38</v>
      </c>
      <c r="C14" s="49">
        <v>0</v>
      </c>
      <c r="D14" s="50" t="s">
        <v>38</v>
      </c>
      <c r="E14" s="50" t="s">
        <v>38</v>
      </c>
      <c r="F14" s="106">
        <v>26</v>
      </c>
      <c r="G14" s="51">
        <f>C14*F14</f>
        <v>0</v>
      </c>
    </row>
    <row r="15" spans="1:9" x14ac:dyDescent="0.3">
      <c r="A15" s="105" t="s">
        <v>100</v>
      </c>
      <c r="B15" s="49">
        <v>0</v>
      </c>
      <c r="C15" s="50" t="s">
        <v>38</v>
      </c>
      <c r="D15" s="50" t="s">
        <v>38</v>
      </c>
      <c r="E15" s="50" t="s">
        <v>38</v>
      </c>
      <c r="F15" s="106">
        <v>1</v>
      </c>
      <c r="G15" s="51">
        <f t="shared" ref="G15:G19" si="1">B15*F15</f>
        <v>0</v>
      </c>
    </row>
    <row r="16" spans="1:9" x14ac:dyDescent="0.3">
      <c r="A16" s="105" t="s">
        <v>101</v>
      </c>
      <c r="B16" s="49">
        <v>0</v>
      </c>
      <c r="C16" s="50" t="s">
        <v>38</v>
      </c>
      <c r="D16" s="50" t="s">
        <v>38</v>
      </c>
      <c r="E16" s="50" t="s">
        <v>38</v>
      </c>
      <c r="F16" s="106">
        <v>23</v>
      </c>
      <c r="G16" s="51">
        <f t="shared" si="1"/>
        <v>0</v>
      </c>
    </row>
    <row r="17" spans="1:7" x14ac:dyDescent="0.3">
      <c r="A17" s="105" t="s">
        <v>102</v>
      </c>
      <c r="B17" s="49">
        <v>0</v>
      </c>
      <c r="C17" s="50" t="s">
        <v>38</v>
      </c>
      <c r="D17" s="50" t="s">
        <v>38</v>
      </c>
      <c r="E17" s="50" t="s">
        <v>38</v>
      </c>
      <c r="F17" s="106">
        <v>7</v>
      </c>
      <c r="G17" s="51">
        <f t="shared" si="1"/>
        <v>0</v>
      </c>
    </row>
    <row r="18" spans="1:7" x14ac:dyDescent="0.3">
      <c r="A18" s="105" t="s">
        <v>103</v>
      </c>
      <c r="B18" s="49">
        <v>0</v>
      </c>
      <c r="C18" s="50" t="s">
        <v>38</v>
      </c>
      <c r="D18" s="50" t="s">
        <v>38</v>
      </c>
      <c r="E18" s="50" t="s">
        <v>38</v>
      </c>
      <c r="F18" s="106">
        <v>605</v>
      </c>
      <c r="G18" s="51">
        <f t="shared" si="1"/>
        <v>0</v>
      </c>
    </row>
    <row r="19" spans="1:7" x14ac:dyDescent="0.3">
      <c r="A19" s="105" t="s">
        <v>104</v>
      </c>
      <c r="B19" s="49">
        <v>0</v>
      </c>
      <c r="C19" s="50" t="s">
        <v>38</v>
      </c>
      <c r="D19" s="50" t="s">
        <v>38</v>
      </c>
      <c r="E19" s="50" t="s">
        <v>38</v>
      </c>
      <c r="F19" s="106">
        <v>52</v>
      </c>
      <c r="G19" s="51">
        <f t="shared" si="1"/>
        <v>0</v>
      </c>
    </row>
    <row r="20" spans="1:7" x14ac:dyDescent="0.3">
      <c r="A20" s="105" t="s">
        <v>105</v>
      </c>
      <c r="B20" s="50" t="s">
        <v>38</v>
      </c>
      <c r="C20" s="49">
        <v>0</v>
      </c>
      <c r="D20" s="50" t="s">
        <v>38</v>
      </c>
      <c r="E20" s="50" t="s">
        <v>38</v>
      </c>
      <c r="F20" s="106">
        <v>11</v>
      </c>
      <c r="G20" s="51">
        <f>C20*F20</f>
        <v>0</v>
      </c>
    </row>
    <row r="21" spans="1:7" x14ac:dyDescent="0.3">
      <c r="A21" s="105" t="s">
        <v>106</v>
      </c>
      <c r="B21" s="50" t="s">
        <v>38</v>
      </c>
      <c r="C21" s="49">
        <v>0</v>
      </c>
      <c r="D21" s="50" t="s">
        <v>38</v>
      </c>
      <c r="E21" s="50" t="s">
        <v>38</v>
      </c>
      <c r="F21" s="106">
        <v>95</v>
      </c>
      <c r="G21" s="51">
        <f>C21*F21</f>
        <v>0</v>
      </c>
    </row>
    <row r="22" spans="1:7" x14ac:dyDescent="0.3">
      <c r="A22" s="105" t="s">
        <v>107</v>
      </c>
      <c r="B22" s="50" t="s">
        <v>38</v>
      </c>
      <c r="C22" s="49">
        <v>0</v>
      </c>
      <c r="D22" s="50" t="s">
        <v>38</v>
      </c>
      <c r="E22" s="50" t="s">
        <v>38</v>
      </c>
      <c r="F22" s="106">
        <v>32</v>
      </c>
      <c r="G22" s="51">
        <f>C22*F22</f>
        <v>0</v>
      </c>
    </row>
    <row r="23" spans="1:7" x14ac:dyDescent="0.3">
      <c r="A23" s="105" t="s">
        <v>108</v>
      </c>
      <c r="B23" s="49">
        <v>0</v>
      </c>
      <c r="C23" s="50" t="s">
        <v>38</v>
      </c>
      <c r="D23" s="50" t="s">
        <v>38</v>
      </c>
      <c r="E23" s="50" t="s">
        <v>38</v>
      </c>
      <c r="F23" s="106">
        <v>4</v>
      </c>
      <c r="G23" s="51">
        <f t="shared" ref="G23:G25" si="2">B23*F23</f>
        <v>0</v>
      </c>
    </row>
    <row r="24" spans="1:7" x14ac:dyDescent="0.3">
      <c r="A24" s="105" t="s">
        <v>109</v>
      </c>
      <c r="B24" s="49">
        <v>0</v>
      </c>
      <c r="C24" s="50" t="s">
        <v>38</v>
      </c>
      <c r="D24" s="50" t="s">
        <v>38</v>
      </c>
      <c r="E24" s="50" t="s">
        <v>38</v>
      </c>
      <c r="F24" s="106">
        <v>23</v>
      </c>
      <c r="G24" s="51">
        <f t="shared" si="2"/>
        <v>0</v>
      </c>
    </row>
    <row r="25" spans="1:7" x14ac:dyDescent="0.3">
      <c r="A25" s="105" t="s">
        <v>110</v>
      </c>
      <c r="B25" s="49">
        <v>0</v>
      </c>
      <c r="C25" s="50" t="s">
        <v>38</v>
      </c>
      <c r="D25" s="50" t="s">
        <v>38</v>
      </c>
      <c r="E25" s="50" t="s">
        <v>38</v>
      </c>
      <c r="F25" s="106">
        <v>12</v>
      </c>
      <c r="G25" s="51">
        <f t="shared" si="2"/>
        <v>0</v>
      </c>
    </row>
    <row r="26" spans="1:7" x14ac:dyDescent="0.3">
      <c r="A26" s="105" t="s">
        <v>111</v>
      </c>
      <c r="B26" s="50" t="s">
        <v>38</v>
      </c>
      <c r="C26" s="52">
        <v>0</v>
      </c>
      <c r="D26" s="50" t="s">
        <v>38</v>
      </c>
      <c r="E26" s="50" t="s">
        <v>38</v>
      </c>
      <c r="F26" s="106">
        <v>1</v>
      </c>
      <c r="G26" s="51">
        <f>C26*F26</f>
        <v>0</v>
      </c>
    </row>
    <row r="27" spans="1:7" x14ac:dyDescent="0.3">
      <c r="A27" s="105" t="s">
        <v>112</v>
      </c>
      <c r="B27" s="50" t="s">
        <v>38</v>
      </c>
      <c r="C27" s="52">
        <v>0</v>
      </c>
      <c r="D27" s="50" t="s">
        <v>38</v>
      </c>
      <c r="E27" s="50" t="s">
        <v>38</v>
      </c>
      <c r="F27" s="106">
        <v>1</v>
      </c>
      <c r="G27" s="51">
        <f>C27*F27</f>
        <v>0</v>
      </c>
    </row>
    <row r="28" spans="1:7" x14ac:dyDescent="0.3">
      <c r="A28" s="105" t="s">
        <v>113</v>
      </c>
      <c r="B28" s="50" t="s">
        <v>38</v>
      </c>
      <c r="C28" s="52">
        <v>0</v>
      </c>
      <c r="D28" s="50" t="s">
        <v>38</v>
      </c>
      <c r="E28" s="50" t="s">
        <v>38</v>
      </c>
      <c r="F28" s="106">
        <v>12</v>
      </c>
      <c r="G28" s="51">
        <f>C28*F28</f>
        <v>0</v>
      </c>
    </row>
    <row r="29" spans="1:7" x14ac:dyDescent="0.3">
      <c r="A29" s="141" t="s">
        <v>39</v>
      </c>
      <c r="B29" s="142"/>
      <c r="C29" s="142"/>
      <c r="D29" s="142"/>
      <c r="E29" s="142"/>
      <c r="F29" s="143"/>
      <c r="G29" s="53">
        <f>SUM(G4:G28)</f>
        <v>0</v>
      </c>
    </row>
    <row r="30" spans="1:7" x14ac:dyDescent="0.3">
      <c r="A30" s="3"/>
      <c r="B30" s="3"/>
      <c r="C30" s="3"/>
      <c r="D30" s="3"/>
      <c r="E30" s="3"/>
      <c r="F30" s="3"/>
      <c r="G30" s="3"/>
    </row>
  </sheetData>
  <sheetProtection algorithmName="SHA-512" hashValue="abS8i8P7M/X7Ce3KqW/A8oE4OvaU9WHJTB7lTaK/45jcOIpHBOibZFIxpIon0vL+IMumk8g/rwNOUHw82frGGg==" saltValue="MhuFQslTIybMMWH06ATnew==" spinCount="100000" sheet="1" objects="1" scenarios="1"/>
  <mergeCells count="3">
    <mergeCell ref="A1:G1"/>
    <mergeCell ref="A2:G2"/>
    <mergeCell ref="A29:F29"/>
  </mergeCells>
  <pageMargins left="0.7" right="0.7" top="0.75" bottom="0.75" header="0.3" footer="0.3"/>
  <ignoredErrors>
    <ignoredError sqref="G12:G14"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D9AAF-25B8-4D4E-B728-695C0B48F036}">
  <dimension ref="A1:D22"/>
  <sheetViews>
    <sheetView workbookViewId="0">
      <selection activeCell="B20" sqref="B20"/>
    </sheetView>
  </sheetViews>
  <sheetFormatPr defaultColWidth="0" defaultRowHeight="14.4" zeroHeight="1" x14ac:dyDescent="0.3"/>
  <cols>
    <col min="1" max="1" width="57.44140625" customWidth="1"/>
    <col min="2" max="2" width="49.33203125" customWidth="1"/>
    <col min="3" max="3" width="8.6640625" customWidth="1"/>
    <col min="4" max="4" width="0" hidden="1" customWidth="1"/>
    <col min="5" max="16384" width="8.6640625" hidden="1"/>
  </cols>
  <sheetData>
    <row r="1" spans="1:4" ht="21" x14ac:dyDescent="0.3">
      <c r="A1" s="144" t="s">
        <v>56</v>
      </c>
      <c r="B1" s="144"/>
      <c r="C1" s="3"/>
    </row>
    <row r="2" spans="1:4" ht="48" customHeight="1" x14ac:dyDescent="0.3">
      <c r="A2" s="145" t="s">
        <v>57</v>
      </c>
      <c r="B2" s="145"/>
      <c r="C2" s="3"/>
    </row>
    <row r="3" spans="1:4" s="102" customFormat="1" ht="23.1" customHeight="1" x14ac:dyDescent="0.3">
      <c r="A3" s="108" t="s">
        <v>42</v>
      </c>
      <c r="B3" s="108" t="s">
        <v>137</v>
      </c>
      <c r="C3" s="3"/>
      <c r="D3" s="109"/>
    </row>
    <row r="4" spans="1:4" x14ac:dyDescent="0.3">
      <c r="A4" s="55" t="s">
        <v>43</v>
      </c>
      <c r="B4" s="54">
        <v>0</v>
      </c>
      <c r="C4" s="3"/>
    </row>
    <row r="5" spans="1:4" x14ac:dyDescent="0.3">
      <c r="A5" s="55" t="s">
        <v>44</v>
      </c>
      <c r="B5" s="54">
        <v>0</v>
      </c>
      <c r="C5" s="3"/>
    </row>
    <row r="6" spans="1:4" x14ac:dyDescent="0.3">
      <c r="A6" s="55" t="s">
        <v>134</v>
      </c>
      <c r="B6" s="54">
        <v>0</v>
      </c>
      <c r="C6" s="3"/>
    </row>
    <row r="7" spans="1:4" x14ac:dyDescent="0.3">
      <c r="A7" s="55" t="s">
        <v>82</v>
      </c>
      <c r="B7" s="54">
        <v>0</v>
      </c>
      <c r="C7" s="3"/>
    </row>
    <row r="8" spans="1:4" x14ac:dyDescent="0.3">
      <c r="A8" s="55" t="s">
        <v>63</v>
      </c>
      <c r="B8" s="54">
        <v>0</v>
      </c>
      <c r="C8" s="3"/>
    </row>
    <row r="9" spans="1:4" x14ac:dyDescent="0.3">
      <c r="A9" s="55" t="s">
        <v>64</v>
      </c>
      <c r="B9" s="54">
        <v>0</v>
      </c>
      <c r="C9" s="3"/>
    </row>
    <row r="10" spans="1:4" x14ac:dyDescent="0.3">
      <c r="A10" s="55" t="s">
        <v>45</v>
      </c>
      <c r="B10" s="54">
        <v>0</v>
      </c>
      <c r="C10" s="3"/>
    </row>
    <row r="11" spans="1:4" x14ac:dyDescent="0.3">
      <c r="A11" s="55" t="s">
        <v>46</v>
      </c>
      <c r="B11" s="54">
        <v>0</v>
      </c>
      <c r="C11" s="3"/>
    </row>
    <row r="12" spans="1:4" x14ac:dyDescent="0.3">
      <c r="A12" s="55" t="s">
        <v>47</v>
      </c>
      <c r="B12" s="54">
        <v>0</v>
      </c>
      <c r="C12" s="3"/>
    </row>
    <row r="13" spans="1:4" x14ac:dyDescent="0.3">
      <c r="A13" s="55" t="s">
        <v>48</v>
      </c>
      <c r="B13" s="54">
        <v>0</v>
      </c>
      <c r="C13" s="3"/>
    </row>
    <row r="14" spans="1:4" x14ac:dyDescent="0.3">
      <c r="A14" s="55" t="s">
        <v>49</v>
      </c>
      <c r="B14" s="54">
        <v>0</v>
      </c>
      <c r="C14" s="3"/>
    </row>
    <row r="15" spans="1:4" x14ac:dyDescent="0.3">
      <c r="A15" s="55" t="s">
        <v>50</v>
      </c>
      <c r="B15" s="54">
        <v>0</v>
      </c>
      <c r="C15" s="3"/>
    </row>
    <row r="16" spans="1:4" x14ac:dyDescent="0.3">
      <c r="A16" s="55" t="s">
        <v>51</v>
      </c>
      <c r="B16" s="54">
        <v>0</v>
      </c>
      <c r="C16" s="3"/>
    </row>
    <row r="17" spans="1:3" x14ac:dyDescent="0.3">
      <c r="A17" s="55" t="s">
        <v>52</v>
      </c>
      <c r="B17" s="54">
        <v>0</v>
      </c>
      <c r="C17" s="3"/>
    </row>
    <row r="18" spans="1:3" x14ac:dyDescent="0.3">
      <c r="A18" s="55" t="s">
        <v>53</v>
      </c>
      <c r="B18" s="54">
        <v>0</v>
      </c>
      <c r="C18" s="3"/>
    </row>
    <row r="19" spans="1:3" x14ac:dyDescent="0.3">
      <c r="A19" s="55" t="s">
        <v>54</v>
      </c>
      <c r="B19" s="54">
        <v>0</v>
      </c>
      <c r="C19" s="3"/>
    </row>
    <row r="20" spans="1:3" x14ac:dyDescent="0.3">
      <c r="A20" s="55" t="s">
        <v>55</v>
      </c>
      <c r="B20" s="54">
        <v>0</v>
      </c>
      <c r="C20" s="3"/>
    </row>
    <row r="21" spans="1:3" x14ac:dyDescent="0.3">
      <c r="A21" s="3"/>
      <c r="B21" s="3"/>
      <c r="C21" s="3"/>
    </row>
    <row r="22" spans="1:3" hidden="1" x14ac:dyDescent="0.3">
      <c r="C22" s="3"/>
    </row>
  </sheetData>
  <sheetProtection algorithmName="SHA-512" hashValue="NIEe4OjgkoVR7pemwMh9oQS/wHJPb170eXXQYe+tK7V4l9KMvi2ePU23wF/Q/51ETi6CWtOfHjqzIaaHDnLP1Q==" saltValue="X/HkZX+LvQ58feFI8P8J2A==" spinCount="100000" sheet="1" objects="1" scenarios="1"/>
  <mergeCells count="2">
    <mergeCell ref="A1:B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D1E48-78C7-4B7D-8287-2809D4C2F686}">
  <dimension ref="A1:P35"/>
  <sheetViews>
    <sheetView topLeftCell="B1" zoomScaleNormal="100" workbookViewId="0">
      <selection activeCell="C6" sqref="C6"/>
    </sheetView>
  </sheetViews>
  <sheetFormatPr defaultColWidth="0" defaultRowHeight="14.4" zeroHeight="1" x14ac:dyDescent="0.3"/>
  <cols>
    <col min="1" max="1" width="51.109375" customWidth="1"/>
    <col min="2" max="2" width="18.88671875" customWidth="1"/>
    <col min="3" max="3" width="19.33203125" customWidth="1"/>
    <col min="4" max="4" width="18.109375" customWidth="1"/>
    <col min="5" max="5" width="17.5546875" customWidth="1"/>
    <col min="6" max="6" width="18" customWidth="1"/>
    <col min="7" max="9" width="17.5546875" customWidth="1"/>
    <col min="10" max="10" width="18.5546875" customWidth="1"/>
    <col min="11" max="11" width="17.5546875" customWidth="1"/>
    <col min="12" max="12" width="17.6640625" customWidth="1"/>
    <col min="13" max="13" width="17.5546875" customWidth="1"/>
    <col min="14" max="14" width="18.5546875" customWidth="1"/>
    <col min="15" max="15" width="17.5546875" customWidth="1"/>
    <col min="16" max="16" width="8.6640625" customWidth="1"/>
    <col min="17" max="16384" width="8.6640625" hidden="1"/>
  </cols>
  <sheetData>
    <row r="1" spans="1:16" ht="21" x14ac:dyDescent="0.3">
      <c r="A1" s="117" t="s">
        <v>58</v>
      </c>
      <c r="B1" s="117"/>
      <c r="C1" s="117"/>
      <c r="D1" s="117"/>
      <c r="E1" s="117"/>
      <c r="F1" s="117"/>
      <c r="G1" s="117"/>
      <c r="H1" s="117"/>
      <c r="I1" s="117"/>
      <c r="J1" s="117"/>
      <c r="K1" s="117"/>
      <c r="L1" s="117"/>
      <c r="M1" s="117"/>
      <c r="N1" s="117"/>
      <c r="O1" s="117"/>
      <c r="P1" s="3"/>
    </row>
    <row r="2" spans="1:16" ht="15" customHeight="1" x14ac:dyDescent="0.3">
      <c r="A2" s="123" t="s">
        <v>133</v>
      </c>
      <c r="B2" s="123"/>
      <c r="C2" s="123"/>
      <c r="D2" s="123"/>
      <c r="E2" s="123"/>
      <c r="F2" s="123"/>
      <c r="G2" s="123"/>
      <c r="H2" s="123"/>
      <c r="I2" s="123"/>
      <c r="J2" s="123"/>
      <c r="K2" s="123"/>
      <c r="L2" s="123"/>
      <c r="M2" s="123"/>
      <c r="N2" s="123"/>
      <c r="O2" s="123"/>
      <c r="P2" s="3"/>
    </row>
    <row r="3" spans="1:16" ht="30" customHeight="1" x14ac:dyDescent="0.3">
      <c r="A3" s="123"/>
      <c r="B3" s="123"/>
      <c r="C3" s="123"/>
      <c r="D3" s="123"/>
      <c r="E3" s="123"/>
      <c r="F3" s="123"/>
      <c r="G3" s="123"/>
      <c r="H3" s="123"/>
      <c r="I3" s="123"/>
      <c r="J3" s="123"/>
      <c r="K3" s="123"/>
      <c r="L3" s="123"/>
      <c r="M3" s="123"/>
      <c r="N3" s="123"/>
      <c r="O3" s="123"/>
      <c r="P3" s="3"/>
    </row>
    <row r="4" spans="1:16" x14ac:dyDescent="0.3">
      <c r="A4" s="123"/>
      <c r="B4" s="123"/>
      <c r="C4" s="123"/>
      <c r="D4" s="123"/>
      <c r="E4" s="123"/>
      <c r="F4" s="123"/>
      <c r="G4" s="123"/>
      <c r="H4" s="123"/>
      <c r="I4" s="123"/>
      <c r="J4" s="123"/>
      <c r="K4" s="123"/>
      <c r="L4" s="123"/>
      <c r="M4" s="123"/>
      <c r="N4" s="123"/>
      <c r="O4" s="123"/>
      <c r="P4" s="3"/>
    </row>
    <row r="5" spans="1:16" ht="36" x14ac:dyDescent="0.3">
      <c r="A5" s="59" t="s">
        <v>0</v>
      </c>
      <c r="B5" s="59" t="s">
        <v>115</v>
      </c>
      <c r="C5" s="59" t="s">
        <v>65</v>
      </c>
      <c r="D5" s="59" t="s">
        <v>120</v>
      </c>
      <c r="E5" s="59" t="s">
        <v>66</v>
      </c>
      <c r="F5" s="59" t="s">
        <v>121</v>
      </c>
      <c r="G5" s="59" t="s">
        <v>67</v>
      </c>
      <c r="H5" s="59" t="s">
        <v>122</v>
      </c>
      <c r="I5" s="59" t="s">
        <v>68</v>
      </c>
      <c r="J5" s="59" t="s">
        <v>123</v>
      </c>
      <c r="K5" s="59" t="s">
        <v>69</v>
      </c>
      <c r="L5" s="59" t="s">
        <v>124</v>
      </c>
      <c r="M5" s="59" t="s">
        <v>70</v>
      </c>
      <c r="N5" s="59" t="s">
        <v>125</v>
      </c>
      <c r="O5" s="59" t="s">
        <v>119</v>
      </c>
      <c r="P5" s="3"/>
    </row>
    <row r="6" spans="1:16" x14ac:dyDescent="0.3">
      <c r="A6" s="23" t="s">
        <v>71</v>
      </c>
      <c r="B6" s="61">
        <v>8333.33</v>
      </c>
      <c r="C6" s="62">
        <v>0</v>
      </c>
      <c r="D6" s="61">
        <f>C6*B6</f>
        <v>0</v>
      </c>
      <c r="E6" s="62">
        <v>0</v>
      </c>
      <c r="F6" s="61">
        <f>E6*B6</f>
        <v>0</v>
      </c>
      <c r="G6" s="114"/>
      <c r="H6" s="61"/>
      <c r="I6" s="114"/>
      <c r="J6" s="61"/>
      <c r="K6" s="114"/>
      <c r="L6" s="61"/>
      <c r="M6" s="114"/>
      <c r="N6" s="61"/>
      <c r="O6" s="61">
        <f>SUM(D6,F6,H6,J6,L6,N6)</f>
        <v>0</v>
      </c>
      <c r="P6" s="3"/>
    </row>
    <row r="7" spans="1:16" x14ac:dyDescent="0.3">
      <c r="A7" s="23" t="s">
        <v>72</v>
      </c>
      <c r="B7" s="61">
        <v>0</v>
      </c>
      <c r="C7" s="62">
        <v>0</v>
      </c>
      <c r="D7" s="61">
        <f>C7*B7</f>
        <v>0</v>
      </c>
      <c r="E7" s="62">
        <v>0</v>
      </c>
      <c r="F7" s="61">
        <f t="shared" ref="F7:F12" si="0">E7*B7</f>
        <v>0</v>
      </c>
      <c r="G7" s="62">
        <v>0</v>
      </c>
      <c r="H7" s="61">
        <f t="shared" ref="H7:H12" si="1">G7*B7</f>
        <v>0</v>
      </c>
      <c r="I7" s="62">
        <v>0</v>
      </c>
      <c r="J7" s="61">
        <f t="shared" ref="J7:J12" si="2">I7*B7</f>
        <v>0</v>
      </c>
      <c r="K7" s="62">
        <v>0</v>
      </c>
      <c r="L7" s="61">
        <f t="shared" ref="L7:L12" si="3">K7*B7</f>
        <v>0</v>
      </c>
      <c r="M7" s="62">
        <v>0</v>
      </c>
      <c r="N7" s="61">
        <f t="shared" ref="N7:N12" si="4">M7*B7</f>
        <v>0</v>
      </c>
      <c r="O7" s="61">
        <f t="shared" ref="O7:O12" si="5">SUM(D7,F7,H7,J7,L7,N7)</f>
        <v>0</v>
      </c>
      <c r="P7" s="3"/>
    </row>
    <row r="8" spans="1:16" x14ac:dyDescent="0.3">
      <c r="A8" s="23" t="s">
        <v>73</v>
      </c>
      <c r="B8" s="61">
        <v>-1388.89</v>
      </c>
      <c r="C8" s="62">
        <v>0</v>
      </c>
      <c r="D8" s="61">
        <f t="shared" ref="D8:D12" si="6">C8*B8</f>
        <v>0</v>
      </c>
      <c r="E8" s="62">
        <v>0</v>
      </c>
      <c r="F8" s="61">
        <f t="shared" si="0"/>
        <v>0</v>
      </c>
      <c r="G8" s="62">
        <v>0</v>
      </c>
      <c r="H8" s="61">
        <f t="shared" si="1"/>
        <v>0</v>
      </c>
      <c r="I8" s="62">
        <v>0</v>
      </c>
      <c r="J8" s="61">
        <f t="shared" si="2"/>
        <v>0</v>
      </c>
      <c r="K8" s="62">
        <v>0</v>
      </c>
      <c r="L8" s="61">
        <f t="shared" si="3"/>
        <v>0</v>
      </c>
      <c r="M8" s="62">
        <v>0</v>
      </c>
      <c r="N8" s="61">
        <f t="shared" si="4"/>
        <v>0</v>
      </c>
      <c r="O8" s="61">
        <f t="shared" si="5"/>
        <v>0</v>
      </c>
      <c r="P8" s="3"/>
    </row>
    <row r="9" spans="1:16" x14ac:dyDescent="0.3">
      <c r="A9" s="23" t="s">
        <v>1</v>
      </c>
      <c r="B9" s="61">
        <v>-2083.33</v>
      </c>
      <c r="C9" s="62">
        <v>0</v>
      </c>
      <c r="D9" s="61">
        <f t="shared" si="6"/>
        <v>0</v>
      </c>
      <c r="E9" s="62">
        <v>0</v>
      </c>
      <c r="F9" s="61">
        <f t="shared" si="0"/>
        <v>0</v>
      </c>
      <c r="G9" s="62">
        <v>0</v>
      </c>
      <c r="H9" s="61">
        <f t="shared" si="1"/>
        <v>0</v>
      </c>
      <c r="I9" s="62">
        <v>0</v>
      </c>
      <c r="J9" s="61">
        <f t="shared" si="2"/>
        <v>0</v>
      </c>
      <c r="K9" s="62">
        <v>0</v>
      </c>
      <c r="L9" s="61">
        <f t="shared" si="3"/>
        <v>0</v>
      </c>
      <c r="M9" s="62">
        <v>0</v>
      </c>
      <c r="N9" s="61">
        <f t="shared" si="4"/>
        <v>0</v>
      </c>
      <c r="O9" s="61">
        <f t="shared" si="5"/>
        <v>0</v>
      </c>
      <c r="P9" s="3"/>
    </row>
    <row r="10" spans="1:16" x14ac:dyDescent="0.3">
      <c r="A10" s="23" t="s">
        <v>74</v>
      </c>
      <c r="B10" s="61">
        <v>-2777.78</v>
      </c>
      <c r="C10" s="62">
        <v>0</v>
      </c>
      <c r="D10" s="61">
        <f t="shared" si="6"/>
        <v>0</v>
      </c>
      <c r="E10" s="62">
        <v>0</v>
      </c>
      <c r="F10" s="61">
        <f t="shared" si="0"/>
        <v>0</v>
      </c>
      <c r="G10" s="62">
        <v>0</v>
      </c>
      <c r="H10" s="61">
        <f t="shared" si="1"/>
        <v>0</v>
      </c>
      <c r="I10" s="62">
        <v>0</v>
      </c>
      <c r="J10" s="61">
        <f t="shared" si="2"/>
        <v>0</v>
      </c>
      <c r="K10" s="62">
        <v>0</v>
      </c>
      <c r="L10" s="61">
        <f t="shared" si="3"/>
        <v>0</v>
      </c>
      <c r="M10" s="62">
        <v>0</v>
      </c>
      <c r="N10" s="61">
        <f t="shared" si="4"/>
        <v>0</v>
      </c>
      <c r="O10" s="61">
        <f t="shared" si="5"/>
        <v>0</v>
      </c>
      <c r="P10" s="3"/>
    </row>
    <row r="11" spans="1:16" x14ac:dyDescent="0.3">
      <c r="A11" s="23" t="s">
        <v>7</v>
      </c>
      <c r="B11" s="61">
        <v>-3472.22</v>
      </c>
      <c r="C11" s="62">
        <v>0</v>
      </c>
      <c r="D11" s="61">
        <f t="shared" ref="D11" si="7">C11*B11</f>
        <v>0</v>
      </c>
      <c r="E11" s="62">
        <v>0</v>
      </c>
      <c r="F11" s="61">
        <f t="shared" ref="F11" si="8">E11*B11</f>
        <v>0</v>
      </c>
      <c r="G11" s="62">
        <v>0</v>
      </c>
      <c r="H11" s="61">
        <f t="shared" ref="H11" si="9">G11*B11</f>
        <v>0</v>
      </c>
      <c r="I11" s="62">
        <v>0</v>
      </c>
      <c r="J11" s="61">
        <f t="shared" ref="J11" si="10">I11*B11</f>
        <v>0</v>
      </c>
      <c r="K11" s="62">
        <v>0</v>
      </c>
      <c r="L11" s="61">
        <f t="shared" ref="L11" si="11">K11*B11</f>
        <v>0</v>
      </c>
      <c r="M11" s="62">
        <v>0</v>
      </c>
      <c r="N11" s="61">
        <f t="shared" ref="N11" si="12">M11*B11</f>
        <v>0</v>
      </c>
      <c r="O11" s="61">
        <f t="shared" ref="O11" si="13">SUM(D11,F11,H11,J11,L11,N11)</f>
        <v>0</v>
      </c>
      <c r="P11" s="3"/>
    </row>
    <row r="12" spans="1:16" x14ac:dyDescent="0.3">
      <c r="A12" s="23" t="s">
        <v>127</v>
      </c>
      <c r="B12" s="61">
        <v>-4166.67</v>
      </c>
      <c r="C12" s="62">
        <v>0</v>
      </c>
      <c r="D12" s="61">
        <f t="shared" si="6"/>
        <v>0</v>
      </c>
      <c r="E12" s="62">
        <v>0</v>
      </c>
      <c r="F12" s="61">
        <f t="shared" si="0"/>
        <v>0</v>
      </c>
      <c r="G12" s="62">
        <v>0</v>
      </c>
      <c r="H12" s="61">
        <f t="shared" si="1"/>
        <v>0</v>
      </c>
      <c r="I12" s="62">
        <v>0</v>
      </c>
      <c r="J12" s="61">
        <f t="shared" si="2"/>
        <v>0</v>
      </c>
      <c r="K12" s="62">
        <v>0</v>
      </c>
      <c r="L12" s="61">
        <f t="shared" si="3"/>
        <v>0</v>
      </c>
      <c r="M12" s="62">
        <v>0</v>
      </c>
      <c r="N12" s="61">
        <f t="shared" si="4"/>
        <v>0</v>
      </c>
      <c r="O12" s="61">
        <f t="shared" si="5"/>
        <v>0</v>
      </c>
      <c r="P12" s="3"/>
    </row>
    <row r="13" spans="1:16" ht="17.399999999999999" x14ac:dyDescent="0.3">
      <c r="A13" s="27"/>
      <c r="B13" s="63"/>
      <c r="C13" s="64">
        <f>SUM(C6:C12)</f>
        <v>0</v>
      </c>
      <c r="D13" s="65">
        <f t="shared" ref="D13:N13" si="14">SUM(D6:D12)</f>
        <v>0</v>
      </c>
      <c r="E13" s="66">
        <f t="shared" si="14"/>
        <v>0</v>
      </c>
      <c r="F13" s="65">
        <f t="shared" si="14"/>
        <v>0</v>
      </c>
      <c r="G13" s="66">
        <f t="shared" si="14"/>
        <v>0</v>
      </c>
      <c r="H13" s="65">
        <f t="shared" si="14"/>
        <v>0</v>
      </c>
      <c r="I13" s="66">
        <f t="shared" si="14"/>
        <v>0</v>
      </c>
      <c r="J13" s="65">
        <f t="shared" si="14"/>
        <v>0</v>
      </c>
      <c r="K13" s="66">
        <f t="shared" si="14"/>
        <v>0</v>
      </c>
      <c r="L13" s="65">
        <f t="shared" si="14"/>
        <v>0</v>
      </c>
      <c r="M13" s="66">
        <f t="shared" si="14"/>
        <v>0</v>
      </c>
      <c r="N13" s="67">
        <f t="shared" si="14"/>
        <v>0</v>
      </c>
      <c r="O13" s="110"/>
      <c r="P13" s="3"/>
    </row>
    <row r="14" spans="1:16" x14ac:dyDescent="0.3">
      <c r="A14" s="28"/>
      <c r="B14" s="68"/>
      <c r="C14" s="118" t="s">
        <v>119</v>
      </c>
      <c r="D14" s="119"/>
      <c r="E14" s="119"/>
      <c r="F14" s="119"/>
      <c r="G14" s="119"/>
      <c r="H14" s="119"/>
      <c r="I14" s="119"/>
      <c r="J14" s="119"/>
      <c r="K14" s="119"/>
      <c r="L14" s="119"/>
      <c r="M14" s="119"/>
      <c r="N14" s="120"/>
      <c r="O14" s="69">
        <f>SUM(O6:O13)</f>
        <v>0</v>
      </c>
      <c r="P14" s="3"/>
    </row>
    <row r="15" spans="1:16" ht="24" x14ac:dyDescent="0.3">
      <c r="A15" s="60"/>
      <c r="B15" s="91" t="s">
        <v>2</v>
      </c>
      <c r="C15" s="91" t="s">
        <v>3</v>
      </c>
      <c r="D15" s="91" t="s">
        <v>4</v>
      </c>
      <c r="E15" s="91" t="s">
        <v>114</v>
      </c>
      <c r="F15" s="29"/>
      <c r="G15" s="30"/>
      <c r="H15" s="30"/>
      <c r="I15" s="30"/>
      <c r="J15" s="30"/>
      <c r="K15" s="30"/>
      <c r="L15" s="30"/>
      <c r="M15" s="30"/>
      <c r="N15" s="30"/>
      <c r="O15" s="30"/>
      <c r="P15" s="3"/>
    </row>
    <row r="16" spans="1:16" x14ac:dyDescent="0.3">
      <c r="A16" s="31" t="s">
        <v>75</v>
      </c>
      <c r="B16" s="70">
        <v>0</v>
      </c>
      <c r="C16" s="71">
        <v>950</v>
      </c>
      <c r="D16" s="72">
        <f>C16*B16</f>
        <v>0</v>
      </c>
      <c r="E16" s="121">
        <f>D16+D17</f>
        <v>0</v>
      </c>
      <c r="F16" s="29"/>
      <c r="G16" s="3"/>
      <c r="H16" s="30"/>
      <c r="I16" s="30"/>
      <c r="J16" s="30"/>
      <c r="K16" s="30"/>
      <c r="L16" s="30"/>
      <c r="M16" s="30"/>
      <c r="N16" s="30"/>
      <c r="O16" s="30"/>
      <c r="P16" s="3"/>
    </row>
    <row r="17" spans="1:16" x14ac:dyDescent="0.3">
      <c r="A17" s="31" t="s">
        <v>6</v>
      </c>
      <c r="B17" s="70">
        <v>0</v>
      </c>
      <c r="C17" s="71">
        <v>6000</v>
      </c>
      <c r="D17" s="72">
        <f>C17*B17</f>
        <v>0</v>
      </c>
      <c r="E17" s="122"/>
      <c r="F17" s="29"/>
      <c r="G17" s="30"/>
      <c r="H17" s="30"/>
      <c r="I17" s="30"/>
      <c r="J17" s="30"/>
      <c r="K17" s="30"/>
      <c r="L17" s="30"/>
      <c r="M17" s="30"/>
      <c r="N17" s="30"/>
      <c r="O17" s="30"/>
      <c r="P17" s="3"/>
    </row>
    <row r="18" spans="1:16" ht="15.6" x14ac:dyDescent="0.3">
      <c r="A18" s="1"/>
      <c r="B18" s="2"/>
      <c r="C18" s="3"/>
      <c r="D18" s="3"/>
      <c r="E18" s="3"/>
      <c r="F18" s="3"/>
      <c r="G18" s="3"/>
      <c r="H18" s="3"/>
      <c r="I18" s="3"/>
      <c r="J18" s="3"/>
      <c r="K18" s="3"/>
      <c r="L18" s="3"/>
      <c r="M18" s="3"/>
      <c r="N18" s="3"/>
      <c r="O18" s="3"/>
      <c r="P18" s="3"/>
    </row>
    <row r="19" spans="1:16" ht="15.6" x14ac:dyDescent="0.3">
      <c r="A19" s="111" t="s">
        <v>8</v>
      </c>
      <c r="B19" s="112">
        <f>E16+O14</f>
        <v>0</v>
      </c>
      <c r="C19" s="3"/>
      <c r="D19" s="3"/>
      <c r="E19" s="3"/>
      <c r="F19" s="3"/>
      <c r="G19" s="3"/>
      <c r="H19" s="3"/>
      <c r="I19" s="3"/>
      <c r="J19" s="3"/>
      <c r="K19" s="3"/>
      <c r="L19" s="3"/>
      <c r="M19" s="3"/>
      <c r="N19" s="3"/>
      <c r="O19" s="3"/>
      <c r="P19" s="3"/>
    </row>
    <row r="20" spans="1:16" x14ac:dyDescent="0.3">
      <c r="A20" s="3"/>
      <c r="B20" s="3"/>
      <c r="C20" s="3"/>
      <c r="D20" s="3"/>
      <c r="E20" s="3"/>
      <c r="F20" s="3"/>
      <c r="G20" s="3"/>
      <c r="H20" s="4"/>
      <c r="I20" s="3"/>
      <c r="J20" s="3"/>
      <c r="K20" s="3"/>
      <c r="L20" s="3"/>
      <c r="M20" s="3"/>
      <c r="N20" s="3"/>
      <c r="O20" s="3"/>
      <c r="P20" s="3"/>
    </row>
    <row r="21" spans="1:16" hidden="1" x14ac:dyDescent="0.3">
      <c r="A21" s="3"/>
      <c r="B21" s="3"/>
      <c r="C21" s="3"/>
      <c r="D21" s="3"/>
      <c r="E21" s="3"/>
      <c r="F21" s="3"/>
      <c r="G21" s="3"/>
      <c r="H21" s="3"/>
      <c r="I21" s="3"/>
      <c r="J21" s="3"/>
      <c r="K21" s="3"/>
      <c r="L21" s="3"/>
      <c r="M21" s="3"/>
      <c r="N21" s="3"/>
      <c r="O21" s="3"/>
      <c r="P21" s="3"/>
    </row>
    <row r="22" spans="1:16" hidden="1" x14ac:dyDescent="0.3">
      <c r="A22" s="3"/>
      <c r="B22" s="3"/>
      <c r="C22" s="3"/>
      <c r="D22" s="113"/>
      <c r="E22" s="3"/>
      <c r="F22" s="3"/>
      <c r="G22" s="3"/>
      <c r="H22" s="3"/>
      <c r="I22" s="3"/>
      <c r="J22" s="3"/>
      <c r="K22" s="3"/>
      <c r="L22" s="3"/>
      <c r="M22" s="3"/>
      <c r="N22" s="3"/>
      <c r="O22" s="3"/>
    </row>
    <row r="23" spans="1:16" hidden="1" x14ac:dyDescent="0.3">
      <c r="A23" s="3"/>
      <c r="B23" s="3"/>
      <c r="C23" s="3"/>
      <c r="D23" s="3"/>
      <c r="E23" s="3"/>
      <c r="F23" s="3"/>
      <c r="G23" s="3"/>
      <c r="H23" s="3"/>
      <c r="I23" s="3"/>
      <c r="J23" s="3"/>
      <c r="K23" s="3"/>
      <c r="L23" s="3"/>
      <c r="M23" s="3"/>
      <c r="N23" s="3"/>
      <c r="O23" s="3"/>
    </row>
    <row r="24" spans="1:16" hidden="1" x14ac:dyDescent="0.3">
      <c r="A24" s="3"/>
      <c r="B24" s="3"/>
      <c r="C24" s="3"/>
      <c r="D24" s="3"/>
      <c r="E24" s="3"/>
      <c r="F24" s="3"/>
      <c r="G24" s="3"/>
      <c r="H24" s="3"/>
      <c r="I24" s="3"/>
      <c r="J24" s="3"/>
      <c r="K24" s="3"/>
      <c r="L24" s="3"/>
      <c r="M24" s="3"/>
      <c r="N24" s="3"/>
      <c r="O24" s="3"/>
    </row>
    <row r="25" spans="1:16" hidden="1" x14ac:dyDescent="0.3">
      <c r="A25" s="3"/>
      <c r="B25" s="3"/>
      <c r="C25" s="3"/>
      <c r="D25" s="3"/>
      <c r="E25" s="3"/>
      <c r="F25" s="3"/>
      <c r="G25" s="3"/>
      <c r="H25" s="3"/>
      <c r="I25" s="3"/>
      <c r="J25" s="3"/>
      <c r="K25" s="3"/>
      <c r="L25" s="3"/>
      <c r="M25" s="3"/>
      <c r="N25" s="3"/>
      <c r="O25" s="3"/>
    </row>
    <row r="26" spans="1:16" hidden="1" x14ac:dyDescent="0.3">
      <c r="A26" s="3"/>
      <c r="B26" s="3"/>
      <c r="C26" s="3"/>
      <c r="D26" s="3"/>
      <c r="E26" s="3"/>
      <c r="F26" s="3"/>
      <c r="G26" s="3"/>
      <c r="H26" s="3"/>
      <c r="I26" s="3"/>
      <c r="J26" s="3"/>
      <c r="K26" s="3"/>
      <c r="L26" s="3"/>
      <c r="M26" s="3"/>
      <c r="N26" s="3"/>
      <c r="O26" s="3"/>
    </row>
    <row r="27" spans="1:16" hidden="1" x14ac:dyDescent="0.3">
      <c r="A27" s="3"/>
      <c r="B27" s="3"/>
      <c r="C27" s="3"/>
      <c r="D27" s="3"/>
      <c r="E27" s="3"/>
      <c r="F27" s="3"/>
      <c r="G27" s="3"/>
      <c r="H27" s="3"/>
      <c r="I27" s="3"/>
      <c r="J27" s="3"/>
      <c r="K27" s="3"/>
      <c r="L27" s="3"/>
      <c r="M27" s="3"/>
      <c r="N27" s="3"/>
      <c r="O27" s="3"/>
    </row>
    <row r="28" spans="1:16" hidden="1" x14ac:dyDescent="0.3">
      <c r="A28" s="3"/>
      <c r="B28" s="3"/>
      <c r="C28" s="3"/>
      <c r="D28" s="3"/>
      <c r="E28" s="3"/>
      <c r="F28" s="3"/>
      <c r="G28" s="3"/>
      <c r="H28" s="3"/>
      <c r="I28" s="3"/>
      <c r="J28" s="3"/>
      <c r="K28" s="3"/>
      <c r="L28" s="3"/>
      <c r="M28" s="3"/>
      <c r="N28" s="3"/>
      <c r="O28" s="3"/>
    </row>
    <row r="29" spans="1:16" hidden="1" x14ac:dyDescent="0.3">
      <c r="A29" s="3"/>
      <c r="B29" s="3"/>
      <c r="C29" s="3"/>
      <c r="D29" s="3"/>
      <c r="E29" s="3"/>
      <c r="F29" s="3"/>
      <c r="G29" s="3"/>
      <c r="H29" s="3"/>
      <c r="I29" s="3"/>
      <c r="J29" s="3"/>
      <c r="K29" s="3"/>
      <c r="L29" s="3"/>
      <c r="M29" s="3"/>
      <c r="N29" s="3"/>
      <c r="O29" s="3"/>
    </row>
    <row r="30" spans="1:16" hidden="1" x14ac:dyDescent="0.3">
      <c r="A30" s="3"/>
      <c r="B30" s="3"/>
      <c r="C30" s="3"/>
      <c r="D30" s="3"/>
      <c r="E30" s="3"/>
      <c r="F30" s="3"/>
      <c r="G30" s="3"/>
      <c r="H30" s="3"/>
      <c r="I30" s="3"/>
      <c r="J30" s="3"/>
      <c r="K30" s="3"/>
      <c r="L30" s="3"/>
      <c r="M30" s="3"/>
      <c r="N30" s="3"/>
      <c r="O30" s="3"/>
    </row>
    <row r="31" spans="1:16" hidden="1" x14ac:dyDescent="0.3">
      <c r="A31" s="3"/>
      <c r="B31" s="3"/>
      <c r="C31" s="3"/>
      <c r="D31" s="3"/>
      <c r="E31" s="3"/>
      <c r="F31" s="3"/>
      <c r="G31" s="3"/>
      <c r="H31" s="3"/>
      <c r="I31" s="3"/>
      <c r="J31" s="3"/>
      <c r="K31" s="3"/>
      <c r="L31" s="3"/>
      <c r="M31" s="3"/>
      <c r="N31" s="3"/>
      <c r="O31" s="3"/>
    </row>
    <row r="32" spans="1:16" hidden="1" x14ac:dyDescent="0.3">
      <c r="A32" s="3"/>
      <c r="B32" s="3"/>
      <c r="C32" s="3"/>
      <c r="D32" s="3"/>
      <c r="E32" s="3"/>
      <c r="F32" s="3"/>
      <c r="G32" s="3"/>
      <c r="H32" s="3"/>
      <c r="I32" s="3"/>
      <c r="J32" s="3"/>
      <c r="K32" s="3"/>
      <c r="L32" s="3"/>
      <c r="M32" s="3"/>
      <c r="N32" s="3"/>
      <c r="O32" s="3"/>
    </row>
    <row r="33" spans="1:15" hidden="1" x14ac:dyDescent="0.3">
      <c r="A33" s="3"/>
      <c r="B33" s="3"/>
      <c r="C33" s="3"/>
      <c r="D33" s="3"/>
      <c r="E33" s="3"/>
      <c r="F33" s="3"/>
      <c r="G33" s="3"/>
      <c r="H33" s="3"/>
      <c r="I33" s="3"/>
      <c r="J33" s="3"/>
      <c r="K33" s="3"/>
      <c r="L33" s="3"/>
      <c r="M33" s="3"/>
      <c r="N33" s="3"/>
      <c r="O33" s="3"/>
    </row>
    <row r="34" spans="1:15" hidden="1" x14ac:dyDescent="0.3">
      <c r="A34" s="3"/>
      <c r="B34" s="3"/>
      <c r="C34" s="3"/>
      <c r="D34" s="3"/>
      <c r="E34" s="3"/>
      <c r="F34" s="3"/>
      <c r="G34" s="3"/>
      <c r="H34" s="5"/>
      <c r="I34" s="3"/>
      <c r="J34" s="3"/>
      <c r="K34" s="3"/>
      <c r="L34" s="3"/>
      <c r="M34" s="3"/>
      <c r="N34" s="3"/>
      <c r="O34" s="3"/>
    </row>
    <row r="35" spans="1:15" hidden="1" x14ac:dyDescent="0.3">
      <c r="A35" s="3"/>
      <c r="B35" s="3"/>
      <c r="C35" s="3"/>
      <c r="D35" s="3"/>
      <c r="E35" s="3"/>
      <c r="F35" s="3"/>
      <c r="G35" s="3"/>
      <c r="H35" s="3"/>
      <c r="I35" s="3"/>
      <c r="J35" s="3"/>
      <c r="K35" s="3"/>
      <c r="L35" s="3"/>
      <c r="M35" s="3"/>
      <c r="N35" s="3"/>
      <c r="O35" s="3"/>
    </row>
  </sheetData>
  <sheetProtection algorithmName="SHA-512" hashValue="mlQleGPstIyYjK80h/2nyZvq4scy7GGxcEW7rrn+hEOj8SZ1ArG9UEtjbR7h2lxWLTbtJmLZiRmR47/BDM//FQ==" saltValue="+XoDiEBHwnqO8xg84jVAoQ==" spinCount="100000" sheet="1" objects="1" scenarios="1"/>
  <mergeCells count="4">
    <mergeCell ref="A1:O1"/>
    <mergeCell ref="C14:N14"/>
    <mergeCell ref="E16:E17"/>
    <mergeCell ref="A2:O4"/>
  </mergeCells>
  <conditionalFormatting sqref="C6">
    <cfRule type="cellIs" dxfId="244" priority="16" operator="greaterThan">
      <formula>0.1</formula>
    </cfRule>
    <cfRule type="cellIs" dxfId="243" priority="17" operator="greaterThan">
      <formula>10</formula>
    </cfRule>
  </conditionalFormatting>
  <conditionalFormatting sqref="C13">
    <cfRule type="cellIs" dxfId="242" priority="37" operator="equal">
      <formula>1</formula>
    </cfRule>
    <cfRule type="cellIs" dxfId="241" priority="38" operator="lessThan">
      <formula>1</formula>
    </cfRule>
    <cfRule type="cellIs" dxfId="240" priority="39" operator="greaterThan">
      <formula>1</formula>
    </cfRule>
  </conditionalFormatting>
  <conditionalFormatting sqref="E6">
    <cfRule type="cellIs" dxfId="239" priority="13" operator="greaterThan">
      <formula>0.1</formula>
    </cfRule>
    <cfRule type="cellIs" dxfId="238" priority="14" operator="greaterThan">
      <formula>10</formula>
    </cfRule>
  </conditionalFormatting>
  <conditionalFormatting sqref="E13">
    <cfRule type="cellIs" dxfId="237" priority="34" operator="equal">
      <formula>1</formula>
    </cfRule>
    <cfRule type="cellIs" dxfId="236" priority="35" operator="greaterThan">
      <formula>1</formula>
    </cfRule>
    <cfRule type="cellIs" dxfId="235" priority="36" operator="lessThan">
      <formula>1</formula>
    </cfRule>
  </conditionalFormatting>
  <conditionalFormatting sqref="G6">
    <cfRule type="cellIs" dxfId="234" priority="10" operator="greaterThan">
      <formula>0.1</formula>
    </cfRule>
    <cfRule type="cellIs" dxfId="233" priority="11" operator="greaterThan">
      <formula>10</formula>
    </cfRule>
  </conditionalFormatting>
  <conditionalFormatting sqref="G13">
    <cfRule type="cellIs" dxfId="232" priority="31" operator="equal">
      <formula>1</formula>
    </cfRule>
    <cfRule type="cellIs" dxfId="231" priority="32" operator="greaterThan">
      <formula>1</formula>
    </cfRule>
    <cfRule type="cellIs" dxfId="230" priority="33" operator="lessThan">
      <formula>1</formula>
    </cfRule>
  </conditionalFormatting>
  <conditionalFormatting sqref="I6">
    <cfRule type="cellIs" dxfId="229" priority="7" operator="greaterThan">
      <formula>0.1</formula>
    </cfRule>
    <cfRule type="cellIs" dxfId="228" priority="8" operator="greaterThan">
      <formula>10</formula>
    </cfRule>
  </conditionalFormatting>
  <conditionalFormatting sqref="I13">
    <cfRule type="cellIs" dxfId="227" priority="28" operator="equal">
      <formula>1</formula>
    </cfRule>
    <cfRule type="cellIs" dxfId="226" priority="29" operator="greaterThan">
      <formula>1</formula>
    </cfRule>
    <cfRule type="cellIs" dxfId="225" priority="30" operator="lessThan">
      <formula>1</formula>
    </cfRule>
  </conditionalFormatting>
  <conditionalFormatting sqref="K6">
    <cfRule type="cellIs" dxfId="224" priority="4" operator="greaterThan">
      <formula>0.1</formula>
    </cfRule>
    <cfRule type="cellIs" dxfId="223" priority="5" operator="greaterThan">
      <formula>10</formula>
    </cfRule>
  </conditionalFormatting>
  <conditionalFormatting sqref="K13">
    <cfRule type="cellIs" dxfId="222" priority="25" operator="equal">
      <formula>1</formula>
    </cfRule>
    <cfRule type="cellIs" dxfId="221" priority="26" operator="greaterThan">
      <formula>1</formula>
    </cfRule>
    <cfRule type="cellIs" dxfId="220" priority="27" operator="lessThan">
      <formula>1</formula>
    </cfRule>
  </conditionalFormatting>
  <conditionalFormatting sqref="M6">
    <cfRule type="cellIs" dxfId="219" priority="1" operator="greaterThan">
      <formula>0.1</formula>
    </cfRule>
    <cfRule type="cellIs" dxfId="218" priority="2" operator="greaterThan">
      <formula>10</formula>
    </cfRule>
  </conditionalFormatting>
  <conditionalFormatting sqref="M13">
    <cfRule type="cellIs" dxfId="217" priority="19" operator="equal">
      <formula>1</formula>
    </cfRule>
    <cfRule type="cellIs" dxfId="216" priority="20" operator="greaterThan">
      <formula>1</formula>
    </cfRule>
    <cfRule type="cellIs" dxfId="215" priority="21" operator="lessThan">
      <formula>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55562-8292-45D5-BC9A-1B00D0D41B12}">
  <dimension ref="A1:P35"/>
  <sheetViews>
    <sheetView topLeftCell="B1" workbookViewId="0">
      <selection activeCell="C6" sqref="C6"/>
    </sheetView>
  </sheetViews>
  <sheetFormatPr defaultColWidth="0" defaultRowHeight="14.4" zeroHeight="1" x14ac:dyDescent="0.3"/>
  <cols>
    <col min="1" max="1" width="51.109375" customWidth="1"/>
    <col min="2" max="2" width="20.6640625" customWidth="1"/>
    <col min="3" max="3" width="18.109375" customWidth="1"/>
    <col min="4" max="4" width="18.5546875" customWidth="1"/>
    <col min="5" max="5" width="17.5546875" customWidth="1"/>
    <col min="6" max="6" width="18.5546875" customWidth="1"/>
    <col min="7" max="7" width="17.5546875" customWidth="1"/>
    <col min="8" max="8" width="18.5546875" customWidth="1"/>
    <col min="9" max="9" width="17.5546875" customWidth="1"/>
    <col min="10" max="10" width="18.5546875" customWidth="1"/>
    <col min="11" max="11" width="17.5546875" customWidth="1"/>
    <col min="12" max="12" width="18.5546875" customWidth="1"/>
    <col min="13" max="13" width="17.5546875" customWidth="1"/>
    <col min="14" max="14" width="18.5546875" customWidth="1"/>
    <col min="15" max="15" width="17.5546875" customWidth="1"/>
    <col min="16" max="16" width="8.6640625" style="3" customWidth="1"/>
    <col min="17" max="16384" width="8.6640625" hidden="1"/>
  </cols>
  <sheetData>
    <row r="1" spans="1:15" ht="21" x14ac:dyDescent="0.3">
      <c r="A1" s="117" t="s">
        <v>85</v>
      </c>
      <c r="B1" s="117"/>
      <c r="C1" s="117"/>
      <c r="D1" s="117"/>
      <c r="E1" s="117"/>
      <c r="F1" s="117"/>
      <c r="G1" s="117"/>
      <c r="H1" s="117"/>
      <c r="I1" s="117"/>
      <c r="J1" s="117"/>
      <c r="K1" s="117"/>
      <c r="L1" s="117"/>
      <c r="M1" s="117"/>
      <c r="N1" s="117"/>
      <c r="O1" s="117"/>
    </row>
    <row r="2" spans="1:15" ht="15" customHeight="1" x14ac:dyDescent="0.3">
      <c r="A2" s="123" t="s">
        <v>132</v>
      </c>
      <c r="B2" s="123"/>
      <c r="C2" s="123"/>
      <c r="D2" s="123"/>
      <c r="E2" s="123"/>
      <c r="F2" s="123"/>
      <c r="G2" s="123"/>
      <c r="H2" s="123"/>
      <c r="I2" s="123"/>
      <c r="J2" s="123"/>
      <c r="K2" s="123"/>
      <c r="L2" s="123"/>
      <c r="M2" s="123"/>
      <c r="N2" s="123"/>
      <c r="O2" s="123"/>
    </row>
    <row r="3" spans="1:15" ht="30" customHeight="1" x14ac:dyDescent="0.3">
      <c r="A3" s="123"/>
      <c r="B3" s="123"/>
      <c r="C3" s="123"/>
      <c r="D3" s="123"/>
      <c r="E3" s="123"/>
      <c r="F3" s="123"/>
      <c r="G3" s="123"/>
      <c r="H3" s="123"/>
      <c r="I3" s="123"/>
      <c r="J3" s="123"/>
      <c r="K3" s="123"/>
      <c r="L3" s="123"/>
      <c r="M3" s="123"/>
      <c r="N3" s="123"/>
      <c r="O3" s="123"/>
    </row>
    <row r="4" spans="1:15" x14ac:dyDescent="0.3">
      <c r="A4" s="123"/>
      <c r="B4" s="123"/>
      <c r="C4" s="123"/>
      <c r="D4" s="123"/>
      <c r="E4" s="123"/>
      <c r="F4" s="123"/>
      <c r="G4" s="123"/>
      <c r="H4" s="123"/>
      <c r="I4" s="123"/>
      <c r="J4" s="123"/>
      <c r="K4" s="123"/>
      <c r="L4" s="123"/>
      <c r="M4" s="123"/>
      <c r="N4" s="123"/>
      <c r="O4" s="123"/>
    </row>
    <row r="5" spans="1:15" ht="36" x14ac:dyDescent="0.3">
      <c r="A5" s="59" t="s">
        <v>0</v>
      </c>
      <c r="B5" s="59" t="s">
        <v>115</v>
      </c>
      <c r="C5" s="59" t="s">
        <v>65</v>
      </c>
      <c r="D5" s="59" t="s">
        <v>120</v>
      </c>
      <c r="E5" s="59" t="s">
        <v>66</v>
      </c>
      <c r="F5" s="59" t="s">
        <v>121</v>
      </c>
      <c r="G5" s="59" t="s">
        <v>67</v>
      </c>
      <c r="H5" s="59" t="s">
        <v>122</v>
      </c>
      <c r="I5" s="59" t="s">
        <v>68</v>
      </c>
      <c r="J5" s="59" t="s">
        <v>123</v>
      </c>
      <c r="K5" s="59" t="s">
        <v>69</v>
      </c>
      <c r="L5" s="59" t="s">
        <v>124</v>
      </c>
      <c r="M5" s="59" t="s">
        <v>70</v>
      </c>
      <c r="N5" s="59" t="s">
        <v>125</v>
      </c>
      <c r="O5" s="59" t="s">
        <v>119</v>
      </c>
    </row>
    <row r="6" spans="1:15" x14ac:dyDescent="0.3">
      <c r="A6" s="23" t="s">
        <v>71</v>
      </c>
      <c r="B6" s="61">
        <v>8333.33</v>
      </c>
      <c r="C6" s="62">
        <v>0</v>
      </c>
      <c r="D6" s="61">
        <f>C6*B6</f>
        <v>0</v>
      </c>
      <c r="E6" s="62">
        <v>0</v>
      </c>
      <c r="F6" s="61">
        <f t="shared" ref="F6" si="0">E6*B6</f>
        <v>0</v>
      </c>
      <c r="G6" s="114"/>
      <c r="H6" s="61"/>
      <c r="I6" s="114"/>
      <c r="J6" s="61"/>
      <c r="K6" s="114"/>
      <c r="L6" s="61"/>
      <c r="M6" s="114"/>
      <c r="N6" s="61"/>
      <c r="O6" s="61">
        <f>SUM(D6,F6,H6,J6,L6,N6)</f>
        <v>0</v>
      </c>
    </row>
    <row r="7" spans="1:15" x14ac:dyDescent="0.3">
      <c r="A7" s="23" t="s">
        <v>72</v>
      </c>
      <c r="B7" s="61">
        <v>0</v>
      </c>
      <c r="C7" s="62">
        <v>0</v>
      </c>
      <c r="D7" s="61">
        <f>C7*B7</f>
        <v>0</v>
      </c>
      <c r="E7" s="62">
        <v>0</v>
      </c>
      <c r="F7" s="61">
        <f t="shared" ref="F7:F12" si="1">E7*B7</f>
        <v>0</v>
      </c>
      <c r="G7" s="62">
        <v>0</v>
      </c>
      <c r="H7" s="61">
        <f t="shared" ref="H7:H12" si="2">G7*B7</f>
        <v>0</v>
      </c>
      <c r="I7" s="62">
        <v>0</v>
      </c>
      <c r="J7" s="61">
        <f t="shared" ref="J7:J12" si="3">I7*B7</f>
        <v>0</v>
      </c>
      <c r="K7" s="62">
        <v>0</v>
      </c>
      <c r="L7" s="61">
        <f t="shared" ref="L7:L12" si="4">K7*B7</f>
        <v>0</v>
      </c>
      <c r="M7" s="62">
        <v>0</v>
      </c>
      <c r="N7" s="61">
        <f t="shared" ref="N7:N12" si="5">M7*B7</f>
        <v>0</v>
      </c>
      <c r="O7" s="61">
        <f t="shared" ref="O7:O12" si="6">SUM(D7,F7,H7,J7,L7,N7)</f>
        <v>0</v>
      </c>
    </row>
    <row r="8" spans="1:15" x14ac:dyDescent="0.3">
      <c r="A8" s="23" t="s">
        <v>73</v>
      </c>
      <c r="B8" s="61">
        <v>-1388.89</v>
      </c>
      <c r="C8" s="62">
        <v>0</v>
      </c>
      <c r="D8" s="61">
        <f t="shared" ref="D8:D12" si="7">C8*B8</f>
        <v>0</v>
      </c>
      <c r="E8" s="62">
        <v>0</v>
      </c>
      <c r="F8" s="61">
        <f t="shared" si="1"/>
        <v>0</v>
      </c>
      <c r="G8" s="62">
        <v>0</v>
      </c>
      <c r="H8" s="61">
        <f t="shared" si="2"/>
        <v>0</v>
      </c>
      <c r="I8" s="62">
        <v>0</v>
      </c>
      <c r="J8" s="61">
        <f t="shared" si="3"/>
        <v>0</v>
      </c>
      <c r="K8" s="62">
        <v>0</v>
      </c>
      <c r="L8" s="61">
        <f t="shared" si="4"/>
        <v>0</v>
      </c>
      <c r="M8" s="62">
        <v>0</v>
      </c>
      <c r="N8" s="61">
        <f t="shared" si="5"/>
        <v>0</v>
      </c>
      <c r="O8" s="61">
        <f t="shared" si="6"/>
        <v>0</v>
      </c>
    </row>
    <row r="9" spans="1:15" x14ac:dyDescent="0.3">
      <c r="A9" s="23" t="s">
        <v>1</v>
      </c>
      <c r="B9" s="61">
        <v>-2083.33</v>
      </c>
      <c r="C9" s="62">
        <v>0</v>
      </c>
      <c r="D9" s="61">
        <f t="shared" si="7"/>
        <v>0</v>
      </c>
      <c r="E9" s="62">
        <v>0</v>
      </c>
      <c r="F9" s="61">
        <f t="shared" si="1"/>
        <v>0</v>
      </c>
      <c r="G9" s="62">
        <v>0</v>
      </c>
      <c r="H9" s="61">
        <f t="shared" si="2"/>
        <v>0</v>
      </c>
      <c r="I9" s="62">
        <v>0</v>
      </c>
      <c r="J9" s="61">
        <f t="shared" si="3"/>
        <v>0</v>
      </c>
      <c r="K9" s="62">
        <v>0</v>
      </c>
      <c r="L9" s="61">
        <f t="shared" si="4"/>
        <v>0</v>
      </c>
      <c r="M9" s="62">
        <v>0</v>
      </c>
      <c r="N9" s="61">
        <f t="shared" si="5"/>
        <v>0</v>
      </c>
      <c r="O9" s="61">
        <f t="shared" si="6"/>
        <v>0</v>
      </c>
    </row>
    <row r="10" spans="1:15" x14ac:dyDescent="0.3">
      <c r="A10" s="23" t="s">
        <v>74</v>
      </c>
      <c r="B10" s="61">
        <v>-2777.78</v>
      </c>
      <c r="C10" s="62">
        <v>0</v>
      </c>
      <c r="D10" s="61">
        <f t="shared" si="7"/>
        <v>0</v>
      </c>
      <c r="E10" s="62">
        <v>0</v>
      </c>
      <c r="F10" s="61">
        <f t="shared" si="1"/>
        <v>0</v>
      </c>
      <c r="G10" s="62">
        <v>0</v>
      </c>
      <c r="H10" s="61">
        <f t="shared" si="2"/>
        <v>0</v>
      </c>
      <c r="I10" s="62">
        <v>0</v>
      </c>
      <c r="J10" s="61">
        <f t="shared" si="3"/>
        <v>0</v>
      </c>
      <c r="K10" s="62">
        <v>0</v>
      </c>
      <c r="L10" s="61">
        <f t="shared" si="4"/>
        <v>0</v>
      </c>
      <c r="M10" s="62">
        <v>0</v>
      </c>
      <c r="N10" s="61">
        <f t="shared" si="5"/>
        <v>0</v>
      </c>
      <c r="O10" s="61">
        <f t="shared" si="6"/>
        <v>0</v>
      </c>
    </row>
    <row r="11" spans="1:15" x14ac:dyDescent="0.3">
      <c r="A11" s="23" t="s">
        <v>7</v>
      </c>
      <c r="B11" s="61">
        <v>-3472.22</v>
      </c>
      <c r="C11" s="62">
        <v>0</v>
      </c>
      <c r="D11" s="61">
        <f t="shared" ref="D11" si="8">C11*B11</f>
        <v>0</v>
      </c>
      <c r="E11" s="62">
        <v>0</v>
      </c>
      <c r="F11" s="61">
        <f t="shared" ref="F11" si="9">E11*B11</f>
        <v>0</v>
      </c>
      <c r="G11" s="62">
        <v>0</v>
      </c>
      <c r="H11" s="61">
        <f t="shared" ref="H11" si="10">G11*B11</f>
        <v>0</v>
      </c>
      <c r="I11" s="62">
        <v>0</v>
      </c>
      <c r="J11" s="61">
        <f t="shared" ref="J11" si="11">I11*B11</f>
        <v>0</v>
      </c>
      <c r="K11" s="62">
        <v>0</v>
      </c>
      <c r="L11" s="61">
        <f t="shared" ref="L11" si="12">K11*B11</f>
        <v>0</v>
      </c>
      <c r="M11" s="62">
        <v>0</v>
      </c>
      <c r="N11" s="61">
        <f t="shared" ref="N11" si="13">M11*B11</f>
        <v>0</v>
      </c>
      <c r="O11" s="61">
        <f t="shared" ref="O11" si="14">SUM(D11,F11,H11,J11,L11,N11)</f>
        <v>0</v>
      </c>
    </row>
    <row r="12" spans="1:15" x14ac:dyDescent="0.3">
      <c r="A12" s="23" t="s">
        <v>127</v>
      </c>
      <c r="B12" s="61">
        <v>-4166.67</v>
      </c>
      <c r="C12" s="62">
        <v>0</v>
      </c>
      <c r="D12" s="61">
        <f t="shared" si="7"/>
        <v>0</v>
      </c>
      <c r="E12" s="62">
        <v>0</v>
      </c>
      <c r="F12" s="61">
        <f t="shared" si="1"/>
        <v>0</v>
      </c>
      <c r="G12" s="62">
        <v>0</v>
      </c>
      <c r="H12" s="61">
        <f t="shared" si="2"/>
        <v>0</v>
      </c>
      <c r="I12" s="62">
        <v>0</v>
      </c>
      <c r="J12" s="61">
        <f t="shared" si="3"/>
        <v>0</v>
      </c>
      <c r="K12" s="62">
        <v>0</v>
      </c>
      <c r="L12" s="61">
        <f t="shared" si="4"/>
        <v>0</v>
      </c>
      <c r="M12" s="62">
        <v>0</v>
      </c>
      <c r="N12" s="61">
        <f t="shared" si="5"/>
        <v>0</v>
      </c>
      <c r="O12" s="61">
        <f t="shared" si="6"/>
        <v>0</v>
      </c>
    </row>
    <row r="13" spans="1:15" ht="17.399999999999999" x14ac:dyDescent="0.3">
      <c r="A13" s="27"/>
      <c r="B13" s="63"/>
      <c r="C13" s="64">
        <f t="shared" ref="C13:N13" si="15">SUM(C6:C12)</f>
        <v>0</v>
      </c>
      <c r="D13" s="65">
        <f t="shared" si="15"/>
        <v>0</v>
      </c>
      <c r="E13" s="66">
        <f t="shared" si="15"/>
        <v>0</v>
      </c>
      <c r="F13" s="65">
        <f t="shared" si="15"/>
        <v>0</v>
      </c>
      <c r="G13" s="66">
        <f t="shared" si="15"/>
        <v>0</v>
      </c>
      <c r="H13" s="65">
        <f t="shared" si="15"/>
        <v>0</v>
      </c>
      <c r="I13" s="66">
        <f t="shared" si="15"/>
        <v>0</v>
      </c>
      <c r="J13" s="65">
        <f t="shared" si="15"/>
        <v>0</v>
      </c>
      <c r="K13" s="66">
        <f t="shared" si="15"/>
        <v>0</v>
      </c>
      <c r="L13" s="65">
        <f t="shared" si="15"/>
        <v>0</v>
      </c>
      <c r="M13" s="66">
        <f t="shared" si="15"/>
        <v>0</v>
      </c>
      <c r="N13" s="67">
        <f t="shared" si="15"/>
        <v>0</v>
      </c>
      <c r="O13" s="110"/>
    </row>
    <row r="14" spans="1:15" ht="14.4" customHeight="1" x14ac:dyDescent="0.3">
      <c r="A14" s="28"/>
      <c r="B14" s="68"/>
      <c r="C14" s="118" t="s">
        <v>119</v>
      </c>
      <c r="D14" s="119"/>
      <c r="E14" s="119"/>
      <c r="F14" s="119"/>
      <c r="G14" s="119"/>
      <c r="H14" s="119"/>
      <c r="I14" s="119"/>
      <c r="J14" s="119"/>
      <c r="K14" s="119"/>
      <c r="L14" s="119"/>
      <c r="M14" s="119"/>
      <c r="N14" s="120"/>
      <c r="O14" s="69">
        <f>SUM(O6:O13)</f>
        <v>0</v>
      </c>
    </row>
    <row r="15" spans="1:15" x14ac:dyDescent="0.3">
      <c r="A15" s="60"/>
      <c r="B15" s="91" t="s">
        <v>2</v>
      </c>
      <c r="C15" s="91" t="s">
        <v>3</v>
      </c>
      <c r="D15" s="91" t="s">
        <v>4</v>
      </c>
      <c r="E15" s="91" t="s">
        <v>114</v>
      </c>
      <c r="F15" s="29"/>
      <c r="G15" s="30"/>
      <c r="H15" s="30"/>
      <c r="I15" s="30"/>
      <c r="J15" s="30"/>
      <c r="K15" s="30"/>
      <c r="L15" s="30"/>
      <c r="M15" s="30"/>
      <c r="N15" s="30"/>
      <c r="O15" s="30"/>
    </row>
    <row r="16" spans="1:15" x14ac:dyDescent="0.3">
      <c r="A16" s="31" t="s">
        <v>75</v>
      </c>
      <c r="B16" s="70">
        <v>0</v>
      </c>
      <c r="C16" s="71">
        <v>1000</v>
      </c>
      <c r="D16" s="72">
        <f>C16*B16</f>
        <v>0</v>
      </c>
      <c r="E16" s="121">
        <f>D16</f>
        <v>0</v>
      </c>
      <c r="F16" s="29"/>
      <c r="G16" s="30"/>
      <c r="H16" s="30"/>
      <c r="I16" s="30"/>
      <c r="J16" s="30"/>
      <c r="K16" s="30"/>
      <c r="L16" s="30"/>
      <c r="M16" s="30"/>
      <c r="N16" s="30"/>
      <c r="O16" s="30"/>
    </row>
    <row r="17" spans="1:15" x14ac:dyDescent="0.3">
      <c r="A17" s="115" t="s">
        <v>86</v>
      </c>
      <c r="B17" s="70">
        <v>0</v>
      </c>
      <c r="C17" s="71" t="s">
        <v>138</v>
      </c>
      <c r="D17" s="72" t="s">
        <v>138</v>
      </c>
      <c r="E17" s="122"/>
      <c r="F17" s="29"/>
      <c r="G17" s="30"/>
      <c r="H17" s="30"/>
      <c r="I17" s="30"/>
      <c r="J17" s="30"/>
      <c r="K17" s="30"/>
      <c r="L17" s="30"/>
      <c r="M17" s="30"/>
      <c r="N17" s="30"/>
      <c r="O17" s="30"/>
    </row>
    <row r="18" spans="1:15" ht="15.6" x14ac:dyDescent="0.3">
      <c r="A18" s="1"/>
      <c r="B18" s="2"/>
      <c r="C18" s="3"/>
      <c r="D18" s="3"/>
      <c r="E18" s="3"/>
      <c r="F18" s="3"/>
      <c r="G18" s="3"/>
      <c r="H18" s="3"/>
      <c r="I18" s="3"/>
      <c r="J18" s="3"/>
      <c r="K18" s="3"/>
      <c r="L18" s="3"/>
      <c r="M18" s="3"/>
      <c r="N18" s="3"/>
      <c r="O18" s="3"/>
    </row>
    <row r="19" spans="1:15" ht="15.6" x14ac:dyDescent="0.3">
      <c r="A19" s="111" t="s">
        <v>87</v>
      </c>
      <c r="B19" s="112">
        <f>E16+O14</f>
        <v>0</v>
      </c>
      <c r="C19" s="3"/>
      <c r="D19" s="3"/>
      <c r="E19" s="3"/>
      <c r="F19" s="3"/>
      <c r="G19" s="3"/>
      <c r="H19" s="3"/>
      <c r="I19" s="3"/>
      <c r="J19" s="3"/>
      <c r="K19" s="3"/>
      <c r="L19" s="3"/>
      <c r="M19" s="3"/>
      <c r="N19" s="3"/>
      <c r="O19" s="3"/>
    </row>
    <row r="20" spans="1:15" x14ac:dyDescent="0.3">
      <c r="A20" s="3"/>
      <c r="B20" s="3"/>
      <c r="C20" s="3"/>
      <c r="D20" s="3"/>
      <c r="E20" s="3"/>
      <c r="F20" s="3"/>
      <c r="G20" s="3"/>
      <c r="H20" s="4"/>
      <c r="I20" s="3"/>
      <c r="J20" s="3"/>
      <c r="K20" s="3"/>
      <c r="L20" s="3"/>
      <c r="M20" s="3"/>
      <c r="N20" s="3"/>
      <c r="O20" s="3"/>
    </row>
    <row r="21" spans="1:15" hidden="1" x14ac:dyDescent="0.3">
      <c r="A21" s="3"/>
      <c r="B21" s="3"/>
      <c r="C21" s="3"/>
      <c r="D21" s="3"/>
      <c r="E21" s="3"/>
      <c r="F21" s="3"/>
      <c r="G21" s="3"/>
      <c r="H21" s="3"/>
      <c r="I21" s="3"/>
      <c r="J21" s="3"/>
      <c r="K21" s="3"/>
      <c r="L21" s="3"/>
      <c r="M21" s="3"/>
      <c r="N21" s="3"/>
      <c r="O21" s="3"/>
    </row>
    <row r="22" spans="1:15" hidden="1" x14ac:dyDescent="0.3">
      <c r="A22" s="3"/>
      <c r="B22" s="3"/>
      <c r="C22" s="3"/>
      <c r="D22" s="3"/>
      <c r="E22" s="3"/>
      <c r="F22" s="3"/>
      <c r="G22" s="3"/>
      <c r="H22" s="3"/>
      <c r="I22" s="3"/>
      <c r="J22" s="3"/>
      <c r="K22" s="3"/>
      <c r="L22" s="3"/>
      <c r="M22" s="3"/>
      <c r="N22" s="3"/>
      <c r="O22" s="3"/>
    </row>
    <row r="23" spans="1:15" hidden="1" x14ac:dyDescent="0.3">
      <c r="A23" s="3"/>
      <c r="B23" s="3"/>
      <c r="C23" s="3"/>
      <c r="D23" s="3"/>
      <c r="E23" s="3"/>
      <c r="F23" s="3"/>
      <c r="G23" s="3"/>
      <c r="H23" s="3"/>
      <c r="I23" s="3"/>
      <c r="J23" s="3"/>
      <c r="K23" s="3"/>
      <c r="L23" s="3"/>
      <c r="M23" s="3"/>
      <c r="N23" s="3"/>
      <c r="O23" s="3"/>
    </row>
    <row r="24" spans="1:15" hidden="1" x14ac:dyDescent="0.3">
      <c r="A24" s="3"/>
      <c r="B24" s="3"/>
      <c r="C24" s="3"/>
      <c r="D24" s="3"/>
      <c r="E24" s="3"/>
      <c r="F24" s="3"/>
      <c r="G24" s="3"/>
      <c r="H24" s="3"/>
      <c r="I24" s="3"/>
      <c r="J24" s="3"/>
      <c r="K24" s="3"/>
      <c r="L24" s="3"/>
      <c r="M24" s="3"/>
      <c r="N24" s="3"/>
      <c r="O24" s="3"/>
    </row>
    <row r="25" spans="1:15" hidden="1" x14ac:dyDescent="0.3">
      <c r="A25" s="3"/>
      <c r="B25" s="3"/>
      <c r="C25" s="3"/>
      <c r="D25" s="3"/>
      <c r="E25" s="3"/>
      <c r="F25" s="3"/>
      <c r="G25" s="3"/>
      <c r="H25" s="3"/>
      <c r="I25" s="3"/>
      <c r="J25" s="3"/>
      <c r="K25" s="3"/>
      <c r="L25" s="3"/>
      <c r="M25" s="3"/>
      <c r="N25" s="3"/>
      <c r="O25" s="3"/>
    </row>
    <row r="26" spans="1:15" hidden="1" x14ac:dyDescent="0.3">
      <c r="A26" s="3"/>
      <c r="B26" s="3"/>
      <c r="C26" s="3"/>
      <c r="D26" s="3"/>
      <c r="E26" s="3"/>
      <c r="F26" s="3"/>
      <c r="G26" s="3"/>
      <c r="H26" s="3"/>
      <c r="I26" s="3"/>
      <c r="J26" s="3"/>
      <c r="K26" s="3"/>
      <c r="L26" s="3"/>
      <c r="M26" s="3"/>
      <c r="N26" s="3"/>
      <c r="O26" s="3"/>
    </row>
    <row r="27" spans="1:15" hidden="1" x14ac:dyDescent="0.3">
      <c r="A27" s="3"/>
      <c r="B27" s="3"/>
      <c r="C27" s="3"/>
      <c r="D27" s="3"/>
      <c r="E27" s="3"/>
      <c r="F27" s="3"/>
      <c r="G27" s="3"/>
      <c r="H27" s="3"/>
      <c r="I27" s="3"/>
      <c r="J27" s="3"/>
      <c r="K27" s="3"/>
      <c r="L27" s="3"/>
      <c r="M27" s="3"/>
      <c r="N27" s="3"/>
      <c r="O27" s="3"/>
    </row>
    <row r="28" spans="1:15" hidden="1" x14ac:dyDescent="0.3">
      <c r="A28" s="3"/>
      <c r="B28" s="3"/>
      <c r="C28" s="3"/>
      <c r="D28" s="3"/>
      <c r="E28" s="3"/>
      <c r="F28" s="3"/>
      <c r="G28" s="3"/>
      <c r="H28" s="3"/>
      <c r="I28" s="3"/>
      <c r="J28" s="3"/>
      <c r="K28" s="3"/>
      <c r="L28" s="3"/>
      <c r="M28" s="3"/>
      <c r="N28" s="3"/>
      <c r="O28" s="3"/>
    </row>
    <row r="29" spans="1:15" hidden="1" x14ac:dyDescent="0.3">
      <c r="A29" s="3"/>
      <c r="B29" s="3"/>
      <c r="C29" s="3"/>
      <c r="D29" s="3"/>
      <c r="E29" s="3"/>
      <c r="F29" s="3"/>
      <c r="G29" s="3"/>
      <c r="H29" s="3"/>
      <c r="I29" s="3"/>
      <c r="J29" s="3"/>
      <c r="K29" s="3"/>
      <c r="L29" s="3"/>
      <c r="M29" s="3"/>
      <c r="N29" s="3"/>
      <c r="O29" s="3"/>
    </row>
    <row r="30" spans="1:15" hidden="1" x14ac:dyDescent="0.3">
      <c r="A30" s="3"/>
      <c r="B30" s="3"/>
      <c r="C30" s="3"/>
      <c r="D30" s="3"/>
      <c r="E30" s="3"/>
      <c r="F30" s="3"/>
      <c r="G30" s="3"/>
      <c r="H30" s="3"/>
      <c r="I30" s="3"/>
      <c r="J30" s="3"/>
      <c r="K30" s="3"/>
      <c r="L30" s="3"/>
      <c r="M30" s="3"/>
      <c r="N30" s="3"/>
      <c r="O30" s="3"/>
    </row>
    <row r="31" spans="1:15" hidden="1" x14ac:dyDescent="0.3">
      <c r="A31" s="3"/>
      <c r="B31" s="3"/>
      <c r="C31" s="3"/>
      <c r="D31" s="3"/>
      <c r="E31" s="3"/>
      <c r="F31" s="3"/>
      <c r="G31" s="3"/>
      <c r="H31" s="3"/>
      <c r="I31" s="3"/>
      <c r="J31" s="3"/>
      <c r="K31" s="3"/>
      <c r="L31" s="3"/>
      <c r="M31" s="3"/>
      <c r="N31" s="3"/>
      <c r="O31" s="3"/>
    </row>
    <row r="32" spans="1:15" hidden="1" x14ac:dyDescent="0.3">
      <c r="A32" s="3"/>
      <c r="B32" s="3"/>
      <c r="C32" s="3"/>
      <c r="D32" s="3"/>
      <c r="E32" s="3"/>
      <c r="F32" s="3"/>
      <c r="G32" s="3"/>
      <c r="H32" s="3"/>
      <c r="I32" s="3"/>
      <c r="J32" s="3"/>
      <c r="K32" s="3"/>
      <c r="L32" s="3"/>
      <c r="M32" s="3"/>
      <c r="N32" s="3"/>
      <c r="O32" s="3"/>
    </row>
    <row r="33" spans="1:15" hidden="1" x14ac:dyDescent="0.3">
      <c r="A33" s="3"/>
      <c r="B33" s="3"/>
      <c r="C33" s="3"/>
      <c r="D33" s="3"/>
      <c r="E33" s="3"/>
      <c r="F33" s="3"/>
      <c r="G33" s="3"/>
      <c r="H33" s="3"/>
      <c r="I33" s="3"/>
      <c r="J33" s="3"/>
      <c r="K33" s="3"/>
      <c r="L33" s="3"/>
      <c r="M33" s="3"/>
      <c r="N33" s="3"/>
      <c r="O33" s="3"/>
    </row>
    <row r="34" spans="1:15" hidden="1" x14ac:dyDescent="0.3">
      <c r="A34" s="3"/>
      <c r="B34" s="3"/>
      <c r="C34" s="3"/>
      <c r="D34" s="3"/>
      <c r="E34" s="3"/>
      <c r="F34" s="3"/>
      <c r="G34" s="3"/>
      <c r="H34" s="5"/>
      <c r="I34" s="3"/>
      <c r="J34" s="3"/>
      <c r="K34" s="3"/>
      <c r="L34" s="3"/>
      <c r="M34" s="3"/>
      <c r="N34" s="3"/>
      <c r="O34" s="3"/>
    </row>
    <row r="35" spans="1:15" hidden="1" x14ac:dyDescent="0.3">
      <c r="A35" s="3"/>
      <c r="B35" s="3"/>
      <c r="C35" s="3"/>
      <c r="D35" s="3"/>
      <c r="E35" s="3"/>
      <c r="F35" s="3"/>
      <c r="G35" s="3"/>
      <c r="H35" s="3"/>
      <c r="I35" s="3"/>
      <c r="J35" s="3"/>
      <c r="K35" s="3"/>
      <c r="L35" s="3"/>
      <c r="M35" s="3"/>
      <c r="N35" s="3"/>
      <c r="O35" s="3"/>
    </row>
  </sheetData>
  <sheetProtection algorithmName="SHA-512" hashValue="amB1xH4KGWLLzTwS7SFi/gGBBdCf+dtdxIv6CDPTzE6wlpmlxDOHy0EZ8xNiW0tM5XafyZmEXRdOOVD7udlVAg==" saltValue="zLE0uf6wE4AzQ+C8hvBvCQ==" spinCount="100000" sheet="1" objects="1" scenarios="1"/>
  <mergeCells count="4">
    <mergeCell ref="A1:O1"/>
    <mergeCell ref="A2:O4"/>
    <mergeCell ref="C14:N14"/>
    <mergeCell ref="E16:E17"/>
  </mergeCells>
  <conditionalFormatting sqref="C6">
    <cfRule type="cellIs" dxfId="214" priority="28" operator="greaterThan">
      <formula>0.1</formula>
    </cfRule>
    <cfRule type="cellIs" dxfId="213" priority="29" operator="greaterThan">
      <formula>10</formula>
    </cfRule>
  </conditionalFormatting>
  <conditionalFormatting sqref="C13">
    <cfRule type="cellIs" dxfId="212" priority="49" operator="equal">
      <formula>1</formula>
    </cfRule>
    <cfRule type="cellIs" dxfId="211" priority="50" operator="lessThan">
      <formula>1</formula>
    </cfRule>
    <cfRule type="cellIs" dxfId="210" priority="51" operator="greaterThan">
      <formula>1</formula>
    </cfRule>
  </conditionalFormatting>
  <conditionalFormatting sqref="E6">
    <cfRule type="cellIs" dxfId="209" priority="25" operator="greaterThan">
      <formula>0.1</formula>
    </cfRule>
    <cfRule type="cellIs" dxfId="208" priority="26" operator="greaterThan">
      <formula>10</formula>
    </cfRule>
  </conditionalFormatting>
  <conditionalFormatting sqref="E13">
    <cfRule type="cellIs" dxfId="207" priority="46" operator="equal">
      <formula>1</formula>
    </cfRule>
    <cfRule type="cellIs" dxfId="206" priority="47" operator="greaterThan">
      <formula>1</formula>
    </cfRule>
    <cfRule type="cellIs" dxfId="205" priority="48" operator="lessThan">
      <formula>1</formula>
    </cfRule>
  </conditionalFormatting>
  <conditionalFormatting sqref="G6">
    <cfRule type="cellIs" dxfId="204" priority="10" operator="greaterThan">
      <formula>0.1</formula>
    </cfRule>
    <cfRule type="cellIs" dxfId="203" priority="11" operator="greaterThan">
      <formula>10</formula>
    </cfRule>
  </conditionalFormatting>
  <conditionalFormatting sqref="G13">
    <cfRule type="cellIs" dxfId="202" priority="43" operator="equal">
      <formula>1</formula>
    </cfRule>
    <cfRule type="cellIs" dxfId="201" priority="44" operator="greaterThan">
      <formula>1</formula>
    </cfRule>
    <cfRule type="cellIs" dxfId="200" priority="45" operator="lessThan">
      <formula>1</formula>
    </cfRule>
  </conditionalFormatting>
  <conditionalFormatting sqref="I6">
    <cfRule type="cellIs" dxfId="199" priority="7" operator="greaterThan">
      <formula>0.1</formula>
    </cfRule>
    <cfRule type="cellIs" dxfId="198" priority="8" operator="greaterThan">
      <formula>10</formula>
    </cfRule>
  </conditionalFormatting>
  <conditionalFormatting sqref="I13">
    <cfRule type="cellIs" dxfId="197" priority="40" operator="equal">
      <formula>1</formula>
    </cfRule>
    <cfRule type="cellIs" dxfId="196" priority="41" operator="greaterThan">
      <formula>1</formula>
    </cfRule>
    <cfRule type="cellIs" dxfId="195" priority="42" operator="lessThan">
      <formula>1</formula>
    </cfRule>
  </conditionalFormatting>
  <conditionalFormatting sqref="K6">
    <cfRule type="cellIs" dxfId="194" priority="4" operator="greaterThan">
      <formula>0.1</formula>
    </cfRule>
    <cfRule type="cellIs" dxfId="193" priority="5" operator="greaterThan">
      <formula>10</formula>
    </cfRule>
  </conditionalFormatting>
  <conditionalFormatting sqref="K13">
    <cfRule type="cellIs" dxfId="192" priority="37" operator="equal">
      <formula>1</formula>
    </cfRule>
    <cfRule type="cellIs" dxfId="191" priority="38" operator="greaterThan">
      <formula>1</formula>
    </cfRule>
    <cfRule type="cellIs" dxfId="190" priority="39" operator="lessThan">
      <formula>1</formula>
    </cfRule>
  </conditionalFormatting>
  <conditionalFormatting sqref="M6">
    <cfRule type="cellIs" dxfId="189" priority="1" operator="greaterThan">
      <formula>0.1</formula>
    </cfRule>
    <cfRule type="cellIs" dxfId="188" priority="2" operator="greaterThan">
      <formula>10</formula>
    </cfRule>
  </conditionalFormatting>
  <conditionalFormatting sqref="M13">
    <cfRule type="cellIs" dxfId="187" priority="31" operator="equal">
      <formula>1</formula>
    </cfRule>
    <cfRule type="cellIs" dxfId="186" priority="32" operator="greaterThan">
      <formula>1</formula>
    </cfRule>
    <cfRule type="cellIs" dxfId="185" priority="33" operator="lessThan">
      <formula>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9355A-6BC4-4F21-9A05-A57F1950CE97}">
  <dimension ref="A1:P20"/>
  <sheetViews>
    <sheetView zoomScale="115" zoomScaleNormal="115" workbookViewId="0">
      <selection activeCell="B17" sqref="B17"/>
    </sheetView>
  </sheetViews>
  <sheetFormatPr defaultColWidth="0" defaultRowHeight="14.4" zeroHeight="1" x14ac:dyDescent="0.3"/>
  <cols>
    <col min="1" max="1" width="46.109375" customWidth="1"/>
    <col min="2" max="2" width="20.5546875" customWidth="1"/>
    <col min="3" max="3" width="19.109375" customWidth="1"/>
    <col min="4" max="4" width="18.5546875" customWidth="1"/>
    <col min="5" max="5" width="17.5546875" customWidth="1"/>
    <col min="6" max="6" width="18.5546875" customWidth="1"/>
    <col min="7" max="7" width="17.5546875" customWidth="1"/>
    <col min="8" max="8" width="18.5546875" customWidth="1"/>
    <col min="9" max="9" width="17.5546875" customWidth="1"/>
    <col min="10" max="10" width="18.5546875" customWidth="1"/>
    <col min="11" max="11" width="17.5546875" customWidth="1"/>
    <col min="12" max="12" width="18.5546875" customWidth="1"/>
    <col min="13" max="13" width="17.5546875" customWidth="1"/>
    <col min="14" max="14" width="18.5546875" customWidth="1"/>
    <col min="15" max="15" width="17.5546875" customWidth="1"/>
    <col min="16" max="16" width="8.6640625" style="37" customWidth="1"/>
    <col min="17" max="16384" width="8.6640625" hidden="1"/>
  </cols>
  <sheetData>
    <row r="1" spans="1:15" ht="21" x14ac:dyDescent="0.3">
      <c r="A1" s="124" t="s">
        <v>130</v>
      </c>
      <c r="B1" s="125"/>
      <c r="C1" s="125"/>
      <c r="D1" s="125"/>
      <c r="E1" s="125"/>
      <c r="F1" s="125"/>
      <c r="G1" s="125"/>
      <c r="H1" s="125"/>
      <c r="I1" s="125"/>
      <c r="J1" s="125"/>
      <c r="K1" s="125"/>
      <c r="L1" s="125"/>
      <c r="M1" s="125"/>
      <c r="N1" s="125"/>
      <c r="O1" s="125"/>
    </row>
    <row r="2" spans="1:15" ht="15" customHeight="1" x14ac:dyDescent="0.3">
      <c r="A2" s="127" t="s">
        <v>140</v>
      </c>
      <c r="B2" s="127"/>
      <c r="C2" s="127"/>
      <c r="D2" s="127"/>
      <c r="E2" s="127"/>
      <c r="F2" s="127"/>
      <c r="G2" s="127"/>
      <c r="H2" s="127"/>
      <c r="I2" s="127"/>
      <c r="J2" s="127"/>
      <c r="K2" s="127"/>
      <c r="L2" s="127"/>
      <c r="M2" s="127"/>
      <c r="N2" s="127"/>
      <c r="O2" s="127"/>
    </row>
    <row r="3" spans="1:15" ht="17.25" customHeight="1" x14ac:dyDescent="0.3">
      <c r="A3" s="127"/>
      <c r="B3" s="127"/>
      <c r="C3" s="127"/>
      <c r="D3" s="127"/>
      <c r="E3" s="127"/>
      <c r="F3" s="127"/>
      <c r="G3" s="127"/>
      <c r="H3" s="127"/>
      <c r="I3" s="127"/>
      <c r="J3" s="127"/>
      <c r="K3" s="127"/>
      <c r="L3" s="127"/>
      <c r="M3" s="127"/>
      <c r="N3" s="127"/>
      <c r="O3" s="127"/>
    </row>
    <row r="4" spans="1:15" ht="63.6" customHeight="1" x14ac:dyDescent="0.3">
      <c r="A4" s="127"/>
      <c r="B4" s="127"/>
      <c r="C4" s="127"/>
      <c r="D4" s="127"/>
      <c r="E4" s="127"/>
      <c r="F4" s="127"/>
      <c r="G4" s="127"/>
      <c r="H4" s="127"/>
      <c r="I4" s="127"/>
      <c r="J4" s="127"/>
      <c r="K4" s="127"/>
      <c r="L4" s="127"/>
      <c r="M4" s="127"/>
      <c r="N4" s="127"/>
      <c r="O4" s="127"/>
    </row>
    <row r="5" spans="1:15" ht="45.75" customHeight="1" x14ac:dyDescent="0.3">
      <c r="A5" s="59" t="s">
        <v>0</v>
      </c>
      <c r="B5" s="59" t="s">
        <v>115</v>
      </c>
      <c r="C5" s="59" t="s">
        <v>65</v>
      </c>
      <c r="D5" s="59" t="s">
        <v>120</v>
      </c>
      <c r="E5" s="59" t="s">
        <v>66</v>
      </c>
      <c r="F5" s="59" t="s">
        <v>121</v>
      </c>
      <c r="G5" s="59" t="s">
        <v>67</v>
      </c>
      <c r="H5" s="59" t="s">
        <v>122</v>
      </c>
      <c r="I5" s="59" t="s">
        <v>68</v>
      </c>
      <c r="J5" s="59" t="s">
        <v>123</v>
      </c>
      <c r="K5" s="59" t="s">
        <v>69</v>
      </c>
      <c r="L5" s="59" t="s">
        <v>124</v>
      </c>
      <c r="M5" s="59" t="s">
        <v>70</v>
      </c>
      <c r="N5" s="59" t="s">
        <v>125</v>
      </c>
      <c r="O5" s="59" t="s">
        <v>119</v>
      </c>
    </row>
    <row r="6" spans="1:15" x14ac:dyDescent="0.3">
      <c r="A6" s="23" t="s">
        <v>71</v>
      </c>
      <c r="B6" s="61">
        <v>8333.33</v>
      </c>
      <c r="C6" s="62">
        <v>0</v>
      </c>
      <c r="D6" s="61">
        <f>C6*B6</f>
        <v>0</v>
      </c>
      <c r="E6" s="62">
        <v>0</v>
      </c>
      <c r="F6" s="61">
        <f t="shared" ref="F6" si="0">E6*B6</f>
        <v>0</v>
      </c>
      <c r="G6" s="114"/>
      <c r="H6" s="61"/>
      <c r="I6" s="114"/>
      <c r="J6" s="61"/>
      <c r="K6" s="114"/>
      <c r="L6" s="61"/>
      <c r="M6" s="114"/>
      <c r="N6" s="61"/>
      <c r="O6" s="73">
        <f t="shared" ref="O6:O12" si="1">SUM(D6,F6,H6,J6,L6,N6)</f>
        <v>0</v>
      </c>
    </row>
    <row r="7" spans="1:15" x14ac:dyDescent="0.3">
      <c r="A7" s="23" t="s">
        <v>72</v>
      </c>
      <c r="B7" s="61">
        <v>0</v>
      </c>
      <c r="C7" s="74">
        <v>0</v>
      </c>
      <c r="D7" s="73">
        <f t="shared" ref="D7:D12" si="2">(B7*C7)</f>
        <v>0</v>
      </c>
      <c r="E7" s="74">
        <v>0</v>
      </c>
      <c r="F7" s="73">
        <f t="shared" ref="F7:F12" si="3">B7*E7</f>
        <v>0</v>
      </c>
      <c r="G7" s="75">
        <v>0</v>
      </c>
      <c r="H7" s="73">
        <f t="shared" ref="H7:H12" si="4">B7*G7</f>
        <v>0</v>
      </c>
      <c r="I7" s="75">
        <v>0</v>
      </c>
      <c r="J7" s="73">
        <f t="shared" ref="J7:J12" si="5">B7*I7</f>
        <v>0</v>
      </c>
      <c r="K7" s="75">
        <v>0</v>
      </c>
      <c r="L7" s="73">
        <f t="shared" ref="L7:L12" si="6">B7*K7</f>
        <v>0</v>
      </c>
      <c r="M7" s="75">
        <v>0</v>
      </c>
      <c r="N7" s="73">
        <f t="shared" ref="N7:N12" si="7">B7*M7</f>
        <v>0</v>
      </c>
      <c r="O7" s="73">
        <f t="shared" si="1"/>
        <v>0</v>
      </c>
    </row>
    <row r="8" spans="1:15" x14ac:dyDescent="0.3">
      <c r="A8" s="23" t="s">
        <v>73</v>
      </c>
      <c r="B8" s="61">
        <v>-1388.89</v>
      </c>
      <c r="C8" s="74">
        <v>0</v>
      </c>
      <c r="D8" s="73">
        <f t="shared" si="2"/>
        <v>0</v>
      </c>
      <c r="E8" s="74">
        <v>0</v>
      </c>
      <c r="F8" s="73">
        <f t="shared" si="3"/>
        <v>0</v>
      </c>
      <c r="G8" s="75">
        <v>0</v>
      </c>
      <c r="H8" s="73">
        <f t="shared" si="4"/>
        <v>0</v>
      </c>
      <c r="I8" s="75">
        <v>0</v>
      </c>
      <c r="J8" s="73">
        <f t="shared" si="5"/>
        <v>0</v>
      </c>
      <c r="K8" s="75">
        <v>0</v>
      </c>
      <c r="L8" s="73">
        <f t="shared" si="6"/>
        <v>0</v>
      </c>
      <c r="M8" s="75">
        <v>0</v>
      </c>
      <c r="N8" s="73">
        <f t="shared" si="7"/>
        <v>0</v>
      </c>
      <c r="O8" s="73">
        <f t="shared" si="1"/>
        <v>0</v>
      </c>
    </row>
    <row r="9" spans="1:15" x14ac:dyDescent="0.3">
      <c r="A9" s="23" t="s">
        <v>1</v>
      </c>
      <c r="B9" s="61">
        <v>-2083.33</v>
      </c>
      <c r="C9" s="74">
        <v>0</v>
      </c>
      <c r="D9" s="73">
        <f t="shared" si="2"/>
        <v>0</v>
      </c>
      <c r="E9" s="74">
        <v>0</v>
      </c>
      <c r="F9" s="73">
        <f>B9*E9</f>
        <v>0</v>
      </c>
      <c r="G9" s="75">
        <v>0</v>
      </c>
      <c r="H9" s="73">
        <f t="shared" si="4"/>
        <v>0</v>
      </c>
      <c r="I9" s="75">
        <v>0</v>
      </c>
      <c r="J9" s="73">
        <f t="shared" si="5"/>
        <v>0</v>
      </c>
      <c r="K9" s="75">
        <v>0</v>
      </c>
      <c r="L9" s="73">
        <f t="shared" si="6"/>
        <v>0</v>
      </c>
      <c r="M9" s="75">
        <v>0</v>
      </c>
      <c r="N9" s="73">
        <f t="shared" si="7"/>
        <v>0</v>
      </c>
      <c r="O9" s="73">
        <f t="shared" si="1"/>
        <v>0</v>
      </c>
    </row>
    <row r="10" spans="1:15" x14ac:dyDescent="0.3">
      <c r="A10" s="23" t="s">
        <v>74</v>
      </c>
      <c r="B10" s="61">
        <v>-2777.78</v>
      </c>
      <c r="C10" s="74">
        <v>0</v>
      </c>
      <c r="D10" s="73">
        <f t="shared" si="2"/>
        <v>0</v>
      </c>
      <c r="E10" s="74">
        <v>0</v>
      </c>
      <c r="F10" s="73">
        <f t="shared" si="3"/>
        <v>0</v>
      </c>
      <c r="G10" s="75">
        <v>0</v>
      </c>
      <c r="H10" s="73">
        <f t="shared" si="4"/>
        <v>0</v>
      </c>
      <c r="I10" s="75">
        <v>0</v>
      </c>
      <c r="J10" s="73">
        <f>B10*I10</f>
        <v>0</v>
      </c>
      <c r="K10" s="75">
        <v>0</v>
      </c>
      <c r="L10" s="73">
        <f t="shared" si="6"/>
        <v>0</v>
      </c>
      <c r="M10" s="75">
        <v>0</v>
      </c>
      <c r="N10" s="73">
        <f t="shared" si="7"/>
        <v>0</v>
      </c>
      <c r="O10" s="73">
        <f t="shared" si="1"/>
        <v>0</v>
      </c>
    </row>
    <row r="11" spans="1:15" x14ac:dyDescent="0.3">
      <c r="A11" s="23" t="s">
        <v>7</v>
      </c>
      <c r="B11" s="61">
        <v>-3472.22</v>
      </c>
      <c r="C11" s="74">
        <v>0</v>
      </c>
      <c r="D11" s="73">
        <f t="shared" ref="D11" si="8">(B11*C11)</f>
        <v>0</v>
      </c>
      <c r="E11" s="74">
        <v>0</v>
      </c>
      <c r="F11" s="73">
        <f t="shared" ref="F11" si="9">B11*E11</f>
        <v>0</v>
      </c>
      <c r="G11" s="75">
        <v>0</v>
      </c>
      <c r="H11" s="73">
        <f t="shared" ref="H11" si="10">B11*G11</f>
        <v>0</v>
      </c>
      <c r="I11" s="75">
        <v>0</v>
      </c>
      <c r="J11" s="73">
        <f t="shared" ref="J11" si="11">B11*I11</f>
        <v>0</v>
      </c>
      <c r="K11" s="75">
        <v>0</v>
      </c>
      <c r="L11" s="73">
        <f t="shared" ref="L11" si="12">B11*K11</f>
        <v>0</v>
      </c>
      <c r="M11" s="75">
        <v>0</v>
      </c>
      <c r="N11" s="73">
        <f t="shared" ref="N11" si="13">B11*M11</f>
        <v>0</v>
      </c>
      <c r="O11" s="73">
        <f t="shared" ref="O11" si="14">SUM(D11,F11,H11,J11,L11,N11)</f>
        <v>0</v>
      </c>
    </row>
    <row r="12" spans="1:15" x14ac:dyDescent="0.3">
      <c r="A12" s="23" t="s">
        <v>127</v>
      </c>
      <c r="B12" s="61">
        <v>-4166.67</v>
      </c>
      <c r="C12" s="74">
        <v>0</v>
      </c>
      <c r="D12" s="73">
        <f t="shared" si="2"/>
        <v>0</v>
      </c>
      <c r="E12" s="74">
        <v>0</v>
      </c>
      <c r="F12" s="73">
        <f t="shared" si="3"/>
        <v>0</v>
      </c>
      <c r="G12" s="75">
        <v>0</v>
      </c>
      <c r="H12" s="73">
        <f t="shared" si="4"/>
        <v>0</v>
      </c>
      <c r="I12" s="75">
        <v>0</v>
      </c>
      <c r="J12" s="73">
        <f t="shared" si="5"/>
        <v>0</v>
      </c>
      <c r="K12" s="75">
        <v>0</v>
      </c>
      <c r="L12" s="73">
        <f t="shared" si="6"/>
        <v>0</v>
      </c>
      <c r="M12" s="75">
        <v>0</v>
      </c>
      <c r="N12" s="73">
        <f t="shared" si="7"/>
        <v>0</v>
      </c>
      <c r="O12" s="73">
        <f t="shared" si="1"/>
        <v>0</v>
      </c>
    </row>
    <row r="13" spans="1:15" ht="17.399999999999999" x14ac:dyDescent="0.3">
      <c r="A13" s="24"/>
      <c r="B13" s="76"/>
      <c r="C13" s="77">
        <f>SUM(C6:C12)</f>
        <v>0</v>
      </c>
      <c r="D13" s="78">
        <f>SUM(D6:D12)</f>
        <v>0</v>
      </c>
      <c r="E13" s="79">
        <f t="shared" ref="E13" si="15">SUM(E6:E12)</f>
        <v>0</v>
      </c>
      <c r="F13" s="78">
        <f t="shared" ref="F13:N13" si="16">SUM(F6:F12)</f>
        <v>0</v>
      </c>
      <c r="G13" s="79">
        <f t="shared" si="16"/>
        <v>0</v>
      </c>
      <c r="H13" s="78">
        <f t="shared" si="16"/>
        <v>0</v>
      </c>
      <c r="I13" s="79">
        <f t="shared" si="16"/>
        <v>0</v>
      </c>
      <c r="J13" s="78">
        <f t="shared" si="16"/>
        <v>0</v>
      </c>
      <c r="K13" s="79">
        <f t="shared" si="16"/>
        <v>0</v>
      </c>
      <c r="L13" s="78">
        <f t="shared" si="16"/>
        <v>0</v>
      </c>
      <c r="M13" s="79">
        <f t="shared" si="16"/>
        <v>0</v>
      </c>
      <c r="N13" s="73">
        <f t="shared" si="16"/>
        <v>0</v>
      </c>
      <c r="O13" s="110"/>
    </row>
    <row r="14" spans="1:15" ht="14.4" customHeight="1" x14ac:dyDescent="0.3">
      <c r="A14" s="32"/>
      <c r="B14" s="80"/>
      <c r="C14" s="118" t="s">
        <v>119</v>
      </c>
      <c r="D14" s="119"/>
      <c r="E14" s="119"/>
      <c r="F14" s="119"/>
      <c r="G14" s="119"/>
      <c r="H14" s="119"/>
      <c r="I14" s="119"/>
      <c r="J14" s="119"/>
      <c r="K14" s="119"/>
      <c r="L14" s="119"/>
      <c r="M14" s="119"/>
      <c r="N14" s="120"/>
      <c r="O14" s="73">
        <f>SUM(O6:O13)</f>
        <v>0</v>
      </c>
    </row>
    <row r="15" spans="1:15" x14ac:dyDescent="0.3">
      <c r="A15" s="89"/>
      <c r="B15" s="90" t="s">
        <v>141</v>
      </c>
      <c r="C15" s="91" t="s">
        <v>3</v>
      </c>
      <c r="D15" s="91" t="s">
        <v>4</v>
      </c>
      <c r="E15" s="91" t="s">
        <v>114</v>
      </c>
      <c r="F15" s="33"/>
      <c r="G15" s="34"/>
      <c r="H15" s="34"/>
      <c r="I15" s="34"/>
      <c r="J15" s="34"/>
      <c r="K15" s="34"/>
      <c r="L15" s="34"/>
      <c r="M15" s="35"/>
      <c r="N15" s="34"/>
      <c r="O15" s="34"/>
    </row>
    <row r="16" spans="1:15" x14ac:dyDescent="0.3">
      <c r="A16" s="36" t="s">
        <v>5</v>
      </c>
      <c r="B16" s="70">
        <v>0</v>
      </c>
      <c r="C16" s="71">
        <v>1700</v>
      </c>
      <c r="D16" s="72">
        <f>C16*B16</f>
        <v>0</v>
      </c>
      <c r="E16" s="126">
        <f>D16+D17</f>
        <v>-3600</v>
      </c>
      <c r="F16" s="37"/>
      <c r="G16" s="37"/>
      <c r="H16" s="37"/>
      <c r="I16" s="37"/>
      <c r="J16" s="37"/>
      <c r="K16" s="37"/>
      <c r="L16" s="37"/>
      <c r="M16" s="37"/>
      <c r="N16" s="37"/>
      <c r="O16" s="37"/>
    </row>
    <row r="17" spans="1:16" x14ac:dyDescent="0.3">
      <c r="A17" s="36" t="s">
        <v>139</v>
      </c>
      <c r="B17" s="70">
        <v>-0.06</v>
      </c>
      <c r="C17" s="71">
        <v>60000</v>
      </c>
      <c r="D17" s="72">
        <f>C17*B17</f>
        <v>-3600</v>
      </c>
      <c r="E17" s="126"/>
      <c r="F17" s="38"/>
      <c r="G17" s="38"/>
      <c r="H17" s="38"/>
      <c r="I17" s="38"/>
      <c r="J17" s="38"/>
      <c r="K17" s="38"/>
      <c r="L17" s="38"/>
      <c r="M17" s="38"/>
      <c r="N17" s="39"/>
      <c r="O17" s="38"/>
    </row>
    <row r="18" spans="1:16" x14ac:dyDescent="0.3">
      <c r="A18" s="40"/>
      <c r="B18" s="41"/>
      <c r="C18" s="42"/>
      <c r="D18" s="42"/>
      <c r="E18" s="42"/>
      <c r="F18" s="42"/>
      <c r="G18" s="42"/>
      <c r="H18" s="42"/>
      <c r="I18" s="42"/>
      <c r="J18" s="42"/>
      <c r="K18" s="42"/>
      <c r="L18" s="42"/>
      <c r="M18" s="42"/>
      <c r="N18" s="42"/>
      <c r="O18" s="42"/>
    </row>
    <row r="19" spans="1:16" ht="15.6" x14ac:dyDescent="0.3">
      <c r="A19" s="111" t="s">
        <v>129</v>
      </c>
      <c r="B19" s="112">
        <f>E16+O14</f>
        <v>-3600</v>
      </c>
      <c r="C19" s="42"/>
      <c r="D19" s="42"/>
      <c r="E19" s="42"/>
      <c r="F19" s="42"/>
      <c r="G19" s="42"/>
      <c r="H19" s="42"/>
      <c r="I19" s="42"/>
      <c r="J19" s="42"/>
      <c r="K19" s="42"/>
      <c r="L19" s="42"/>
      <c r="M19" s="42"/>
      <c r="N19" s="42"/>
      <c r="O19" s="42"/>
    </row>
    <row r="20" spans="1:16" s="42" customFormat="1" ht="14.4" customHeight="1" x14ac:dyDescent="0.25">
      <c r="P20" s="37"/>
    </row>
  </sheetData>
  <sheetProtection algorithmName="SHA-512" hashValue="WxTUD6CXNQ/2sPCRq+NQYxHL+4NHIbGWBVI121zo3X9KeZjz4mO5uOmyPbYCpYHqRh2rSJRfCLr8i2rxflZJ9g==" saltValue="jdPHjfN9ddwViIgC6Q7TJQ==" spinCount="100000" sheet="1" objects="1" scenarios="1"/>
  <mergeCells count="4">
    <mergeCell ref="A1:O1"/>
    <mergeCell ref="C14:N14"/>
    <mergeCell ref="E16:E17"/>
    <mergeCell ref="A2:O4"/>
  </mergeCells>
  <conditionalFormatting sqref="B17">
    <cfRule type="cellIs" dxfId="184" priority="31" operator="greaterThan">
      <formula>-0.06</formula>
    </cfRule>
    <cfRule type="cellIs" dxfId="183" priority="47" operator="lessThan">
      <formula>-0.6</formula>
    </cfRule>
  </conditionalFormatting>
  <conditionalFormatting sqref="C6">
    <cfRule type="cellIs" dxfId="182" priority="28" operator="greaterThan">
      <formula>0.1</formula>
    </cfRule>
    <cfRule type="cellIs" dxfId="181" priority="29" operator="greaterThan">
      <formula>10</formula>
    </cfRule>
  </conditionalFormatting>
  <conditionalFormatting sqref="C13">
    <cfRule type="cellIs" dxfId="180" priority="48" operator="equal">
      <formula>1</formula>
    </cfRule>
    <cfRule type="cellIs" dxfId="179" priority="49" operator="lessThan">
      <formula>1</formula>
    </cfRule>
    <cfRule type="cellIs" dxfId="178" priority="50" operator="greaterThan">
      <formula>1</formula>
    </cfRule>
  </conditionalFormatting>
  <conditionalFormatting sqref="E6">
    <cfRule type="cellIs" dxfId="177" priority="25" operator="greaterThan">
      <formula>0.1</formula>
    </cfRule>
    <cfRule type="cellIs" dxfId="176" priority="26" operator="greaterThan">
      <formula>10</formula>
    </cfRule>
  </conditionalFormatting>
  <conditionalFormatting sqref="E13">
    <cfRule type="cellIs" dxfId="175" priority="44" operator="equal">
      <formula>1</formula>
    </cfRule>
    <cfRule type="cellIs" dxfId="174" priority="45" operator="lessThan">
      <formula>1</formula>
    </cfRule>
    <cfRule type="cellIs" dxfId="173" priority="46" operator="greaterThan">
      <formula>1</formula>
    </cfRule>
  </conditionalFormatting>
  <conditionalFormatting sqref="G6">
    <cfRule type="cellIs" dxfId="172" priority="10" operator="greaterThan">
      <formula>0.1</formula>
    </cfRule>
    <cfRule type="cellIs" dxfId="171" priority="11" operator="greaterThan">
      <formula>10</formula>
    </cfRule>
  </conditionalFormatting>
  <conditionalFormatting sqref="G13">
    <cfRule type="cellIs" dxfId="170" priority="41" operator="equal">
      <formula>1</formula>
    </cfRule>
    <cfRule type="cellIs" dxfId="169" priority="42" operator="lessThan">
      <formula>1</formula>
    </cfRule>
    <cfRule type="cellIs" dxfId="168" priority="43" operator="greaterThan">
      <formula>1</formula>
    </cfRule>
  </conditionalFormatting>
  <conditionalFormatting sqref="I6">
    <cfRule type="cellIs" dxfId="167" priority="7" operator="greaterThan">
      <formula>0.1</formula>
    </cfRule>
    <cfRule type="cellIs" dxfId="166" priority="8" operator="greaterThan">
      <formula>10</formula>
    </cfRule>
  </conditionalFormatting>
  <conditionalFormatting sqref="I13">
    <cfRule type="cellIs" dxfId="165" priority="38" operator="equal">
      <formula>1</formula>
    </cfRule>
    <cfRule type="cellIs" dxfId="164" priority="39" operator="lessThan">
      <formula>1</formula>
    </cfRule>
    <cfRule type="cellIs" dxfId="163" priority="40" operator="greaterThan">
      <formula>1</formula>
    </cfRule>
  </conditionalFormatting>
  <conditionalFormatting sqref="K6">
    <cfRule type="cellIs" dxfId="162" priority="4" operator="greaterThan">
      <formula>0.1</formula>
    </cfRule>
    <cfRule type="cellIs" dxfId="161" priority="5" operator="greaterThan">
      <formula>10</formula>
    </cfRule>
  </conditionalFormatting>
  <conditionalFormatting sqref="K13">
    <cfRule type="cellIs" dxfId="160" priority="35" operator="equal">
      <formula>1</formula>
    </cfRule>
    <cfRule type="cellIs" dxfId="159" priority="36" operator="lessThan">
      <formula>1</formula>
    </cfRule>
    <cfRule type="cellIs" dxfId="158" priority="37" operator="greaterThan">
      <formula>1</formula>
    </cfRule>
  </conditionalFormatting>
  <conditionalFormatting sqref="M6">
    <cfRule type="cellIs" dxfId="157" priority="1" operator="greaterThan">
      <formula>0.1</formula>
    </cfRule>
    <cfRule type="cellIs" dxfId="156" priority="2" operator="greaterThan">
      <formula>10</formula>
    </cfRule>
  </conditionalFormatting>
  <conditionalFormatting sqref="M13">
    <cfRule type="cellIs" dxfId="155" priority="32" operator="equal">
      <formula>1</formula>
    </cfRule>
    <cfRule type="cellIs" dxfId="154" priority="33" operator="lessThan">
      <formula>1</formula>
    </cfRule>
    <cfRule type="cellIs" dxfId="153" priority="34" operator="greaterThan">
      <formula>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30DA7-9C7D-43AA-B787-A0F9DA5C43C8}">
  <dimension ref="A1:P20"/>
  <sheetViews>
    <sheetView tabSelected="1" topLeftCell="B1" zoomScaleNormal="100" workbookViewId="0">
      <selection activeCell="B19" sqref="B19"/>
    </sheetView>
  </sheetViews>
  <sheetFormatPr defaultColWidth="0" defaultRowHeight="14.4" zeroHeight="1" x14ac:dyDescent="0.3"/>
  <cols>
    <col min="1" max="1" width="44.5546875" bestFit="1" customWidth="1"/>
    <col min="2" max="2" width="20.5546875" customWidth="1"/>
    <col min="3" max="3" width="19.109375" customWidth="1"/>
    <col min="4" max="4" width="18.5546875" customWidth="1"/>
    <col min="5" max="5" width="17.5546875" customWidth="1"/>
    <col min="6" max="6" width="18.5546875" customWidth="1"/>
    <col min="7" max="7" width="17.5546875" customWidth="1"/>
    <col min="8" max="8" width="18.5546875" customWidth="1"/>
    <col min="9" max="9" width="17.5546875" customWidth="1"/>
    <col min="10" max="10" width="18.5546875" customWidth="1"/>
    <col min="11" max="11" width="17.5546875" customWidth="1"/>
    <col min="12" max="12" width="18.5546875" customWidth="1"/>
    <col min="13" max="13" width="17.5546875" customWidth="1"/>
    <col min="14" max="14" width="18.5546875" customWidth="1"/>
    <col min="15" max="15" width="17.5546875" customWidth="1"/>
    <col min="16" max="16" width="8.6640625" style="37" customWidth="1"/>
    <col min="17" max="16384" width="8.6640625" hidden="1"/>
  </cols>
  <sheetData>
    <row r="1" spans="1:15" ht="21" x14ac:dyDescent="0.3">
      <c r="A1" s="128" t="s">
        <v>131</v>
      </c>
      <c r="B1" s="128"/>
      <c r="C1" s="128"/>
      <c r="D1" s="128"/>
      <c r="E1" s="128"/>
      <c r="F1" s="128"/>
      <c r="G1" s="128"/>
      <c r="H1" s="128"/>
      <c r="I1" s="128"/>
      <c r="J1" s="128"/>
      <c r="K1" s="128"/>
      <c r="L1" s="128"/>
      <c r="M1" s="128"/>
      <c r="N1" s="128"/>
      <c r="O1" s="128"/>
    </row>
    <row r="2" spans="1:15" ht="15" customHeight="1" x14ac:dyDescent="0.3">
      <c r="A2" s="127" t="s">
        <v>142</v>
      </c>
      <c r="B2" s="127"/>
      <c r="C2" s="127"/>
      <c r="D2" s="127"/>
      <c r="E2" s="127"/>
      <c r="F2" s="127"/>
      <c r="G2" s="127"/>
      <c r="H2" s="127"/>
      <c r="I2" s="127"/>
      <c r="J2" s="127"/>
      <c r="K2" s="127"/>
      <c r="L2" s="127"/>
      <c r="M2" s="127"/>
      <c r="N2" s="127"/>
      <c r="O2" s="127"/>
    </row>
    <row r="3" spans="1:15" ht="17.25" customHeight="1" x14ac:dyDescent="0.3">
      <c r="A3" s="127"/>
      <c r="B3" s="127"/>
      <c r="C3" s="127"/>
      <c r="D3" s="127"/>
      <c r="E3" s="127"/>
      <c r="F3" s="127"/>
      <c r="G3" s="127"/>
      <c r="H3" s="127"/>
      <c r="I3" s="127"/>
      <c r="J3" s="127"/>
      <c r="K3" s="127"/>
      <c r="L3" s="127"/>
      <c r="M3" s="127"/>
      <c r="N3" s="127"/>
      <c r="O3" s="127"/>
    </row>
    <row r="4" spans="1:15" ht="23.25" customHeight="1" x14ac:dyDescent="0.3">
      <c r="A4" s="127"/>
      <c r="B4" s="127"/>
      <c r="C4" s="127"/>
      <c r="D4" s="127"/>
      <c r="E4" s="127"/>
      <c r="F4" s="127"/>
      <c r="G4" s="127"/>
      <c r="H4" s="127"/>
      <c r="I4" s="127"/>
      <c r="J4" s="127"/>
      <c r="K4" s="127"/>
      <c r="L4" s="127"/>
      <c r="M4" s="127"/>
      <c r="N4" s="127"/>
      <c r="O4" s="127"/>
    </row>
    <row r="5" spans="1:15" ht="45.75" customHeight="1" x14ac:dyDescent="0.3">
      <c r="A5" s="59" t="s">
        <v>0</v>
      </c>
      <c r="B5" s="59" t="s">
        <v>115</v>
      </c>
      <c r="C5" s="59" t="s">
        <v>65</v>
      </c>
      <c r="D5" s="59" t="s">
        <v>120</v>
      </c>
      <c r="E5" s="59" t="s">
        <v>66</v>
      </c>
      <c r="F5" s="59" t="s">
        <v>121</v>
      </c>
      <c r="G5" s="59" t="s">
        <v>67</v>
      </c>
      <c r="H5" s="59" t="s">
        <v>122</v>
      </c>
      <c r="I5" s="59" t="s">
        <v>68</v>
      </c>
      <c r="J5" s="59" t="s">
        <v>123</v>
      </c>
      <c r="K5" s="59" t="s">
        <v>69</v>
      </c>
      <c r="L5" s="59" t="s">
        <v>124</v>
      </c>
      <c r="M5" s="59" t="s">
        <v>70</v>
      </c>
      <c r="N5" s="59" t="s">
        <v>125</v>
      </c>
      <c r="O5" s="59" t="s">
        <v>119</v>
      </c>
    </row>
    <row r="6" spans="1:15" x14ac:dyDescent="0.3">
      <c r="A6" s="23" t="s">
        <v>71</v>
      </c>
      <c r="B6" s="61">
        <v>8333.33</v>
      </c>
      <c r="C6" s="62">
        <v>0</v>
      </c>
      <c r="D6" s="61">
        <f>C6*B6</f>
        <v>0</v>
      </c>
      <c r="E6" s="62">
        <v>0</v>
      </c>
      <c r="F6" s="61">
        <f t="shared" ref="F6" si="0">E6*B6</f>
        <v>0</v>
      </c>
      <c r="G6" s="114"/>
      <c r="H6" s="61"/>
      <c r="I6" s="114"/>
      <c r="J6" s="61"/>
      <c r="K6" s="114"/>
      <c r="L6" s="61"/>
      <c r="M6" s="114"/>
      <c r="N6" s="61"/>
      <c r="O6" s="73">
        <f t="shared" ref="O6:O12" si="1">SUM(D6,F6,H6,J6,L6,N6)</f>
        <v>0</v>
      </c>
    </row>
    <row r="7" spans="1:15" x14ac:dyDescent="0.3">
      <c r="A7" s="23" t="s">
        <v>72</v>
      </c>
      <c r="B7" s="61">
        <v>0</v>
      </c>
      <c r="C7" s="74">
        <v>0</v>
      </c>
      <c r="D7" s="73">
        <f t="shared" ref="D7:D12" si="2">(B7*C7)</f>
        <v>0</v>
      </c>
      <c r="E7" s="74">
        <v>0</v>
      </c>
      <c r="F7" s="73">
        <f t="shared" ref="F7:F12" si="3">B7*E7</f>
        <v>0</v>
      </c>
      <c r="G7" s="75">
        <v>0</v>
      </c>
      <c r="H7" s="73">
        <f t="shared" ref="H7:H12" si="4">B7*G7</f>
        <v>0</v>
      </c>
      <c r="I7" s="75">
        <v>0</v>
      </c>
      <c r="J7" s="73">
        <f t="shared" ref="J7:J12" si="5">B7*I7</f>
        <v>0</v>
      </c>
      <c r="K7" s="75">
        <v>0</v>
      </c>
      <c r="L7" s="73">
        <f t="shared" ref="L7:L12" si="6">B7*K7</f>
        <v>0</v>
      </c>
      <c r="M7" s="75">
        <v>0</v>
      </c>
      <c r="N7" s="73">
        <f t="shared" ref="N7:N12" si="7">B7*M7</f>
        <v>0</v>
      </c>
      <c r="O7" s="73">
        <f t="shared" si="1"/>
        <v>0</v>
      </c>
    </row>
    <row r="8" spans="1:15" x14ac:dyDescent="0.3">
      <c r="A8" s="23" t="s">
        <v>73</v>
      </c>
      <c r="B8" s="61">
        <v>-1388.89</v>
      </c>
      <c r="C8" s="74">
        <v>0</v>
      </c>
      <c r="D8" s="73">
        <f t="shared" si="2"/>
        <v>0</v>
      </c>
      <c r="E8" s="74">
        <v>0</v>
      </c>
      <c r="F8" s="73">
        <f t="shared" si="3"/>
        <v>0</v>
      </c>
      <c r="G8" s="75">
        <v>0</v>
      </c>
      <c r="H8" s="73">
        <f t="shared" si="4"/>
        <v>0</v>
      </c>
      <c r="I8" s="75">
        <v>0</v>
      </c>
      <c r="J8" s="73">
        <f t="shared" si="5"/>
        <v>0</v>
      </c>
      <c r="K8" s="75">
        <v>0</v>
      </c>
      <c r="L8" s="73">
        <f t="shared" si="6"/>
        <v>0</v>
      </c>
      <c r="M8" s="75">
        <v>0</v>
      </c>
      <c r="N8" s="73">
        <f t="shared" si="7"/>
        <v>0</v>
      </c>
      <c r="O8" s="73">
        <f t="shared" si="1"/>
        <v>0</v>
      </c>
    </row>
    <row r="9" spans="1:15" x14ac:dyDescent="0.3">
      <c r="A9" s="23" t="s">
        <v>1</v>
      </c>
      <c r="B9" s="61">
        <v>-2083.33</v>
      </c>
      <c r="C9" s="74">
        <v>0</v>
      </c>
      <c r="D9" s="73">
        <f t="shared" si="2"/>
        <v>0</v>
      </c>
      <c r="E9" s="74">
        <v>0</v>
      </c>
      <c r="F9" s="73">
        <f>B9*E9</f>
        <v>0</v>
      </c>
      <c r="G9" s="75">
        <v>0</v>
      </c>
      <c r="H9" s="73">
        <f t="shared" si="4"/>
        <v>0</v>
      </c>
      <c r="I9" s="75">
        <v>0</v>
      </c>
      <c r="J9" s="73">
        <f t="shared" si="5"/>
        <v>0</v>
      </c>
      <c r="K9" s="75">
        <v>0</v>
      </c>
      <c r="L9" s="73">
        <f t="shared" si="6"/>
        <v>0</v>
      </c>
      <c r="M9" s="75">
        <v>0</v>
      </c>
      <c r="N9" s="73">
        <f t="shared" si="7"/>
        <v>0</v>
      </c>
      <c r="O9" s="73">
        <f t="shared" si="1"/>
        <v>0</v>
      </c>
    </row>
    <row r="10" spans="1:15" x14ac:dyDescent="0.3">
      <c r="A10" s="23" t="s">
        <v>74</v>
      </c>
      <c r="B10" s="61">
        <v>-2777.78</v>
      </c>
      <c r="C10" s="74">
        <v>0</v>
      </c>
      <c r="D10" s="73">
        <f t="shared" si="2"/>
        <v>0</v>
      </c>
      <c r="E10" s="74">
        <v>0</v>
      </c>
      <c r="F10" s="73">
        <f t="shared" si="3"/>
        <v>0</v>
      </c>
      <c r="G10" s="75">
        <v>0</v>
      </c>
      <c r="H10" s="73">
        <f t="shared" si="4"/>
        <v>0</v>
      </c>
      <c r="I10" s="75">
        <v>0</v>
      </c>
      <c r="J10" s="73">
        <f>B10*I10</f>
        <v>0</v>
      </c>
      <c r="K10" s="75">
        <v>0</v>
      </c>
      <c r="L10" s="73">
        <f t="shared" si="6"/>
        <v>0</v>
      </c>
      <c r="M10" s="75">
        <v>0</v>
      </c>
      <c r="N10" s="73">
        <f t="shared" si="7"/>
        <v>0</v>
      </c>
      <c r="O10" s="73">
        <f t="shared" si="1"/>
        <v>0</v>
      </c>
    </row>
    <row r="11" spans="1:15" x14ac:dyDescent="0.3">
      <c r="A11" s="23" t="s">
        <v>7</v>
      </c>
      <c r="B11" s="61">
        <v>-3472.22</v>
      </c>
      <c r="C11" s="74">
        <v>0</v>
      </c>
      <c r="D11" s="73">
        <f t="shared" si="2"/>
        <v>0</v>
      </c>
      <c r="E11" s="74">
        <v>0</v>
      </c>
      <c r="F11" s="73">
        <f t="shared" si="3"/>
        <v>0</v>
      </c>
      <c r="G11" s="75">
        <v>0</v>
      </c>
      <c r="H11" s="73">
        <f t="shared" si="4"/>
        <v>0</v>
      </c>
      <c r="I11" s="75">
        <v>0</v>
      </c>
      <c r="J11" s="73">
        <f t="shared" ref="J11" si="8">B11*I11</f>
        <v>0</v>
      </c>
      <c r="K11" s="75">
        <v>0</v>
      </c>
      <c r="L11" s="73">
        <f t="shared" si="6"/>
        <v>0</v>
      </c>
      <c r="M11" s="75">
        <v>0</v>
      </c>
      <c r="N11" s="73">
        <f t="shared" si="7"/>
        <v>0</v>
      </c>
      <c r="O11" s="73">
        <f t="shared" si="1"/>
        <v>0</v>
      </c>
    </row>
    <row r="12" spans="1:15" x14ac:dyDescent="0.3">
      <c r="A12" s="23" t="s">
        <v>127</v>
      </c>
      <c r="B12" s="61">
        <v>-4166.67</v>
      </c>
      <c r="C12" s="74">
        <v>0</v>
      </c>
      <c r="D12" s="73">
        <f t="shared" si="2"/>
        <v>0</v>
      </c>
      <c r="E12" s="74">
        <v>0</v>
      </c>
      <c r="F12" s="73">
        <f t="shared" si="3"/>
        <v>0</v>
      </c>
      <c r="G12" s="75">
        <v>0</v>
      </c>
      <c r="H12" s="73">
        <f t="shared" si="4"/>
        <v>0</v>
      </c>
      <c r="I12" s="75">
        <v>0</v>
      </c>
      <c r="J12" s="73">
        <f t="shared" si="5"/>
        <v>0</v>
      </c>
      <c r="K12" s="75">
        <v>0</v>
      </c>
      <c r="L12" s="73">
        <f t="shared" si="6"/>
        <v>0</v>
      </c>
      <c r="M12" s="75">
        <v>0</v>
      </c>
      <c r="N12" s="73">
        <f t="shared" si="7"/>
        <v>0</v>
      </c>
      <c r="O12" s="73">
        <f t="shared" si="1"/>
        <v>0</v>
      </c>
    </row>
    <row r="13" spans="1:15" ht="17.399999999999999" x14ac:dyDescent="0.3">
      <c r="A13" s="24"/>
      <c r="B13" s="76"/>
      <c r="C13" s="77">
        <f>SUM(C6:C12)</f>
        <v>0</v>
      </c>
      <c r="D13" s="78">
        <f>SUM(D6:D12)</f>
        <v>0</v>
      </c>
      <c r="E13" s="79">
        <f t="shared" ref="E13:N13" si="9">SUM(E6:E12)</f>
        <v>0</v>
      </c>
      <c r="F13" s="78">
        <f t="shared" si="9"/>
        <v>0</v>
      </c>
      <c r="G13" s="79">
        <f t="shared" si="9"/>
        <v>0</v>
      </c>
      <c r="H13" s="78">
        <f t="shared" si="9"/>
        <v>0</v>
      </c>
      <c r="I13" s="79">
        <f t="shared" si="9"/>
        <v>0</v>
      </c>
      <c r="J13" s="78">
        <f t="shared" si="9"/>
        <v>0</v>
      </c>
      <c r="K13" s="79">
        <f t="shared" si="9"/>
        <v>0</v>
      </c>
      <c r="L13" s="78">
        <f t="shared" si="9"/>
        <v>0</v>
      </c>
      <c r="M13" s="79">
        <f t="shared" si="9"/>
        <v>0</v>
      </c>
      <c r="N13" s="73">
        <f t="shared" si="9"/>
        <v>0</v>
      </c>
      <c r="O13" s="110"/>
    </row>
    <row r="14" spans="1:15" ht="14.4" customHeight="1" x14ac:dyDescent="0.3">
      <c r="A14" s="32"/>
      <c r="B14" s="80"/>
      <c r="C14" s="118" t="s">
        <v>119</v>
      </c>
      <c r="D14" s="119"/>
      <c r="E14" s="119"/>
      <c r="F14" s="119"/>
      <c r="G14" s="119"/>
      <c r="H14" s="119"/>
      <c r="I14" s="119"/>
      <c r="J14" s="119"/>
      <c r="K14" s="119"/>
      <c r="L14" s="119"/>
      <c r="M14" s="119"/>
      <c r="N14" s="120"/>
      <c r="O14" s="73">
        <f>SUM(O6:O13)</f>
        <v>0</v>
      </c>
    </row>
    <row r="15" spans="1:15" x14ac:dyDescent="0.3">
      <c r="A15" s="89"/>
      <c r="B15" s="90" t="s">
        <v>141</v>
      </c>
      <c r="C15" s="91" t="s">
        <v>3</v>
      </c>
      <c r="D15" s="91" t="s">
        <v>4</v>
      </c>
      <c r="E15" s="91" t="s">
        <v>114</v>
      </c>
      <c r="F15" s="33"/>
      <c r="G15" s="34"/>
      <c r="H15" s="34"/>
      <c r="I15" s="34"/>
      <c r="J15" s="34"/>
      <c r="K15" s="34"/>
      <c r="L15" s="34"/>
      <c r="M15" s="35"/>
      <c r="N15" s="34"/>
      <c r="O15" s="34"/>
    </row>
    <row r="16" spans="1:15" x14ac:dyDescent="0.3">
      <c r="A16" s="36" t="s">
        <v>5</v>
      </c>
      <c r="B16" s="70">
        <v>0</v>
      </c>
      <c r="C16" s="71">
        <v>90</v>
      </c>
      <c r="D16" s="72">
        <f>C16*B16</f>
        <v>0</v>
      </c>
      <c r="E16" s="126">
        <f>D16+D17</f>
        <v>0</v>
      </c>
      <c r="F16" s="37"/>
      <c r="G16" s="37"/>
      <c r="H16" s="37"/>
      <c r="I16" s="37"/>
      <c r="J16" s="37"/>
      <c r="K16" s="37"/>
      <c r="L16" s="37"/>
      <c r="M16" s="37"/>
      <c r="N16" s="37"/>
      <c r="O16" s="37"/>
    </row>
    <row r="17" spans="1:15" x14ac:dyDescent="0.3">
      <c r="A17" s="36" t="s">
        <v>143</v>
      </c>
      <c r="B17" s="92">
        <v>0</v>
      </c>
      <c r="C17" s="71">
        <v>60000</v>
      </c>
      <c r="D17" s="72">
        <f>C17*B17</f>
        <v>0</v>
      </c>
      <c r="E17" s="126"/>
      <c r="F17" s="38"/>
      <c r="G17" s="38"/>
      <c r="H17" s="38"/>
      <c r="I17" s="38"/>
      <c r="J17" s="38"/>
      <c r="K17" s="38"/>
      <c r="L17" s="38"/>
      <c r="M17" s="38"/>
      <c r="N17" s="38"/>
      <c r="O17" s="38"/>
    </row>
    <row r="18" spans="1:15" x14ac:dyDescent="0.3">
      <c r="A18" s="40"/>
      <c r="B18" s="41"/>
      <c r="C18" s="42"/>
      <c r="D18" s="42"/>
      <c r="E18" s="42"/>
      <c r="F18" s="38"/>
      <c r="G18" s="38"/>
      <c r="H18" s="38"/>
      <c r="I18" s="38"/>
      <c r="J18" s="38"/>
      <c r="K18" s="38"/>
      <c r="L18" s="38"/>
      <c r="M18" s="38"/>
      <c r="N18" s="38"/>
      <c r="O18" s="38"/>
    </row>
    <row r="19" spans="1:15" ht="15.6" x14ac:dyDescent="0.3">
      <c r="A19" s="111" t="s">
        <v>128</v>
      </c>
      <c r="B19" s="112">
        <f>E16+O14</f>
        <v>0</v>
      </c>
      <c r="C19" s="37"/>
      <c r="D19" s="37"/>
      <c r="E19" s="37"/>
      <c r="F19" s="38"/>
      <c r="G19" s="38"/>
      <c r="H19" s="38"/>
      <c r="I19" s="38"/>
      <c r="J19" s="38"/>
      <c r="K19" s="38"/>
      <c r="L19" s="38"/>
      <c r="M19" s="38"/>
      <c r="N19" s="38"/>
      <c r="O19" s="38"/>
    </row>
    <row r="20" spans="1:15" s="38" customFormat="1" ht="14.4" customHeight="1" x14ac:dyDescent="0.3"/>
  </sheetData>
  <sheetProtection algorithmName="SHA-512" hashValue="v06c/4hW3S4eIlxxyLsjO4wvFtY+EecileYZ5IW7iN+bYJz0uLA0WrXZmFp5gL4PojIouBpjND1YoMxXbH2AtQ==" saltValue="Mntzkro5Gd+OqzQDg4Di2Q==" spinCount="100000" sheet="1" objects="1" scenarios="1"/>
  <mergeCells count="4">
    <mergeCell ref="A1:O1"/>
    <mergeCell ref="A2:O4"/>
    <mergeCell ref="C14:N14"/>
    <mergeCell ref="E16:E17"/>
  </mergeCells>
  <conditionalFormatting sqref="B17">
    <cfRule type="cellIs" dxfId="152" priority="1" operator="lessThan">
      <formula>-0.6</formula>
    </cfRule>
  </conditionalFormatting>
  <conditionalFormatting sqref="C6">
    <cfRule type="cellIs" dxfId="151" priority="12" operator="greaterThan">
      <formula>0.1</formula>
    </cfRule>
    <cfRule type="cellIs" dxfId="150" priority="13" operator="greaterThan">
      <formula>10</formula>
    </cfRule>
  </conditionalFormatting>
  <conditionalFormatting sqref="C13">
    <cfRule type="cellIs" dxfId="149" priority="31" operator="equal">
      <formula>1</formula>
    </cfRule>
    <cfRule type="cellIs" dxfId="148" priority="32" operator="lessThan">
      <formula>1</formula>
    </cfRule>
    <cfRule type="cellIs" dxfId="147" priority="33" operator="greaterThan">
      <formula>1</formula>
    </cfRule>
  </conditionalFormatting>
  <conditionalFormatting sqref="E6">
    <cfRule type="cellIs" dxfId="146" priority="10" operator="greaterThan">
      <formula>0.1</formula>
    </cfRule>
    <cfRule type="cellIs" dxfId="145" priority="11" operator="greaterThan">
      <formula>10</formula>
    </cfRule>
  </conditionalFormatting>
  <conditionalFormatting sqref="E13">
    <cfRule type="cellIs" dxfId="144" priority="27" operator="equal">
      <formula>1</formula>
    </cfRule>
    <cfRule type="cellIs" dxfId="143" priority="28" operator="lessThan">
      <formula>1</formula>
    </cfRule>
    <cfRule type="cellIs" dxfId="142" priority="29" operator="greaterThan">
      <formula>1</formula>
    </cfRule>
  </conditionalFormatting>
  <conditionalFormatting sqref="G6">
    <cfRule type="cellIs" dxfId="141" priority="8" operator="greaterThan">
      <formula>0.1</formula>
    </cfRule>
    <cfRule type="cellIs" dxfId="140" priority="9" operator="greaterThan">
      <formula>10</formula>
    </cfRule>
  </conditionalFormatting>
  <conditionalFormatting sqref="G13">
    <cfRule type="cellIs" dxfId="139" priority="24" operator="equal">
      <formula>1</formula>
    </cfRule>
    <cfRule type="cellIs" dxfId="138" priority="25" operator="lessThan">
      <formula>1</formula>
    </cfRule>
    <cfRule type="cellIs" dxfId="137" priority="26" operator="greaterThan">
      <formula>1</formula>
    </cfRule>
  </conditionalFormatting>
  <conditionalFormatting sqref="I6">
    <cfRule type="cellIs" dxfId="136" priority="6" operator="greaterThan">
      <formula>0.1</formula>
    </cfRule>
    <cfRule type="cellIs" dxfId="135" priority="7" operator="greaterThan">
      <formula>10</formula>
    </cfRule>
  </conditionalFormatting>
  <conditionalFormatting sqref="I13">
    <cfRule type="cellIs" dxfId="134" priority="21" operator="equal">
      <formula>1</formula>
    </cfRule>
    <cfRule type="cellIs" dxfId="133" priority="22" operator="lessThan">
      <formula>1</formula>
    </cfRule>
    <cfRule type="cellIs" dxfId="132" priority="23" operator="greaterThan">
      <formula>1</formula>
    </cfRule>
  </conditionalFormatting>
  <conditionalFormatting sqref="K6">
    <cfRule type="cellIs" dxfId="131" priority="4" operator="greaterThan">
      <formula>0.1</formula>
    </cfRule>
    <cfRule type="cellIs" dxfId="130" priority="5" operator="greaterThan">
      <formula>10</formula>
    </cfRule>
  </conditionalFormatting>
  <conditionalFormatting sqref="K13">
    <cfRule type="cellIs" dxfId="129" priority="18" operator="equal">
      <formula>1</formula>
    </cfRule>
    <cfRule type="cellIs" dxfId="128" priority="19" operator="lessThan">
      <formula>1</formula>
    </cfRule>
    <cfRule type="cellIs" dxfId="127" priority="20" operator="greaterThan">
      <formula>1</formula>
    </cfRule>
  </conditionalFormatting>
  <conditionalFormatting sqref="M6">
    <cfRule type="cellIs" dxfId="126" priority="2" operator="greaterThan">
      <formula>0.1</formula>
    </cfRule>
    <cfRule type="cellIs" dxfId="125" priority="3" operator="greaterThan">
      <formula>10</formula>
    </cfRule>
  </conditionalFormatting>
  <conditionalFormatting sqref="M13">
    <cfRule type="cellIs" dxfId="124" priority="15" operator="equal">
      <formula>1</formula>
    </cfRule>
    <cfRule type="cellIs" dxfId="123" priority="16" operator="lessThan">
      <formula>1</formula>
    </cfRule>
    <cfRule type="cellIs" dxfId="122" priority="17" operator="greaterThan">
      <formula>1</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5C6B8-7EF0-48EE-B06D-B09965A932B3}">
  <dimension ref="A1:Q20"/>
  <sheetViews>
    <sheetView topLeftCell="B1" zoomScaleNormal="100" workbookViewId="0">
      <selection activeCell="B17" sqref="B17"/>
    </sheetView>
  </sheetViews>
  <sheetFormatPr defaultColWidth="0" defaultRowHeight="14.4" zeroHeight="1" x14ac:dyDescent="0.3"/>
  <cols>
    <col min="1" max="1" width="44.5546875" bestFit="1" customWidth="1"/>
    <col min="2" max="2" width="19.6640625" customWidth="1"/>
    <col min="3" max="3" width="19.5546875" customWidth="1"/>
    <col min="4" max="4" width="18.5546875" customWidth="1"/>
    <col min="5" max="5" width="17.5546875" customWidth="1"/>
    <col min="6" max="6" width="18.5546875" customWidth="1"/>
    <col min="7" max="7" width="17.5546875" customWidth="1"/>
    <col min="8" max="8" width="18.5546875" customWidth="1"/>
    <col min="9" max="9" width="17.5546875" customWidth="1"/>
    <col min="10" max="10" width="18.5546875" customWidth="1"/>
    <col min="11" max="11" width="17.5546875" customWidth="1"/>
    <col min="12" max="12" width="18.5546875" customWidth="1"/>
    <col min="13" max="13" width="17.5546875" customWidth="1"/>
    <col min="14" max="14" width="18.5546875" customWidth="1"/>
    <col min="15" max="15" width="17.5546875" customWidth="1"/>
    <col min="16" max="16" width="8.6640625" style="44" customWidth="1"/>
    <col min="17" max="17" width="0" hidden="1" customWidth="1"/>
    <col min="18" max="16384" width="8.6640625" hidden="1"/>
  </cols>
  <sheetData>
    <row r="1" spans="1:17" ht="21" x14ac:dyDescent="0.3">
      <c r="A1" s="128" t="s">
        <v>79</v>
      </c>
      <c r="B1" s="128"/>
      <c r="C1" s="128"/>
      <c r="D1" s="128"/>
      <c r="E1" s="128"/>
      <c r="F1" s="128"/>
      <c r="G1" s="128"/>
      <c r="H1" s="128"/>
      <c r="I1" s="128"/>
      <c r="J1" s="128"/>
      <c r="K1" s="128"/>
      <c r="L1" s="128"/>
      <c r="M1" s="128"/>
      <c r="N1" s="128"/>
      <c r="O1" s="128"/>
    </row>
    <row r="2" spans="1:17" x14ac:dyDescent="0.3">
      <c r="A2" s="129" t="s">
        <v>144</v>
      </c>
      <c r="B2" s="130"/>
      <c r="C2" s="130"/>
      <c r="D2" s="130"/>
      <c r="E2" s="130"/>
      <c r="F2" s="130"/>
      <c r="G2" s="130"/>
      <c r="H2" s="130"/>
      <c r="I2" s="130"/>
      <c r="J2" s="130"/>
      <c r="K2" s="130"/>
      <c r="L2" s="130"/>
      <c r="M2" s="130"/>
      <c r="N2" s="130"/>
      <c r="O2" s="130"/>
    </row>
    <row r="3" spans="1:17" x14ac:dyDescent="0.3">
      <c r="A3" s="130"/>
      <c r="B3" s="130"/>
      <c r="C3" s="130"/>
      <c r="D3" s="130"/>
      <c r="E3" s="130"/>
      <c r="F3" s="130"/>
      <c r="G3" s="130"/>
      <c r="H3" s="130"/>
      <c r="I3" s="130"/>
      <c r="J3" s="130"/>
      <c r="K3" s="130"/>
      <c r="L3" s="130"/>
      <c r="M3" s="130"/>
      <c r="N3" s="130"/>
      <c r="O3" s="130"/>
    </row>
    <row r="4" spans="1:17" ht="24.9" customHeight="1" x14ac:dyDescent="0.3">
      <c r="A4" s="130"/>
      <c r="B4" s="130"/>
      <c r="C4" s="130"/>
      <c r="D4" s="130"/>
      <c r="E4" s="130"/>
      <c r="F4" s="130"/>
      <c r="G4" s="130"/>
      <c r="H4" s="130"/>
      <c r="I4" s="130"/>
      <c r="J4" s="130"/>
      <c r="K4" s="130"/>
      <c r="L4" s="130"/>
      <c r="M4" s="130"/>
      <c r="N4" s="130"/>
      <c r="O4" s="130"/>
    </row>
    <row r="5" spans="1:17" ht="36" x14ac:dyDescent="0.3">
      <c r="A5" s="59" t="s">
        <v>0</v>
      </c>
      <c r="B5" s="59" t="s">
        <v>115</v>
      </c>
      <c r="C5" s="59" t="s">
        <v>65</v>
      </c>
      <c r="D5" s="59" t="s">
        <v>120</v>
      </c>
      <c r="E5" s="59" t="s">
        <v>66</v>
      </c>
      <c r="F5" s="59" t="s">
        <v>121</v>
      </c>
      <c r="G5" s="59" t="s">
        <v>67</v>
      </c>
      <c r="H5" s="59" t="s">
        <v>122</v>
      </c>
      <c r="I5" s="59" t="s">
        <v>68</v>
      </c>
      <c r="J5" s="59" t="s">
        <v>123</v>
      </c>
      <c r="K5" s="59" t="s">
        <v>69</v>
      </c>
      <c r="L5" s="59" t="s">
        <v>124</v>
      </c>
      <c r="M5" s="59" t="s">
        <v>70</v>
      </c>
      <c r="N5" s="59" t="s">
        <v>125</v>
      </c>
      <c r="O5" s="59" t="s">
        <v>119</v>
      </c>
    </row>
    <row r="6" spans="1:17" x14ac:dyDescent="0.3">
      <c r="A6" s="23" t="s">
        <v>71</v>
      </c>
      <c r="B6" s="81">
        <v>4166.67</v>
      </c>
      <c r="C6" s="62">
        <v>0</v>
      </c>
      <c r="D6" s="61">
        <f>C6*B6</f>
        <v>0</v>
      </c>
      <c r="E6" s="62">
        <v>0</v>
      </c>
      <c r="F6" s="61">
        <f t="shared" ref="F6" si="0">E6*B6</f>
        <v>0</v>
      </c>
      <c r="G6" s="114"/>
      <c r="H6" s="61"/>
      <c r="I6" s="114"/>
      <c r="J6" s="61"/>
      <c r="K6" s="114"/>
      <c r="L6" s="61"/>
      <c r="M6" s="114"/>
      <c r="N6" s="61"/>
      <c r="O6" s="81">
        <f t="shared" ref="O6:O12" si="1">SUM(D6,F6,H6,J6,L6,N6)</f>
        <v>0</v>
      </c>
    </row>
    <row r="7" spans="1:17" x14ac:dyDescent="0.3">
      <c r="A7" s="23" t="s">
        <v>72</v>
      </c>
      <c r="B7" s="81">
        <v>0</v>
      </c>
      <c r="C7" s="82">
        <v>0</v>
      </c>
      <c r="D7" s="81">
        <f>(B7*C7)</f>
        <v>0</v>
      </c>
      <c r="E7" s="82">
        <v>0</v>
      </c>
      <c r="F7" s="81">
        <f t="shared" ref="F7:F12" si="2">B7*E7</f>
        <v>0</v>
      </c>
      <c r="G7" s="83">
        <v>0</v>
      </c>
      <c r="H7" s="81">
        <f t="shared" ref="H7:H12" si="3">B7*G7</f>
        <v>0</v>
      </c>
      <c r="I7" s="83">
        <v>0</v>
      </c>
      <c r="J7" s="81">
        <f t="shared" ref="J7:J12" si="4">B7*I7</f>
        <v>0</v>
      </c>
      <c r="K7" s="83">
        <v>0</v>
      </c>
      <c r="L7" s="81">
        <f t="shared" ref="L7:L12" si="5">B7*K7</f>
        <v>0</v>
      </c>
      <c r="M7" s="83">
        <v>0</v>
      </c>
      <c r="N7" s="81">
        <f t="shared" ref="N7:N12" si="6">B7*M7</f>
        <v>0</v>
      </c>
      <c r="O7" s="81">
        <f t="shared" si="1"/>
        <v>0</v>
      </c>
    </row>
    <row r="8" spans="1:17" x14ac:dyDescent="0.3">
      <c r="A8" s="23" t="s">
        <v>73</v>
      </c>
      <c r="B8" s="81">
        <v>-694.44</v>
      </c>
      <c r="C8" s="82">
        <v>0</v>
      </c>
      <c r="D8" s="81">
        <f t="shared" ref="D8:D12" si="7">(B8*C8)</f>
        <v>0</v>
      </c>
      <c r="E8" s="82">
        <v>0</v>
      </c>
      <c r="F8" s="81">
        <f t="shared" si="2"/>
        <v>0</v>
      </c>
      <c r="G8" s="83">
        <v>0</v>
      </c>
      <c r="H8" s="81">
        <f t="shared" si="3"/>
        <v>0</v>
      </c>
      <c r="I8" s="83">
        <v>0</v>
      </c>
      <c r="J8" s="81">
        <f t="shared" si="4"/>
        <v>0</v>
      </c>
      <c r="K8" s="83">
        <v>0</v>
      </c>
      <c r="L8" s="81">
        <f t="shared" si="5"/>
        <v>0</v>
      </c>
      <c r="M8" s="83">
        <v>0</v>
      </c>
      <c r="N8" s="81">
        <f t="shared" si="6"/>
        <v>0</v>
      </c>
      <c r="O8" s="81">
        <f t="shared" si="1"/>
        <v>0</v>
      </c>
    </row>
    <row r="9" spans="1:17" x14ac:dyDescent="0.3">
      <c r="A9" s="23" t="s">
        <v>1</v>
      </c>
      <c r="B9" s="81">
        <v>-1041.67</v>
      </c>
      <c r="C9" s="82">
        <v>0</v>
      </c>
      <c r="D9" s="81">
        <f t="shared" si="7"/>
        <v>0</v>
      </c>
      <c r="E9" s="82">
        <v>0</v>
      </c>
      <c r="F9" s="81">
        <f t="shared" si="2"/>
        <v>0</v>
      </c>
      <c r="G9" s="83">
        <v>0</v>
      </c>
      <c r="H9" s="81">
        <f t="shared" si="3"/>
        <v>0</v>
      </c>
      <c r="I9" s="83">
        <v>0</v>
      </c>
      <c r="J9" s="81">
        <f t="shared" si="4"/>
        <v>0</v>
      </c>
      <c r="K9" s="83">
        <v>0</v>
      </c>
      <c r="L9" s="81">
        <f t="shared" si="5"/>
        <v>0</v>
      </c>
      <c r="M9" s="83">
        <v>0</v>
      </c>
      <c r="N9" s="81">
        <f t="shared" si="6"/>
        <v>0</v>
      </c>
      <c r="O9" s="81">
        <f t="shared" si="1"/>
        <v>0</v>
      </c>
    </row>
    <row r="10" spans="1:17" x14ac:dyDescent="0.3">
      <c r="A10" s="23" t="s">
        <v>74</v>
      </c>
      <c r="B10" s="81">
        <v>-1388.89</v>
      </c>
      <c r="C10" s="82">
        <v>0</v>
      </c>
      <c r="D10" s="81">
        <f t="shared" si="7"/>
        <v>0</v>
      </c>
      <c r="E10" s="82">
        <v>0</v>
      </c>
      <c r="F10" s="81">
        <f t="shared" si="2"/>
        <v>0</v>
      </c>
      <c r="G10" s="83">
        <v>0</v>
      </c>
      <c r="H10" s="81">
        <f t="shared" si="3"/>
        <v>0</v>
      </c>
      <c r="I10" s="83">
        <v>0</v>
      </c>
      <c r="J10" s="81">
        <f t="shared" si="4"/>
        <v>0</v>
      </c>
      <c r="K10" s="83">
        <v>0</v>
      </c>
      <c r="L10" s="81">
        <f t="shared" si="5"/>
        <v>0</v>
      </c>
      <c r="M10" s="83">
        <v>0</v>
      </c>
      <c r="N10" s="81">
        <f t="shared" si="6"/>
        <v>0</v>
      </c>
      <c r="O10" s="81">
        <f t="shared" si="1"/>
        <v>0</v>
      </c>
    </row>
    <row r="11" spans="1:17" x14ac:dyDescent="0.3">
      <c r="A11" s="23" t="s">
        <v>7</v>
      </c>
      <c r="B11" s="81">
        <v>-1736.11</v>
      </c>
      <c r="C11" s="82">
        <v>0</v>
      </c>
      <c r="D11" s="81">
        <f t="shared" ref="D11" si="8">(B11*C11)</f>
        <v>0</v>
      </c>
      <c r="E11" s="82">
        <v>0</v>
      </c>
      <c r="F11" s="81">
        <f t="shared" ref="F11" si="9">B11*E11</f>
        <v>0</v>
      </c>
      <c r="G11" s="83">
        <v>0</v>
      </c>
      <c r="H11" s="81">
        <f t="shared" ref="H11" si="10">B11*G11</f>
        <v>0</v>
      </c>
      <c r="I11" s="83">
        <v>0</v>
      </c>
      <c r="J11" s="81">
        <f t="shared" ref="J11" si="11">B11*I11</f>
        <v>0</v>
      </c>
      <c r="K11" s="83">
        <v>0</v>
      </c>
      <c r="L11" s="81">
        <f t="shared" ref="L11" si="12">B11*K11</f>
        <v>0</v>
      </c>
      <c r="M11" s="83">
        <v>0</v>
      </c>
      <c r="N11" s="81">
        <f t="shared" ref="N11" si="13">B11*M11</f>
        <v>0</v>
      </c>
      <c r="O11" s="81">
        <f t="shared" ref="O11" si="14">SUM(D11,F11,H11,J11,L11,N11)</f>
        <v>0</v>
      </c>
    </row>
    <row r="12" spans="1:17" x14ac:dyDescent="0.3">
      <c r="A12" s="23" t="s">
        <v>127</v>
      </c>
      <c r="B12" s="81">
        <v>-2083.33</v>
      </c>
      <c r="C12" s="82">
        <v>0</v>
      </c>
      <c r="D12" s="81">
        <f t="shared" si="7"/>
        <v>0</v>
      </c>
      <c r="E12" s="82">
        <v>0</v>
      </c>
      <c r="F12" s="81">
        <f t="shared" si="2"/>
        <v>0</v>
      </c>
      <c r="G12" s="83">
        <v>0</v>
      </c>
      <c r="H12" s="81">
        <f t="shared" si="3"/>
        <v>0</v>
      </c>
      <c r="I12" s="83">
        <v>0</v>
      </c>
      <c r="J12" s="81">
        <f t="shared" si="4"/>
        <v>0</v>
      </c>
      <c r="K12" s="83">
        <v>0</v>
      </c>
      <c r="L12" s="81">
        <f t="shared" si="5"/>
        <v>0</v>
      </c>
      <c r="M12" s="83">
        <v>0</v>
      </c>
      <c r="N12" s="81">
        <f t="shared" si="6"/>
        <v>0</v>
      </c>
      <c r="O12" s="81">
        <f t="shared" si="1"/>
        <v>0</v>
      </c>
    </row>
    <row r="13" spans="1:17" ht="17.399999999999999" x14ac:dyDescent="0.3">
      <c r="A13" s="24"/>
      <c r="B13" s="63"/>
      <c r="C13" s="64">
        <f t="shared" ref="C13:N13" si="15">SUM(C6:C12)</f>
        <v>0</v>
      </c>
      <c r="D13" s="81">
        <f t="shared" si="15"/>
        <v>0</v>
      </c>
      <c r="E13" s="66">
        <f t="shared" si="15"/>
        <v>0</v>
      </c>
      <c r="F13" s="81">
        <f t="shared" si="15"/>
        <v>0</v>
      </c>
      <c r="G13" s="66">
        <f t="shared" si="15"/>
        <v>0</v>
      </c>
      <c r="H13" s="81">
        <f t="shared" si="15"/>
        <v>0</v>
      </c>
      <c r="I13" s="66">
        <f t="shared" si="15"/>
        <v>0</v>
      </c>
      <c r="J13" s="81">
        <f t="shared" si="15"/>
        <v>0</v>
      </c>
      <c r="K13" s="66">
        <f t="shared" si="15"/>
        <v>0</v>
      </c>
      <c r="L13" s="81">
        <f t="shared" si="15"/>
        <v>0</v>
      </c>
      <c r="M13" s="66">
        <f t="shared" si="15"/>
        <v>0</v>
      </c>
      <c r="N13" s="81">
        <f t="shared" si="15"/>
        <v>0</v>
      </c>
      <c r="O13" s="110"/>
    </row>
    <row r="14" spans="1:17" x14ac:dyDescent="0.3">
      <c r="A14" s="25"/>
      <c r="B14" s="80"/>
      <c r="C14" s="118" t="s">
        <v>119</v>
      </c>
      <c r="D14" s="119"/>
      <c r="E14" s="119"/>
      <c r="F14" s="119"/>
      <c r="G14" s="119"/>
      <c r="H14" s="119"/>
      <c r="I14" s="119"/>
      <c r="J14" s="119"/>
      <c r="K14" s="119"/>
      <c r="L14" s="119"/>
      <c r="M14" s="119"/>
      <c r="N14" s="120"/>
      <c r="O14" s="65">
        <f>SUM(O6:O13)</f>
        <v>0</v>
      </c>
    </row>
    <row r="15" spans="1:17" x14ac:dyDescent="0.3">
      <c r="A15" s="89"/>
      <c r="B15" s="90" t="s">
        <v>141</v>
      </c>
      <c r="C15" s="91" t="s">
        <v>3</v>
      </c>
      <c r="D15" s="91" t="s">
        <v>4</v>
      </c>
      <c r="E15" s="91" t="s">
        <v>114</v>
      </c>
      <c r="F15" s="33"/>
      <c r="G15" s="35"/>
      <c r="H15" s="34"/>
      <c r="I15" s="34"/>
      <c r="J15" s="34"/>
      <c r="K15" s="34"/>
      <c r="L15" s="34"/>
      <c r="M15" s="35"/>
      <c r="N15" s="34"/>
      <c r="O15" s="34"/>
    </row>
    <row r="16" spans="1:17" ht="17.399999999999999" x14ac:dyDescent="0.3">
      <c r="A16" s="26" t="s">
        <v>5</v>
      </c>
      <c r="B16" s="92">
        <v>0</v>
      </c>
      <c r="C16" s="71">
        <v>12000</v>
      </c>
      <c r="D16" s="72">
        <f>C16*B16</f>
        <v>0</v>
      </c>
      <c r="E16" s="131">
        <f>D16+D17</f>
        <v>0</v>
      </c>
      <c r="F16" s="43"/>
      <c r="G16" s="43"/>
      <c r="H16" s="43"/>
      <c r="I16" s="43"/>
      <c r="J16" s="43"/>
      <c r="K16" s="43"/>
      <c r="L16" s="43"/>
      <c r="M16" s="43"/>
      <c r="N16" s="43"/>
      <c r="O16" s="43"/>
      <c r="Q16" s="19"/>
    </row>
    <row r="17" spans="1:17" ht="17.399999999999999" x14ac:dyDescent="0.3">
      <c r="A17" s="26" t="s">
        <v>145</v>
      </c>
      <c r="B17" s="92">
        <v>0</v>
      </c>
      <c r="C17" s="71">
        <v>554400</v>
      </c>
      <c r="D17" s="72">
        <f>C17*B17</f>
        <v>0</v>
      </c>
      <c r="E17" s="132"/>
      <c r="F17" s="43"/>
      <c r="G17" s="44"/>
      <c r="H17" s="44"/>
      <c r="I17" s="44"/>
      <c r="J17" s="44"/>
      <c r="K17" s="44"/>
      <c r="L17" s="44"/>
      <c r="M17" s="44"/>
      <c r="N17" s="44"/>
      <c r="O17" s="44"/>
      <c r="Q17" s="21"/>
    </row>
    <row r="18" spans="1:17" x14ac:dyDescent="0.3">
      <c r="A18" s="43"/>
      <c r="B18" s="43"/>
      <c r="C18" s="43"/>
      <c r="D18" s="43"/>
      <c r="E18" s="43"/>
      <c r="F18" s="43"/>
      <c r="G18" s="43"/>
      <c r="H18" s="43"/>
      <c r="I18" s="43"/>
      <c r="J18" s="43"/>
      <c r="K18" s="43"/>
      <c r="L18" s="43"/>
      <c r="M18" s="43"/>
      <c r="N18" s="43"/>
      <c r="O18" s="43"/>
    </row>
    <row r="19" spans="1:17" ht="31.2" x14ac:dyDescent="0.3">
      <c r="A19" s="111" t="s">
        <v>116</v>
      </c>
      <c r="B19" s="112">
        <f>E16+O14</f>
        <v>0</v>
      </c>
      <c r="C19" s="43"/>
      <c r="D19" s="43"/>
      <c r="E19" s="43"/>
      <c r="F19" s="43"/>
      <c r="G19" s="43"/>
      <c r="H19" s="43"/>
      <c r="I19" s="43"/>
      <c r="J19" s="43"/>
      <c r="K19" s="43"/>
      <c r="L19" s="43"/>
      <c r="M19" s="43"/>
      <c r="N19" s="43"/>
      <c r="O19" s="43"/>
    </row>
    <row r="20" spans="1:17" s="43" customFormat="1" ht="14.4" customHeight="1" x14ac:dyDescent="0.3">
      <c r="P20" s="44"/>
    </row>
  </sheetData>
  <sheetProtection algorithmName="SHA-512" hashValue="YG1phMXz+WU39R23X/9dW6fGVtAKYUCV+hZcdI557FUiu2UZI+StIeRfBmvwLOkqiWYwZ5Ru01fCySib/le2Zw==" saltValue="Do+rFYtlM1akk0fYWWr/cQ==" spinCount="100000" sheet="1" objects="1" scenarios="1"/>
  <mergeCells count="4">
    <mergeCell ref="A2:O4"/>
    <mergeCell ref="C14:N14"/>
    <mergeCell ref="E16:E17"/>
    <mergeCell ref="A1:O1"/>
  </mergeCells>
  <conditionalFormatting sqref="B17">
    <cfRule type="cellIs" dxfId="121" priority="46" operator="lessThan">
      <formula>-0.6</formula>
    </cfRule>
  </conditionalFormatting>
  <conditionalFormatting sqref="C6">
    <cfRule type="cellIs" dxfId="120" priority="28" operator="greaterThan">
      <formula>0.1</formula>
    </cfRule>
    <cfRule type="cellIs" dxfId="119" priority="29" operator="greaterThan">
      <formula>10</formula>
    </cfRule>
  </conditionalFormatting>
  <conditionalFormatting sqref="C13">
    <cfRule type="cellIs" dxfId="118" priority="47" operator="equal">
      <formula>1</formula>
    </cfRule>
    <cfRule type="cellIs" dxfId="117" priority="48" operator="lessThan">
      <formula>1</formula>
    </cfRule>
    <cfRule type="cellIs" dxfId="116" priority="49" operator="greaterThan">
      <formula>1</formula>
    </cfRule>
  </conditionalFormatting>
  <conditionalFormatting sqref="E6">
    <cfRule type="cellIs" dxfId="115" priority="25" operator="greaterThan">
      <formula>0.1</formula>
    </cfRule>
    <cfRule type="cellIs" dxfId="114" priority="26" operator="greaterThan">
      <formula>10</formula>
    </cfRule>
  </conditionalFormatting>
  <conditionalFormatting sqref="E13">
    <cfRule type="cellIs" dxfId="113" priority="43" operator="equal">
      <formula>1</formula>
    </cfRule>
    <cfRule type="cellIs" dxfId="112" priority="44" operator="lessThan">
      <formula>1</formula>
    </cfRule>
    <cfRule type="cellIs" dxfId="111" priority="45" operator="greaterThan">
      <formula>1</formula>
    </cfRule>
  </conditionalFormatting>
  <conditionalFormatting sqref="G6">
    <cfRule type="cellIs" dxfId="110" priority="10" operator="greaterThan">
      <formula>0.1</formula>
    </cfRule>
    <cfRule type="cellIs" dxfId="109" priority="11" operator="greaterThan">
      <formula>10</formula>
    </cfRule>
  </conditionalFormatting>
  <conditionalFormatting sqref="G13">
    <cfRule type="cellIs" dxfId="108" priority="40" operator="equal">
      <formula>1</formula>
    </cfRule>
    <cfRule type="cellIs" dxfId="107" priority="41" operator="lessThan">
      <formula>1</formula>
    </cfRule>
    <cfRule type="cellIs" dxfId="106" priority="42" operator="greaterThan">
      <formula>1</formula>
    </cfRule>
  </conditionalFormatting>
  <conditionalFormatting sqref="I6">
    <cfRule type="cellIs" dxfId="105" priority="7" operator="greaterThan">
      <formula>0.1</formula>
    </cfRule>
    <cfRule type="cellIs" dxfId="104" priority="8" operator="greaterThan">
      <formula>10</formula>
    </cfRule>
  </conditionalFormatting>
  <conditionalFormatting sqref="I13">
    <cfRule type="cellIs" dxfId="103" priority="37" operator="equal">
      <formula>1</formula>
    </cfRule>
    <cfRule type="cellIs" dxfId="102" priority="38" operator="lessThan">
      <formula>1</formula>
    </cfRule>
    <cfRule type="cellIs" dxfId="101" priority="39" operator="greaterThan">
      <formula>1</formula>
    </cfRule>
  </conditionalFormatting>
  <conditionalFormatting sqref="K6">
    <cfRule type="cellIs" dxfId="100" priority="4" operator="greaterThan">
      <formula>0.1</formula>
    </cfRule>
    <cfRule type="cellIs" dxfId="99" priority="5" operator="greaterThan">
      <formula>10</formula>
    </cfRule>
  </conditionalFormatting>
  <conditionalFormatting sqref="K13">
    <cfRule type="cellIs" dxfId="98" priority="34" operator="equal">
      <formula>1</formula>
    </cfRule>
    <cfRule type="cellIs" dxfId="97" priority="35" operator="lessThan">
      <formula>1</formula>
    </cfRule>
    <cfRule type="cellIs" dxfId="96" priority="36" operator="greaterThan">
      <formula>1</formula>
    </cfRule>
  </conditionalFormatting>
  <conditionalFormatting sqref="M6">
    <cfRule type="cellIs" dxfId="95" priority="1" operator="greaterThan">
      <formula>0.1</formula>
    </cfRule>
    <cfRule type="cellIs" dxfId="94" priority="2" operator="greaterThan">
      <formula>10</formula>
    </cfRule>
  </conditionalFormatting>
  <conditionalFormatting sqref="M13">
    <cfRule type="cellIs" dxfId="93" priority="31" operator="equal">
      <formula>1</formula>
    </cfRule>
    <cfRule type="cellIs" dxfId="92" priority="32" operator="lessThan">
      <formula>1</formula>
    </cfRule>
    <cfRule type="cellIs" dxfId="91" priority="33" operator="greaterThan">
      <formula>1</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BC648-606C-44E0-8E35-256FC2EA8B46}">
  <dimension ref="A1:R20"/>
  <sheetViews>
    <sheetView topLeftCell="B1" workbookViewId="0">
      <selection activeCell="B19" sqref="B19"/>
    </sheetView>
  </sheetViews>
  <sheetFormatPr defaultColWidth="0" defaultRowHeight="14.4" zeroHeight="1" x14ac:dyDescent="0.3"/>
  <cols>
    <col min="1" max="1" width="44.5546875" bestFit="1" customWidth="1"/>
    <col min="2" max="2" width="18.6640625" customWidth="1"/>
    <col min="3" max="3" width="19.33203125" customWidth="1"/>
    <col min="4" max="4" width="18.5546875" customWidth="1"/>
    <col min="5" max="5" width="17.5546875" customWidth="1"/>
    <col min="6" max="6" width="18.5546875" customWidth="1"/>
    <col min="7" max="7" width="17.5546875" customWidth="1"/>
    <col min="8" max="8" width="18.5546875" customWidth="1"/>
    <col min="9" max="9" width="17.5546875" customWidth="1"/>
    <col min="10" max="10" width="18.5546875" customWidth="1"/>
    <col min="11" max="11" width="17.5546875" customWidth="1"/>
    <col min="12" max="12" width="18.5546875" customWidth="1"/>
    <col min="13" max="13" width="17.5546875" customWidth="1"/>
    <col min="14" max="14" width="18.5546875" customWidth="1"/>
    <col min="15" max="15" width="17.5546875" customWidth="1"/>
    <col min="16" max="16" width="8.6640625" customWidth="1"/>
    <col min="17" max="18" width="0" hidden="1" customWidth="1"/>
    <col min="19" max="16384" width="8.6640625" hidden="1"/>
  </cols>
  <sheetData>
    <row r="1" spans="1:18" ht="21" x14ac:dyDescent="0.3">
      <c r="A1" s="128" t="s">
        <v>80</v>
      </c>
      <c r="B1" s="128"/>
      <c r="C1" s="128"/>
      <c r="D1" s="128"/>
      <c r="E1" s="128"/>
      <c r="F1" s="128"/>
      <c r="G1" s="128"/>
      <c r="H1" s="128"/>
      <c r="I1" s="128"/>
      <c r="J1" s="128"/>
      <c r="K1" s="128"/>
      <c r="L1" s="128"/>
      <c r="M1" s="128"/>
      <c r="N1" s="128"/>
      <c r="O1" s="128"/>
      <c r="P1" s="21"/>
      <c r="Q1" s="21"/>
      <c r="R1" s="21"/>
    </row>
    <row r="2" spans="1:18" ht="17.100000000000001" customHeight="1" x14ac:dyDescent="0.3">
      <c r="A2" s="129" t="s">
        <v>146</v>
      </c>
      <c r="B2" s="129"/>
      <c r="C2" s="129"/>
      <c r="D2" s="129"/>
      <c r="E2" s="129"/>
      <c r="F2" s="129"/>
      <c r="G2" s="129"/>
      <c r="H2" s="129"/>
      <c r="I2" s="129"/>
      <c r="J2" s="129"/>
      <c r="K2" s="129"/>
      <c r="L2" s="129"/>
      <c r="M2" s="129"/>
      <c r="N2" s="129"/>
      <c r="O2" s="129"/>
      <c r="P2" s="21"/>
      <c r="Q2" s="21"/>
      <c r="R2" s="21"/>
    </row>
    <row r="3" spans="1:18" ht="17.399999999999999" x14ac:dyDescent="0.3">
      <c r="A3" s="129"/>
      <c r="B3" s="129"/>
      <c r="C3" s="129"/>
      <c r="D3" s="129"/>
      <c r="E3" s="129"/>
      <c r="F3" s="129"/>
      <c r="G3" s="129"/>
      <c r="H3" s="129"/>
      <c r="I3" s="129"/>
      <c r="J3" s="129"/>
      <c r="K3" s="129"/>
      <c r="L3" s="129"/>
      <c r="M3" s="129"/>
      <c r="N3" s="129"/>
      <c r="O3" s="129"/>
      <c r="P3" s="21"/>
      <c r="Q3" s="21"/>
      <c r="R3" s="21"/>
    </row>
    <row r="4" spans="1:18" ht="27" customHeight="1" x14ac:dyDescent="0.3">
      <c r="A4" s="129"/>
      <c r="B4" s="129"/>
      <c r="C4" s="129"/>
      <c r="D4" s="129"/>
      <c r="E4" s="129"/>
      <c r="F4" s="129"/>
      <c r="G4" s="129"/>
      <c r="H4" s="129"/>
      <c r="I4" s="129"/>
      <c r="J4" s="129"/>
      <c r="K4" s="129"/>
      <c r="L4" s="129"/>
      <c r="M4" s="129"/>
      <c r="N4" s="129"/>
      <c r="O4" s="129"/>
      <c r="P4" s="21"/>
      <c r="Q4" s="21"/>
      <c r="R4" s="21"/>
    </row>
    <row r="5" spans="1:18" ht="36" x14ac:dyDescent="0.3">
      <c r="A5" s="59" t="s">
        <v>0</v>
      </c>
      <c r="B5" s="59" t="s">
        <v>115</v>
      </c>
      <c r="C5" s="59" t="s">
        <v>65</v>
      </c>
      <c r="D5" s="59" t="s">
        <v>120</v>
      </c>
      <c r="E5" s="59" t="s">
        <v>66</v>
      </c>
      <c r="F5" s="59" t="s">
        <v>121</v>
      </c>
      <c r="G5" s="59" t="s">
        <v>67</v>
      </c>
      <c r="H5" s="59" t="s">
        <v>122</v>
      </c>
      <c r="I5" s="59" t="s">
        <v>68</v>
      </c>
      <c r="J5" s="59" t="s">
        <v>123</v>
      </c>
      <c r="K5" s="59" t="s">
        <v>69</v>
      </c>
      <c r="L5" s="59" t="s">
        <v>124</v>
      </c>
      <c r="M5" s="59" t="s">
        <v>70</v>
      </c>
      <c r="N5" s="59" t="s">
        <v>125</v>
      </c>
      <c r="O5" s="59" t="s">
        <v>119</v>
      </c>
      <c r="P5" s="21"/>
      <c r="Q5" s="21"/>
    </row>
    <row r="6" spans="1:18" ht="17.399999999999999" x14ac:dyDescent="0.3">
      <c r="A6" s="23" t="s">
        <v>71</v>
      </c>
      <c r="B6" s="81">
        <v>2500</v>
      </c>
      <c r="C6" s="62">
        <v>0</v>
      </c>
      <c r="D6" s="61">
        <f>C6*B6</f>
        <v>0</v>
      </c>
      <c r="E6" s="62">
        <v>0</v>
      </c>
      <c r="F6" s="61">
        <f t="shared" ref="F6" si="0">E6*B6</f>
        <v>0</v>
      </c>
      <c r="G6" s="114"/>
      <c r="H6" s="61"/>
      <c r="I6" s="114"/>
      <c r="J6" s="61"/>
      <c r="K6" s="114"/>
      <c r="L6" s="61"/>
      <c r="M6" s="114"/>
      <c r="N6" s="61"/>
      <c r="O6" s="81">
        <f t="shared" ref="O6:O12" si="1">SUM(D6,F6,H6,J6,L6,N6)</f>
        <v>0</v>
      </c>
      <c r="P6" s="21"/>
      <c r="Q6" s="21"/>
    </row>
    <row r="7" spans="1:18" ht="17.399999999999999" x14ac:dyDescent="0.3">
      <c r="A7" s="23" t="s">
        <v>72</v>
      </c>
      <c r="B7" s="81">
        <v>0</v>
      </c>
      <c r="C7" s="82">
        <v>0</v>
      </c>
      <c r="D7" s="81">
        <f>(B7*C7)</f>
        <v>0</v>
      </c>
      <c r="E7" s="82">
        <v>0</v>
      </c>
      <c r="F7" s="81">
        <f t="shared" ref="F7:F12" si="2">B7*E7</f>
        <v>0</v>
      </c>
      <c r="G7" s="83">
        <v>0</v>
      </c>
      <c r="H7" s="81">
        <f t="shared" ref="H7:H12" si="3">B7*G7</f>
        <v>0</v>
      </c>
      <c r="I7" s="83">
        <v>0</v>
      </c>
      <c r="J7" s="81">
        <f t="shared" ref="J7:J12" si="4">B7*I7</f>
        <v>0</v>
      </c>
      <c r="K7" s="83">
        <v>0</v>
      </c>
      <c r="L7" s="81">
        <f t="shared" ref="L7:L12" si="5">B7*K7</f>
        <v>0</v>
      </c>
      <c r="M7" s="83">
        <v>0</v>
      </c>
      <c r="N7" s="81">
        <f t="shared" ref="N7:N12" si="6">B7*M7</f>
        <v>0</v>
      </c>
      <c r="O7" s="81">
        <f t="shared" si="1"/>
        <v>0</v>
      </c>
      <c r="P7" s="21"/>
      <c r="Q7" s="21"/>
    </row>
    <row r="8" spans="1:18" ht="17.399999999999999" x14ac:dyDescent="0.3">
      <c r="A8" s="23" t="s">
        <v>73</v>
      </c>
      <c r="B8" s="81">
        <v>-416.67</v>
      </c>
      <c r="C8" s="82">
        <v>0</v>
      </c>
      <c r="D8" s="81">
        <f t="shared" ref="D8:D12" si="7">(B8*C8)</f>
        <v>0</v>
      </c>
      <c r="E8" s="82">
        <v>0</v>
      </c>
      <c r="F8" s="81">
        <f t="shared" si="2"/>
        <v>0</v>
      </c>
      <c r="G8" s="83">
        <v>0</v>
      </c>
      <c r="H8" s="81">
        <f t="shared" si="3"/>
        <v>0</v>
      </c>
      <c r="I8" s="83">
        <v>0</v>
      </c>
      <c r="J8" s="81">
        <f t="shared" si="4"/>
        <v>0</v>
      </c>
      <c r="K8" s="83">
        <v>0</v>
      </c>
      <c r="L8" s="81">
        <f t="shared" si="5"/>
        <v>0</v>
      </c>
      <c r="M8" s="83">
        <v>0</v>
      </c>
      <c r="N8" s="81">
        <f t="shared" si="6"/>
        <v>0</v>
      </c>
      <c r="O8" s="81">
        <f t="shared" si="1"/>
        <v>0</v>
      </c>
      <c r="P8" s="21"/>
      <c r="Q8" s="21"/>
    </row>
    <row r="9" spans="1:18" ht="17.399999999999999" x14ac:dyDescent="0.3">
      <c r="A9" s="23" t="s">
        <v>1</v>
      </c>
      <c r="B9" s="81">
        <v>-625</v>
      </c>
      <c r="C9" s="82">
        <v>0</v>
      </c>
      <c r="D9" s="81">
        <f t="shared" si="7"/>
        <v>0</v>
      </c>
      <c r="E9" s="82">
        <v>0</v>
      </c>
      <c r="F9" s="81">
        <f t="shared" si="2"/>
        <v>0</v>
      </c>
      <c r="G9" s="83">
        <v>0</v>
      </c>
      <c r="H9" s="81">
        <f t="shared" si="3"/>
        <v>0</v>
      </c>
      <c r="I9" s="83">
        <v>0</v>
      </c>
      <c r="J9" s="81">
        <f t="shared" si="4"/>
        <v>0</v>
      </c>
      <c r="K9" s="83">
        <v>0</v>
      </c>
      <c r="L9" s="81">
        <f t="shared" si="5"/>
        <v>0</v>
      </c>
      <c r="M9" s="83">
        <v>0</v>
      </c>
      <c r="N9" s="81">
        <f t="shared" si="6"/>
        <v>0</v>
      </c>
      <c r="O9" s="81">
        <f t="shared" si="1"/>
        <v>0</v>
      </c>
      <c r="P9" s="21"/>
      <c r="Q9" s="21"/>
    </row>
    <row r="10" spans="1:18" ht="17.399999999999999" x14ac:dyDescent="0.3">
      <c r="A10" s="23" t="s">
        <v>74</v>
      </c>
      <c r="B10" s="81">
        <v>-833.33</v>
      </c>
      <c r="C10" s="82">
        <v>0</v>
      </c>
      <c r="D10" s="81">
        <f t="shared" si="7"/>
        <v>0</v>
      </c>
      <c r="E10" s="82">
        <v>0</v>
      </c>
      <c r="F10" s="81">
        <f t="shared" si="2"/>
        <v>0</v>
      </c>
      <c r="G10" s="83">
        <v>0</v>
      </c>
      <c r="H10" s="81">
        <f t="shared" si="3"/>
        <v>0</v>
      </c>
      <c r="I10" s="83">
        <v>0</v>
      </c>
      <c r="J10" s="81">
        <f t="shared" si="4"/>
        <v>0</v>
      </c>
      <c r="K10" s="83">
        <v>0</v>
      </c>
      <c r="L10" s="81">
        <f t="shared" si="5"/>
        <v>0</v>
      </c>
      <c r="M10" s="83">
        <v>0</v>
      </c>
      <c r="N10" s="81">
        <f t="shared" si="6"/>
        <v>0</v>
      </c>
      <c r="O10" s="81">
        <f t="shared" si="1"/>
        <v>0</v>
      </c>
      <c r="P10" s="21"/>
      <c r="Q10" s="21"/>
    </row>
    <row r="11" spans="1:18" ht="17.399999999999999" x14ac:dyDescent="0.3">
      <c r="A11" s="23" t="s">
        <v>7</v>
      </c>
      <c r="B11" s="81">
        <v>-1041.67</v>
      </c>
      <c r="C11" s="82">
        <v>0</v>
      </c>
      <c r="D11" s="81">
        <f t="shared" ref="D11" si="8">(B11*C11)</f>
        <v>0</v>
      </c>
      <c r="E11" s="82">
        <v>0</v>
      </c>
      <c r="F11" s="81">
        <f t="shared" ref="F11" si="9">B11*E11</f>
        <v>0</v>
      </c>
      <c r="G11" s="83">
        <v>0</v>
      </c>
      <c r="H11" s="81">
        <f t="shared" ref="H11" si="10">B11*G11</f>
        <v>0</v>
      </c>
      <c r="I11" s="83">
        <v>0</v>
      </c>
      <c r="J11" s="81">
        <f t="shared" ref="J11" si="11">B11*I11</f>
        <v>0</v>
      </c>
      <c r="K11" s="83">
        <v>0</v>
      </c>
      <c r="L11" s="81">
        <f t="shared" ref="L11" si="12">B11*K11</f>
        <v>0</v>
      </c>
      <c r="M11" s="83">
        <v>0</v>
      </c>
      <c r="N11" s="81">
        <f t="shared" ref="N11" si="13">B11*M11</f>
        <v>0</v>
      </c>
      <c r="O11" s="81">
        <f t="shared" ref="O11" si="14">SUM(D11,F11,H11,J11,L11,N11)</f>
        <v>0</v>
      </c>
      <c r="P11" s="21"/>
      <c r="Q11" s="21"/>
    </row>
    <row r="12" spans="1:18" ht="17.399999999999999" x14ac:dyDescent="0.3">
      <c r="A12" s="23" t="s">
        <v>127</v>
      </c>
      <c r="B12" s="81">
        <v>-1250</v>
      </c>
      <c r="C12" s="82">
        <v>0</v>
      </c>
      <c r="D12" s="81">
        <f t="shared" si="7"/>
        <v>0</v>
      </c>
      <c r="E12" s="82">
        <v>0</v>
      </c>
      <c r="F12" s="81">
        <f t="shared" si="2"/>
        <v>0</v>
      </c>
      <c r="G12" s="83">
        <v>0</v>
      </c>
      <c r="H12" s="81">
        <f t="shared" si="3"/>
        <v>0</v>
      </c>
      <c r="I12" s="83">
        <v>0</v>
      </c>
      <c r="J12" s="81">
        <f t="shared" si="4"/>
        <v>0</v>
      </c>
      <c r="K12" s="83">
        <v>0</v>
      </c>
      <c r="L12" s="81">
        <f t="shared" si="5"/>
        <v>0</v>
      </c>
      <c r="M12" s="83">
        <v>0</v>
      </c>
      <c r="N12" s="81">
        <f t="shared" si="6"/>
        <v>0</v>
      </c>
      <c r="O12" s="81">
        <f t="shared" si="1"/>
        <v>0</v>
      </c>
      <c r="P12" s="21"/>
      <c r="Q12" s="21"/>
    </row>
    <row r="13" spans="1:18" ht="17.399999999999999" x14ac:dyDescent="0.3">
      <c r="A13" s="24"/>
      <c r="B13" s="63"/>
      <c r="C13" s="64">
        <f t="shared" ref="C13:N13" si="15">SUM(C6:C12)</f>
        <v>0</v>
      </c>
      <c r="D13" s="81">
        <f t="shared" si="15"/>
        <v>0</v>
      </c>
      <c r="E13" s="66">
        <f t="shared" si="15"/>
        <v>0</v>
      </c>
      <c r="F13" s="81">
        <f t="shared" si="15"/>
        <v>0</v>
      </c>
      <c r="G13" s="66">
        <f t="shared" si="15"/>
        <v>0</v>
      </c>
      <c r="H13" s="81">
        <f t="shared" si="15"/>
        <v>0</v>
      </c>
      <c r="I13" s="66">
        <f t="shared" si="15"/>
        <v>0</v>
      </c>
      <c r="J13" s="81">
        <f t="shared" si="15"/>
        <v>0</v>
      </c>
      <c r="K13" s="66">
        <f t="shared" si="15"/>
        <v>0</v>
      </c>
      <c r="L13" s="81">
        <f t="shared" si="15"/>
        <v>0</v>
      </c>
      <c r="M13" s="66">
        <f t="shared" si="15"/>
        <v>0</v>
      </c>
      <c r="N13" s="81">
        <f t="shared" si="15"/>
        <v>0</v>
      </c>
      <c r="O13" s="110"/>
      <c r="P13" s="21"/>
      <c r="Q13" s="21"/>
    </row>
    <row r="14" spans="1:18" ht="17.399999999999999" x14ac:dyDescent="0.3">
      <c r="A14" s="25"/>
      <c r="B14" s="80"/>
      <c r="C14" s="118" t="s">
        <v>119</v>
      </c>
      <c r="D14" s="119"/>
      <c r="E14" s="119"/>
      <c r="F14" s="119"/>
      <c r="G14" s="119"/>
      <c r="H14" s="119"/>
      <c r="I14" s="119"/>
      <c r="J14" s="119"/>
      <c r="K14" s="119"/>
      <c r="L14" s="119"/>
      <c r="M14" s="119"/>
      <c r="N14" s="120"/>
      <c r="O14" s="65">
        <f>SUM(O6:O13)</f>
        <v>0</v>
      </c>
      <c r="P14" s="21"/>
      <c r="Q14" s="21"/>
    </row>
    <row r="15" spans="1:18" ht="17.399999999999999" x14ac:dyDescent="0.3">
      <c r="A15" s="89"/>
      <c r="B15" s="90" t="s">
        <v>141</v>
      </c>
      <c r="C15" s="91" t="s">
        <v>3</v>
      </c>
      <c r="D15" s="91" t="s">
        <v>4</v>
      </c>
      <c r="E15" s="91" t="s">
        <v>114</v>
      </c>
      <c r="F15" s="33"/>
      <c r="G15" s="35"/>
      <c r="H15" s="34"/>
      <c r="I15" s="34"/>
      <c r="J15" s="34"/>
      <c r="K15" s="34"/>
      <c r="L15" s="34"/>
      <c r="M15" s="35"/>
      <c r="N15" s="34"/>
      <c r="O15" s="34"/>
      <c r="P15" s="21"/>
      <c r="Q15" s="21"/>
      <c r="R15" s="21"/>
    </row>
    <row r="16" spans="1:18" ht="17.399999999999999" x14ac:dyDescent="0.3">
      <c r="A16" s="26" t="s">
        <v>5</v>
      </c>
      <c r="B16" s="70">
        <v>0</v>
      </c>
      <c r="C16" s="94">
        <f>'Bedrijfsafval incl. PMD'!C16-PMD!C16</f>
        <v>9000</v>
      </c>
      <c r="D16" s="72">
        <f>C16*B16</f>
        <v>0</v>
      </c>
      <c r="E16" s="131">
        <f>D16+D17</f>
        <v>0</v>
      </c>
      <c r="F16" s="43"/>
      <c r="G16" s="43"/>
      <c r="H16" s="43"/>
      <c r="I16" s="43"/>
      <c r="J16" s="43"/>
      <c r="K16" s="43"/>
      <c r="L16" s="43"/>
      <c r="M16" s="43"/>
      <c r="N16" s="43"/>
      <c r="O16" s="43"/>
      <c r="P16" s="19"/>
      <c r="Q16" s="19"/>
    </row>
    <row r="17" spans="1:17" ht="17.399999999999999" x14ac:dyDescent="0.3">
      <c r="A17" s="26" t="s">
        <v>147</v>
      </c>
      <c r="B17" s="70">
        <v>0</v>
      </c>
      <c r="C17" s="94">
        <f>'Bedrijfsafval incl. PMD'!C17-PMD!C17</f>
        <v>435600</v>
      </c>
      <c r="D17" s="72">
        <f>C17*B17</f>
        <v>0</v>
      </c>
      <c r="E17" s="132"/>
      <c r="F17" s="43"/>
      <c r="G17" s="44"/>
      <c r="H17" s="44"/>
      <c r="I17" s="44"/>
      <c r="J17" s="44"/>
      <c r="K17" s="44"/>
      <c r="L17" s="44"/>
      <c r="M17" s="44"/>
      <c r="N17" s="44"/>
      <c r="O17" s="44"/>
      <c r="P17" s="20"/>
      <c r="Q17" s="21"/>
    </row>
    <row r="18" spans="1:17" s="43" customFormat="1" ht="12" x14ac:dyDescent="0.3"/>
    <row r="19" spans="1:17" ht="31.2" x14ac:dyDescent="0.3">
      <c r="A19" s="111" t="s">
        <v>117</v>
      </c>
      <c r="B19" s="112">
        <f>E16+O14</f>
        <v>0</v>
      </c>
      <c r="C19" s="43"/>
      <c r="D19" s="43"/>
      <c r="E19" s="43"/>
      <c r="F19" s="43"/>
      <c r="G19" s="43"/>
      <c r="H19" s="43"/>
      <c r="I19" s="43"/>
      <c r="J19" s="43"/>
      <c r="K19" s="43"/>
      <c r="L19" s="43"/>
      <c r="M19" s="43"/>
      <c r="N19" s="43"/>
      <c r="O19" s="43"/>
      <c r="P19" s="43"/>
    </row>
    <row r="20" spans="1:17" s="43" customFormat="1" ht="12" x14ac:dyDescent="0.3"/>
  </sheetData>
  <sheetProtection algorithmName="SHA-512" hashValue="jDHzEWYdHLef1S8CYMG31o/X3iiqYt++RVdd9HriUAZPlZ9O47kqKv4tY+buAMcalTygmOvJOsOyGxzyChFtHA==" saltValue="mbBf4FHKxs7TC1iBinmhYQ==" spinCount="100000" sheet="1" objects="1" scenarios="1"/>
  <mergeCells count="4">
    <mergeCell ref="A2:O4"/>
    <mergeCell ref="C14:N14"/>
    <mergeCell ref="E16:E17"/>
    <mergeCell ref="A1:O1"/>
  </mergeCells>
  <conditionalFormatting sqref="B17">
    <cfRule type="cellIs" dxfId="90" priority="46" operator="lessThan">
      <formula>-0.6</formula>
    </cfRule>
  </conditionalFormatting>
  <conditionalFormatting sqref="C6">
    <cfRule type="cellIs" dxfId="89" priority="28" operator="greaterThan">
      <formula>0.1</formula>
    </cfRule>
    <cfRule type="cellIs" dxfId="88" priority="29" operator="greaterThan">
      <formula>10</formula>
    </cfRule>
  </conditionalFormatting>
  <conditionalFormatting sqref="C13">
    <cfRule type="cellIs" dxfId="87" priority="47" operator="equal">
      <formula>1</formula>
    </cfRule>
    <cfRule type="cellIs" dxfId="86" priority="48" operator="lessThan">
      <formula>1</formula>
    </cfRule>
    <cfRule type="cellIs" dxfId="85" priority="49" operator="greaterThan">
      <formula>1</formula>
    </cfRule>
  </conditionalFormatting>
  <conditionalFormatting sqref="E6">
    <cfRule type="cellIs" dxfId="84" priority="25" operator="greaterThan">
      <formula>0.1</formula>
    </cfRule>
    <cfRule type="cellIs" dxfId="83" priority="26" operator="greaterThan">
      <formula>10</formula>
    </cfRule>
  </conditionalFormatting>
  <conditionalFormatting sqref="E13">
    <cfRule type="cellIs" dxfId="82" priority="43" operator="equal">
      <formula>1</formula>
    </cfRule>
    <cfRule type="cellIs" dxfId="81" priority="44" operator="lessThan">
      <formula>1</formula>
    </cfRule>
    <cfRule type="cellIs" dxfId="80" priority="45" operator="greaterThan">
      <formula>1</formula>
    </cfRule>
  </conditionalFormatting>
  <conditionalFormatting sqref="G6">
    <cfRule type="cellIs" dxfId="79" priority="10" operator="greaterThan">
      <formula>0.1</formula>
    </cfRule>
    <cfRule type="cellIs" dxfId="78" priority="11" operator="greaterThan">
      <formula>10</formula>
    </cfRule>
  </conditionalFormatting>
  <conditionalFormatting sqref="G13">
    <cfRule type="cellIs" dxfId="77" priority="40" operator="equal">
      <formula>1</formula>
    </cfRule>
    <cfRule type="cellIs" dxfId="76" priority="41" operator="lessThan">
      <formula>1</formula>
    </cfRule>
    <cfRule type="cellIs" dxfId="75" priority="42" operator="greaterThan">
      <formula>1</formula>
    </cfRule>
  </conditionalFormatting>
  <conditionalFormatting sqref="I6">
    <cfRule type="cellIs" dxfId="74" priority="7" operator="greaterThan">
      <formula>0.1</formula>
    </cfRule>
    <cfRule type="cellIs" dxfId="73" priority="8" operator="greaterThan">
      <formula>10</formula>
    </cfRule>
  </conditionalFormatting>
  <conditionalFormatting sqref="I13">
    <cfRule type="cellIs" dxfId="72" priority="37" operator="equal">
      <formula>1</formula>
    </cfRule>
    <cfRule type="cellIs" dxfId="71" priority="38" operator="lessThan">
      <formula>1</formula>
    </cfRule>
    <cfRule type="cellIs" dxfId="70" priority="39" operator="greaterThan">
      <formula>1</formula>
    </cfRule>
  </conditionalFormatting>
  <conditionalFormatting sqref="K6">
    <cfRule type="cellIs" dxfId="69" priority="4" operator="greaterThan">
      <formula>0.1</formula>
    </cfRule>
    <cfRule type="cellIs" dxfId="68" priority="5" operator="greaterThan">
      <formula>10</formula>
    </cfRule>
  </conditionalFormatting>
  <conditionalFormatting sqref="K13">
    <cfRule type="cellIs" dxfId="67" priority="34" operator="equal">
      <formula>1</formula>
    </cfRule>
    <cfRule type="cellIs" dxfId="66" priority="35" operator="lessThan">
      <formula>1</formula>
    </cfRule>
    <cfRule type="cellIs" dxfId="65" priority="36" operator="greaterThan">
      <formula>1</formula>
    </cfRule>
  </conditionalFormatting>
  <conditionalFormatting sqref="M6">
    <cfRule type="cellIs" dxfId="64" priority="1" operator="greaterThan">
      <formula>0.1</formula>
    </cfRule>
    <cfRule type="cellIs" dxfId="63" priority="2" operator="greaterThan">
      <formula>10</formula>
    </cfRule>
  </conditionalFormatting>
  <conditionalFormatting sqref="M13">
    <cfRule type="cellIs" dxfId="62" priority="31" operator="equal">
      <formula>1</formula>
    </cfRule>
    <cfRule type="cellIs" dxfId="61" priority="32" operator="lessThan">
      <formula>1</formula>
    </cfRule>
    <cfRule type="cellIs" dxfId="60" priority="33" operator="greaterThan">
      <formula>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A5314-43AB-461F-9D3D-54B94EBD3437}">
  <dimension ref="A1:P20"/>
  <sheetViews>
    <sheetView topLeftCell="B1" workbookViewId="0">
      <selection activeCell="B19" sqref="B19"/>
    </sheetView>
  </sheetViews>
  <sheetFormatPr defaultColWidth="0" defaultRowHeight="14.4" zeroHeight="1" x14ac:dyDescent="0.3"/>
  <cols>
    <col min="1" max="1" width="44.5546875" bestFit="1" customWidth="1"/>
    <col min="2" max="2" width="22.33203125" customWidth="1"/>
    <col min="3" max="3" width="20.5546875" customWidth="1"/>
    <col min="4" max="4" width="18.5546875" customWidth="1"/>
    <col min="5" max="5" width="17.5546875" customWidth="1"/>
    <col min="6" max="6" width="18.5546875" customWidth="1"/>
    <col min="7" max="7" width="17.5546875" customWidth="1"/>
    <col min="8" max="8" width="18.5546875" customWidth="1"/>
    <col min="9" max="9" width="17.5546875" customWidth="1"/>
    <col min="10" max="10" width="18.5546875" customWidth="1"/>
    <col min="11" max="11" width="17.5546875" customWidth="1"/>
    <col min="12" max="12" width="18.5546875" customWidth="1"/>
    <col min="13" max="13" width="17.5546875" customWidth="1"/>
    <col min="14" max="14" width="18.5546875" customWidth="1"/>
    <col min="15" max="15" width="17.5546875" customWidth="1"/>
    <col min="16" max="16" width="8.6640625" style="37" customWidth="1"/>
    <col min="17" max="16384" width="8.6640625" hidden="1"/>
  </cols>
  <sheetData>
    <row r="1" spans="1:15" ht="21" x14ac:dyDescent="0.3">
      <c r="A1" s="128" t="s">
        <v>81</v>
      </c>
      <c r="B1" s="128"/>
      <c r="C1" s="128"/>
      <c r="D1" s="128"/>
      <c r="E1" s="128"/>
      <c r="F1" s="128"/>
      <c r="G1" s="128"/>
      <c r="H1" s="128"/>
      <c r="I1" s="128"/>
      <c r="J1" s="128"/>
      <c r="K1" s="128"/>
      <c r="L1" s="128"/>
      <c r="M1" s="128"/>
      <c r="N1" s="128"/>
      <c r="O1" s="128"/>
    </row>
    <row r="2" spans="1:15" ht="14.4" customHeight="1" x14ac:dyDescent="0.3">
      <c r="A2" s="130" t="s">
        <v>148</v>
      </c>
      <c r="B2" s="130"/>
      <c r="C2" s="130"/>
      <c r="D2" s="130"/>
      <c r="E2" s="130"/>
      <c r="F2" s="130"/>
      <c r="G2" s="130"/>
      <c r="H2" s="130"/>
      <c r="I2" s="130"/>
      <c r="J2" s="130"/>
      <c r="K2" s="130"/>
      <c r="L2" s="130"/>
      <c r="M2" s="130"/>
      <c r="N2" s="130"/>
      <c r="O2" s="130"/>
    </row>
    <row r="3" spans="1:15" x14ac:dyDescent="0.3">
      <c r="A3" s="130"/>
      <c r="B3" s="130"/>
      <c r="C3" s="130"/>
      <c r="D3" s="130"/>
      <c r="E3" s="130"/>
      <c r="F3" s="130"/>
      <c r="G3" s="130"/>
      <c r="H3" s="130"/>
      <c r="I3" s="130"/>
      <c r="J3" s="130"/>
      <c r="K3" s="130"/>
      <c r="L3" s="130"/>
      <c r="M3" s="130"/>
      <c r="N3" s="130"/>
      <c r="O3" s="130"/>
    </row>
    <row r="4" spans="1:15" ht="27.9" customHeight="1" x14ac:dyDescent="0.3">
      <c r="A4" s="130"/>
      <c r="B4" s="130"/>
      <c r="C4" s="130"/>
      <c r="D4" s="130"/>
      <c r="E4" s="130"/>
      <c r="F4" s="130"/>
      <c r="G4" s="130"/>
      <c r="H4" s="130"/>
      <c r="I4" s="130"/>
      <c r="J4" s="130"/>
      <c r="K4" s="130"/>
      <c r="L4" s="130"/>
      <c r="M4" s="130"/>
      <c r="N4" s="130"/>
      <c r="O4" s="130"/>
    </row>
    <row r="5" spans="1:15" ht="36" x14ac:dyDescent="0.3">
      <c r="A5" s="59" t="s">
        <v>0</v>
      </c>
      <c r="B5" s="59" t="s">
        <v>115</v>
      </c>
      <c r="C5" s="59" t="s">
        <v>65</v>
      </c>
      <c r="D5" s="59" t="s">
        <v>120</v>
      </c>
      <c r="E5" s="59" t="s">
        <v>66</v>
      </c>
      <c r="F5" s="59" t="s">
        <v>121</v>
      </c>
      <c r="G5" s="59" t="s">
        <v>67</v>
      </c>
      <c r="H5" s="59" t="s">
        <v>122</v>
      </c>
      <c r="I5" s="59" t="s">
        <v>68</v>
      </c>
      <c r="J5" s="59" t="s">
        <v>123</v>
      </c>
      <c r="K5" s="59" t="s">
        <v>69</v>
      </c>
      <c r="L5" s="59" t="s">
        <v>124</v>
      </c>
      <c r="M5" s="59" t="s">
        <v>70</v>
      </c>
      <c r="N5" s="59" t="s">
        <v>125</v>
      </c>
      <c r="O5" s="59" t="s">
        <v>119</v>
      </c>
    </row>
    <row r="6" spans="1:15" x14ac:dyDescent="0.3">
      <c r="A6" s="23" t="s">
        <v>71</v>
      </c>
      <c r="B6" s="73">
        <v>1666.67</v>
      </c>
      <c r="C6" s="62">
        <v>0</v>
      </c>
      <c r="D6" s="61">
        <f>C6*B6</f>
        <v>0</v>
      </c>
      <c r="E6" s="62">
        <v>0</v>
      </c>
      <c r="F6" s="61">
        <f t="shared" ref="F6" si="0">E6*B6</f>
        <v>0</v>
      </c>
      <c r="G6" s="114"/>
      <c r="H6" s="61"/>
      <c r="I6" s="114"/>
      <c r="J6" s="61"/>
      <c r="K6" s="114"/>
      <c r="L6" s="61"/>
      <c r="M6" s="114"/>
      <c r="N6" s="61"/>
      <c r="O6" s="73">
        <f t="shared" ref="O6:O10" si="1">SUM(D6,F6,H6,J6,L6,N6)</f>
        <v>0</v>
      </c>
    </row>
    <row r="7" spans="1:15" x14ac:dyDescent="0.3">
      <c r="A7" s="23" t="s">
        <v>72</v>
      </c>
      <c r="B7" s="73">
        <v>0</v>
      </c>
      <c r="C7" s="74">
        <v>0</v>
      </c>
      <c r="D7" s="73">
        <f t="shared" ref="D7:D12" si="2">(B7*C7)</f>
        <v>0</v>
      </c>
      <c r="E7" s="74">
        <v>0</v>
      </c>
      <c r="F7" s="73">
        <f t="shared" ref="F7:F12" si="3">B7*E7</f>
        <v>0</v>
      </c>
      <c r="G7" s="75">
        <v>0</v>
      </c>
      <c r="H7" s="73">
        <f t="shared" ref="H7:H12" si="4">B7*G7</f>
        <v>0</v>
      </c>
      <c r="I7" s="75">
        <v>0</v>
      </c>
      <c r="J7" s="73">
        <f t="shared" ref="J7:J12" si="5">B7*I7</f>
        <v>0</v>
      </c>
      <c r="K7" s="75">
        <v>0</v>
      </c>
      <c r="L7" s="73">
        <f t="shared" ref="L7:L12" si="6">B7*K7</f>
        <v>0</v>
      </c>
      <c r="M7" s="75">
        <v>0</v>
      </c>
      <c r="N7" s="73">
        <f t="shared" ref="N7:N12" si="7">B7*M7</f>
        <v>0</v>
      </c>
      <c r="O7" s="73">
        <f t="shared" si="1"/>
        <v>0</v>
      </c>
    </row>
    <row r="8" spans="1:15" x14ac:dyDescent="0.3">
      <c r="A8" s="23" t="s">
        <v>73</v>
      </c>
      <c r="B8" s="73">
        <v>-277.77999999999997</v>
      </c>
      <c r="C8" s="74">
        <v>0</v>
      </c>
      <c r="D8" s="73">
        <f t="shared" si="2"/>
        <v>0</v>
      </c>
      <c r="E8" s="74">
        <v>0</v>
      </c>
      <c r="F8" s="73">
        <f t="shared" si="3"/>
        <v>0</v>
      </c>
      <c r="G8" s="75">
        <v>0</v>
      </c>
      <c r="H8" s="73">
        <f t="shared" si="4"/>
        <v>0</v>
      </c>
      <c r="I8" s="75">
        <v>0</v>
      </c>
      <c r="J8" s="73">
        <f t="shared" si="5"/>
        <v>0</v>
      </c>
      <c r="K8" s="75">
        <v>0</v>
      </c>
      <c r="L8" s="73">
        <f t="shared" si="6"/>
        <v>0</v>
      </c>
      <c r="M8" s="75">
        <v>0</v>
      </c>
      <c r="N8" s="73">
        <f t="shared" si="7"/>
        <v>0</v>
      </c>
      <c r="O8" s="73">
        <f t="shared" si="1"/>
        <v>0</v>
      </c>
    </row>
    <row r="9" spans="1:15" x14ac:dyDescent="0.3">
      <c r="A9" s="23" t="s">
        <v>1</v>
      </c>
      <c r="B9" s="73">
        <v>-416.67</v>
      </c>
      <c r="C9" s="74">
        <v>0</v>
      </c>
      <c r="D9" s="73">
        <f t="shared" si="2"/>
        <v>0</v>
      </c>
      <c r="E9" s="74">
        <v>0</v>
      </c>
      <c r="F9" s="73">
        <f>B9*E9</f>
        <v>0</v>
      </c>
      <c r="G9" s="75">
        <v>0</v>
      </c>
      <c r="H9" s="73">
        <f t="shared" si="4"/>
        <v>0</v>
      </c>
      <c r="I9" s="75">
        <v>0</v>
      </c>
      <c r="J9" s="73">
        <f t="shared" si="5"/>
        <v>0</v>
      </c>
      <c r="K9" s="75">
        <v>0</v>
      </c>
      <c r="L9" s="73">
        <f t="shared" si="6"/>
        <v>0</v>
      </c>
      <c r="M9" s="75">
        <v>0</v>
      </c>
      <c r="N9" s="73">
        <f t="shared" si="7"/>
        <v>0</v>
      </c>
      <c r="O9" s="73">
        <f t="shared" si="1"/>
        <v>0</v>
      </c>
    </row>
    <row r="10" spans="1:15" x14ac:dyDescent="0.3">
      <c r="A10" s="23" t="s">
        <v>74</v>
      </c>
      <c r="B10" s="73">
        <v>-555.54999999999995</v>
      </c>
      <c r="C10" s="74">
        <v>0</v>
      </c>
      <c r="D10" s="73">
        <f t="shared" si="2"/>
        <v>0</v>
      </c>
      <c r="E10" s="74">
        <v>0</v>
      </c>
      <c r="F10" s="73">
        <f t="shared" si="3"/>
        <v>0</v>
      </c>
      <c r="G10" s="75">
        <v>0</v>
      </c>
      <c r="H10" s="73">
        <f t="shared" si="4"/>
        <v>0</v>
      </c>
      <c r="I10" s="75">
        <v>0</v>
      </c>
      <c r="J10" s="73">
        <f t="shared" si="5"/>
        <v>0</v>
      </c>
      <c r="K10" s="75">
        <v>0</v>
      </c>
      <c r="L10" s="73">
        <f t="shared" si="6"/>
        <v>0</v>
      </c>
      <c r="M10" s="75">
        <v>0</v>
      </c>
      <c r="N10" s="73">
        <f t="shared" si="7"/>
        <v>0</v>
      </c>
      <c r="O10" s="73">
        <f t="shared" si="1"/>
        <v>0</v>
      </c>
    </row>
    <row r="11" spans="1:15" x14ac:dyDescent="0.3">
      <c r="A11" s="23" t="s">
        <v>7</v>
      </c>
      <c r="B11" s="73">
        <v>-694.44</v>
      </c>
      <c r="C11" s="74">
        <v>0</v>
      </c>
      <c r="D11" s="73">
        <f t="shared" ref="D11" si="8">(B11*C11)</f>
        <v>0</v>
      </c>
      <c r="E11" s="74">
        <v>0</v>
      </c>
      <c r="F11" s="73">
        <f t="shared" ref="F11" si="9">B11*E11</f>
        <v>0</v>
      </c>
      <c r="G11" s="75">
        <v>0</v>
      </c>
      <c r="H11" s="73">
        <f t="shared" ref="H11" si="10">B11*G11</f>
        <v>0</v>
      </c>
      <c r="I11" s="75">
        <v>0</v>
      </c>
      <c r="J11" s="73">
        <f t="shared" ref="J11" si="11">B11*I11</f>
        <v>0</v>
      </c>
      <c r="K11" s="75">
        <v>0</v>
      </c>
      <c r="L11" s="73">
        <f t="shared" ref="L11" si="12">B11*K11</f>
        <v>0</v>
      </c>
      <c r="M11" s="75">
        <v>0</v>
      </c>
      <c r="N11" s="73">
        <f t="shared" ref="N11" si="13">B11*M11</f>
        <v>0</v>
      </c>
      <c r="O11" s="73">
        <f t="shared" ref="O11" si="14">SUM(D11,F11,H11,J11,L11,N11)</f>
        <v>0</v>
      </c>
    </row>
    <row r="12" spans="1:15" x14ac:dyDescent="0.3">
      <c r="A12" s="23" t="s">
        <v>127</v>
      </c>
      <c r="B12" s="73">
        <v>-833.33</v>
      </c>
      <c r="C12" s="74">
        <v>0</v>
      </c>
      <c r="D12" s="73">
        <f t="shared" si="2"/>
        <v>0</v>
      </c>
      <c r="E12" s="74">
        <v>0</v>
      </c>
      <c r="F12" s="73">
        <f t="shared" si="3"/>
        <v>0</v>
      </c>
      <c r="G12" s="75">
        <v>0</v>
      </c>
      <c r="H12" s="73">
        <f t="shared" si="4"/>
        <v>0</v>
      </c>
      <c r="I12" s="75">
        <v>0</v>
      </c>
      <c r="J12" s="73">
        <f t="shared" si="5"/>
        <v>0</v>
      </c>
      <c r="K12" s="75">
        <v>0</v>
      </c>
      <c r="L12" s="73">
        <f t="shared" si="6"/>
        <v>0</v>
      </c>
      <c r="M12" s="75">
        <v>0</v>
      </c>
      <c r="N12" s="73">
        <f t="shared" si="7"/>
        <v>0</v>
      </c>
      <c r="O12" s="73">
        <f>SUM(D12,F12,H12,J12,L12,N12)</f>
        <v>0</v>
      </c>
    </row>
    <row r="13" spans="1:15" ht="17.399999999999999" x14ac:dyDescent="0.3">
      <c r="A13" s="24"/>
      <c r="B13" s="76"/>
      <c r="C13" s="77">
        <f t="shared" ref="C13:N13" si="15">SUM(C6:C12)</f>
        <v>0</v>
      </c>
      <c r="D13" s="78">
        <f t="shared" si="15"/>
        <v>0</v>
      </c>
      <c r="E13" s="79">
        <f t="shared" si="15"/>
        <v>0</v>
      </c>
      <c r="F13" s="78">
        <f t="shared" si="15"/>
        <v>0</v>
      </c>
      <c r="G13" s="79">
        <f>SUM(G6:G12)</f>
        <v>0</v>
      </c>
      <c r="H13" s="78">
        <f t="shared" si="15"/>
        <v>0</v>
      </c>
      <c r="I13" s="79">
        <f>SUM(I6:I12)</f>
        <v>0</v>
      </c>
      <c r="J13" s="78">
        <f t="shared" si="15"/>
        <v>0</v>
      </c>
      <c r="K13" s="79">
        <f t="shared" si="15"/>
        <v>0</v>
      </c>
      <c r="L13" s="78">
        <f t="shared" si="15"/>
        <v>0</v>
      </c>
      <c r="M13" s="79">
        <f t="shared" si="15"/>
        <v>0</v>
      </c>
      <c r="N13" s="73">
        <f t="shared" si="15"/>
        <v>0</v>
      </c>
      <c r="O13" s="110"/>
    </row>
    <row r="14" spans="1:15" ht="14.4" customHeight="1" x14ac:dyDescent="0.3">
      <c r="A14" s="32"/>
      <c r="B14" s="80"/>
      <c r="C14" s="118" t="s">
        <v>119</v>
      </c>
      <c r="D14" s="119"/>
      <c r="E14" s="119"/>
      <c r="F14" s="119"/>
      <c r="G14" s="119"/>
      <c r="H14" s="119"/>
      <c r="I14" s="119"/>
      <c r="J14" s="119"/>
      <c r="K14" s="119"/>
      <c r="L14" s="119"/>
      <c r="M14" s="119"/>
      <c r="N14" s="120"/>
      <c r="O14" s="73">
        <f>SUM(O6:O13)</f>
        <v>0</v>
      </c>
    </row>
    <row r="15" spans="1:15" x14ac:dyDescent="0.3">
      <c r="A15" s="89"/>
      <c r="B15" s="90" t="s">
        <v>141</v>
      </c>
      <c r="C15" s="91" t="s">
        <v>3</v>
      </c>
      <c r="D15" s="91" t="s">
        <v>4</v>
      </c>
      <c r="E15" s="91" t="s">
        <v>114</v>
      </c>
      <c r="F15" s="33"/>
      <c r="G15" s="34"/>
      <c r="H15" s="34"/>
      <c r="I15" s="34"/>
      <c r="J15" s="34"/>
      <c r="K15" s="34"/>
      <c r="L15" s="34"/>
      <c r="M15" s="35"/>
      <c r="N15" s="34"/>
      <c r="O15" s="34"/>
    </row>
    <row r="16" spans="1:15" x14ac:dyDescent="0.3">
      <c r="A16" s="36" t="s">
        <v>5</v>
      </c>
      <c r="B16" s="70">
        <v>0</v>
      </c>
      <c r="C16" s="94">
        <v>3000</v>
      </c>
      <c r="D16" s="72">
        <f>C16*B16</f>
        <v>0</v>
      </c>
      <c r="E16" s="126">
        <f>D16+D17</f>
        <v>0</v>
      </c>
      <c r="F16" s="37"/>
      <c r="G16" s="37"/>
      <c r="H16" s="37"/>
      <c r="I16" s="37"/>
      <c r="J16" s="37"/>
      <c r="K16" s="37"/>
      <c r="L16" s="37"/>
      <c r="M16" s="37"/>
      <c r="N16" s="37"/>
      <c r="O16" s="37"/>
    </row>
    <row r="17" spans="1:15" x14ac:dyDescent="0.3">
      <c r="A17" s="36" t="s">
        <v>149</v>
      </c>
      <c r="B17" s="70">
        <v>0</v>
      </c>
      <c r="C17" s="94">
        <v>118800</v>
      </c>
      <c r="D17" s="72">
        <f>C17*B17</f>
        <v>0</v>
      </c>
      <c r="E17" s="126"/>
      <c r="F17" s="38"/>
      <c r="G17" s="38"/>
      <c r="H17" s="38"/>
      <c r="I17" s="38"/>
      <c r="J17" s="38"/>
      <c r="K17" s="38"/>
      <c r="L17" s="38"/>
      <c r="M17" s="38"/>
      <c r="N17" s="39"/>
      <c r="O17" s="38"/>
    </row>
    <row r="18" spans="1:15" s="37" customFormat="1" ht="12" x14ac:dyDescent="0.3"/>
    <row r="19" spans="1:15" ht="15.6" x14ac:dyDescent="0.3">
      <c r="A19" s="111" t="s">
        <v>78</v>
      </c>
      <c r="B19" s="112">
        <f>E16+O14</f>
        <v>0</v>
      </c>
      <c r="C19" s="37"/>
      <c r="D19" s="37"/>
      <c r="E19" s="37"/>
      <c r="F19" s="37"/>
      <c r="G19" s="37"/>
      <c r="H19" s="37"/>
      <c r="I19" s="37"/>
      <c r="J19" s="37"/>
      <c r="K19" s="37"/>
      <c r="L19" s="37"/>
      <c r="M19" s="37"/>
      <c r="N19" s="37"/>
      <c r="O19" s="37"/>
    </row>
    <row r="20" spans="1:15" s="37" customFormat="1" ht="12" x14ac:dyDescent="0.3"/>
  </sheetData>
  <sheetProtection algorithmName="SHA-512" hashValue="ThcVfpCF7nDWhF5qrRKJx67NKWjLiu2rHLbm/bJY8IEHglWp0YAzZL2ezGyhntXMnZFXg9nkm9qwYa0Yd40z6A==" saltValue="VzsjLd2eo2WFJEiUMG/WTg==" spinCount="100000" sheet="1" objects="1" scenarios="1"/>
  <mergeCells count="4">
    <mergeCell ref="A1:O1"/>
    <mergeCell ref="A2:O4"/>
    <mergeCell ref="C14:N14"/>
    <mergeCell ref="E16:E17"/>
  </mergeCells>
  <conditionalFormatting sqref="C6">
    <cfRule type="cellIs" dxfId="59" priority="28" operator="greaterThan">
      <formula>0.1</formula>
    </cfRule>
    <cfRule type="cellIs" dxfId="58" priority="29" operator="greaterThan">
      <formula>10</formula>
    </cfRule>
  </conditionalFormatting>
  <conditionalFormatting sqref="C13">
    <cfRule type="cellIs" dxfId="57" priority="48" operator="equal">
      <formula>1</formula>
    </cfRule>
    <cfRule type="cellIs" dxfId="56" priority="49" operator="lessThan">
      <formula>1</formula>
    </cfRule>
    <cfRule type="cellIs" dxfId="55" priority="50" operator="greaterThan">
      <formula>1</formula>
    </cfRule>
  </conditionalFormatting>
  <conditionalFormatting sqref="E6">
    <cfRule type="cellIs" dxfId="54" priority="25" operator="greaterThan">
      <formula>0.1</formula>
    </cfRule>
    <cfRule type="cellIs" dxfId="53" priority="26" operator="greaterThan">
      <formula>10</formula>
    </cfRule>
  </conditionalFormatting>
  <conditionalFormatting sqref="E13">
    <cfRule type="cellIs" dxfId="52" priority="44" operator="equal">
      <formula>1</formula>
    </cfRule>
    <cfRule type="cellIs" dxfId="51" priority="45" operator="lessThan">
      <formula>1</formula>
    </cfRule>
    <cfRule type="cellIs" dxfId="50" priority="46" operator="greaterThan">
      <formula>1</formula>
    </cfRule>
  </conditionalFormatting>
  <conditionalFormatting sqref="G6">
    <cfRule type="cellIs" dxfId="49" priority="10" operator="greaterThan">
      <formula>0.1</formula>
    </cfRule>
    <cfRule type="cellIs" dxfId="48" priority="11" operator="greaterThan">
      <formula>10</formula>
    </cfRule>
  </conditionalFormatting>
  <conditionalFormatting sqref="G13">
    <cfRule type="cellIs" dxfId="47" priority="41" operator="equal">
      <formula>1</formula>
    </cfRule>
    <cfRule type="cellIs" dxfId="46" priority="42" operator="lessThan">
      <formula>1</formula>
    </cfRule>
    <cfRule type="cellIs" dxfId="45" priority="43" operator="greaterThan">
      <formula>1</formula>
    </cfRule>
  </conditionalFormatting>
  <conditionalFormatting sqref="I6">
    <cfRule type="cellIs" dxfId="44" priority="7" operator="greaterThan">
      <formula>0.1</formula>
    </cfRule>
    <cfRule type="cellIs" dxfId="43" priority="8" operator="greaterThan">
      <formula>10</formula>
    </cfRule>
  </conditionalFormatting>
  <conditionalFormatting sqref="I13">
    <cfRule type="cellIs" dxfId="42" priority="38" operator="equal">
      <formula>1</formula>
    </cfRule>
    <cfRule type="cellIs" dxfId="41" priority="39" operator="lessThan">
      <formula>1</formula>
    </cfRule>
    <cfRule type="cellIs" dxfId="40" priority="40" operator="greaterThan">
      <formula>1</formula>
    </cfRule>
  </conditionalFormatting>
  <conditionalFormatting sqref="K6">
    <cfRule type="cellIs" dxfId="39" priority="4" operator="greaterThan">
      <formula>0.1</formula>
    </cfRule>
    <cfRule type="cellIs" dxfId="38" priority="5" operator="greaterThan">
      <formula>10</formula>
    </cfRule>
  </conditionalFormatting>
  <conditionalFormatting sqref="K13">
    <cfRule type="cellIs" dxfId="37" priority="35" operator="equal">
      <formula>1</formula>
    </cfRule>
    <cfRule type="cellIs" dxfId="36" priority="36" operator="lessThan">
      <formula>1</formula>
    </cfRule>
    <cfRule type="cellIs" dxfId="35" priority="37" operator="greaterThan">
      <formula>1</formula>
    </cfRule>
  </conditionalFormatting>
  <conditionalFormatting sqref="M6">
    <cfRule type="cellIs" dxfId="34" priority="1" operator="greaterThan">
      <formula>0.1</formula>
    </cfRule>
    <cfRule type="cellIs" dxfId="33" priority="2" operator="greaterThan">
      <formula>10</formula>
    </cfRule>
  </conditionalFormatting>
  <conditionalFormatting sqref="M13">
    <cfRule type="cellIs" dxfId="32" priority="32" operator="equal">
      <formula>1</formula>
    </cfRule>
    <cfRule type="cellIs" dxfId="31" priority="33" operator="lessThan">
      <formula>1</formula>
    </cfRule>
    <cfRule type="cellIs" dxfId="30" priority="34" operator="greaterThan">
      <formula>1</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BD1B8-5A63-4F93-8CED-7DE3E2BBA4D1}">
  <dimension ref="A1:P40"/>
  <sheetViews>
    <sheetView topLeftCell="A5" zoomScaleNormal="100" workbookViewId="0">
      <selection activeCell="B28" sqref="B28"/>
    </sheetView>
  </sheetViews>
  <sheetFormatPr defaultColWidth="0" defaultRowHeight="14.4" zeroHeight="1" x14ac:dyDescent="0.3"/>
  <cols>
    <col min="1" max="1" width="44.5546875" bestFit="1" customWidth="1"/>
    <col min="2" max="2" width="16.6640625" customWidth="1"/>
    <col min="3" max="3" width="18.6640625" customWidth="1"/>
    <col min="4" max="4" width="18.5546875" customWidth="1"/>
    <col min="5" max="5" width="17.5546875" customWidth="1"/>
    <col min="6" max="6" width="18.5546875" customWidth="1"/>
    <col min="7" max="7" width="17.5546875" customWidth="1"/>
    <col min="8" max="8" width="18.5546875" customWidth="1"/>
    <col min="9" max="9" width="17.5546875" customWidth="1"/>
    <col min="10" max="10" width="18.5546875" customWidth="1"/>
    <col min="11" max="11" width="17.5546875" customWidth="1"/>
    <col min="12" max="12" width="18.5546875" customWidth="1"/>
    <col min="13" max="13" width="17.5546875" customWidth="1"/>
    <col min="14" max="14" width="18.5546875" customWidth="1"/>
    <col min="15" max="15" width="17.5546875" customWidth="1"/>
    <col min="16" max="16" width="8.6640625" style="38" customWidth="1"/>
    <col min="17" max="16384" width="8.6640625" hidden="1"/>
  </cols>
  <sheetData>
    <row r="1" spans="1:15" ht="21" x14ac:dyDescent="0.3">
      <c r="A1" s="128" t="s">
        <v>34</v>
      </c>
      <c r="B1" s="128"/>
      <c r="C1" s="128"/>
      <c r="D1" s="128"/>
      <c r="E1" s="128"/>
      <c r="F1" s="128"/>
      <c r="G1" s="128"/>
      <c r="H1" s="128"/>
      <c r="I1" s="128"/>
      <c r="J1" s="128"/>
      <c r="K1" s="128"/>
      <c r="L1" s="128"/>
      <c r="M1" s="128"/>
      <c r="N1" s="128"/>
      <c r="O1" s="128"/>
    </row>
    <row r="2" spans="1:15" ht="17.25" customHeight="1" x14ac:dyDescent="0.3">
      <c r="A2" s="129" t="s">
        <v>150</v>
      </c>
      <c r="B2" s="129"/>
      <c r="C2" s="129"/>
      <c r="D2" s="129"/>
      <c r="E2" s="129"/>
      <c r="F2" s="129"/>
      <c r="G2" s="129"/>
      <c r="H2" s="129"/>
      <c r="I2" s="129"/>
      <c r="J2" s="129"/>
      <c r="K2" s="129"/>
      <c r="L2" s="129"/>
      <c r="M2" s="129"/>
      <c r="N2" s="129"/>
      <c r="O2" s="129"/>
    </row>
    <row r="3" spans="1:15" ht="17.25" customHeight="1" x14ac:dyDescent="0.3">
      <c r="A3" s="129"/>
      <c r="B3" s="129"/>
      <c r="C3" s="129"/>
      <c r="D3" s="129"/>
      <c r="E3" s="129"/>
      <c r="F3" s="129"/>
      <c r="G3" s="129"/>
      <c r="H3" s="129"/>
      <c r="I3" s="129"/>
      <c r="J3" s="129"/>
      <c r="K3" s="129"/>
      <c r="L3" s="129"/>
      <c r="M3" s="129"/>
      <c r="N3" s="129"/>
      <c r="O3" s="129"/>
    </row>
    <row r="4" spans="1:15" ht="29.4" customHeight="1" x14ac:dyDescent="0.3">
      <c r="A4" s="129"/>
      <c r="B4" s="129"/>
      <c r="C4" s="129"/>
      <c r="D4" s="129"/>
      <c r="E4" s="129"/>
      <c r="F4" s="129"/>
      <c r="G4" s="129"/>
      <c r="H4" s="129"/>
      <c r="I4" s="129"/>
      <c r="J4" s="129"/>
      <c r="K4" s="129"/>
      <c r="L4" s="129"/>
      <c r="M4" s="129"/>
      <c r="N4" s="129"/>
      <c r="O4" s="129"/>
    </row>
    <row r="5" spans="1:15" ht="45" customHeight="1" x14ac:dyDescent="0.3">
      <c r="A5" s="59" t="s">
        <v>0</v>
      </c>
      <c r="B5" s="59" t="s">
        <v>115</v>
      </c>
      <c r="C5" s="59" t="s">
        <v>65</v>
      </c>
      <c r="D5" s="59" t="s">
        <v>120</v>
      </c>
      <c r="E5" s="59" t="s">
        <v>66</v>
      </c>
      <c r="F5" s="59" t="s">
        <v>121</v>
      </c>
      <c r="G5" s="59" t="s">
        <v>67</v>
      </c>
      <c r="H5" s="59" t="s">
        <v>122</v>
      </c>
      <c r="I5" s="59" t="s">
        <v>68</v>
      </c>
      <c r="J5" s="59" t="s">
        <v>123</v>
      </c>
      <c r="K5" s="59" t="s">
        <v>69</v>
      </c>
      <c r="L5" s="59" t="s">
        <v>124</v>
      </c>
      <c r="M5" s="59" t="s">
        <v>70</v>
      </c>
      <c r="N5" s="59" t="s">
        <v>125</v>
      </c>
      <c r="O5" s="59" t="s">
        <v>119</v>
      </c>
    </row>
    <row r="6" spans="1:15" x14ac:dyDescent="0.3">
      <c r="A6" s="23" t="s">
        <v>71</v>
      </c>
      <c r="B6" s="61">
        <v>8333.33</v>
      </c>
      <c r="C6" s="62">
        <v>0</v>
      </c>
      <c r="D6" s="61">
        <f>C6*B6</f>
        <v>0</v>
      </c>
      <c r="E6" s="62">
        <v>0</v>
      </c>
      <c r="F6" s="61">
        <f t="shared" ref="F6" si="0">E6*B6</f>
        <v>0</v>
      </c>
      <c r="G6" s="114"/>
      <c r="H6" s="61"/>
      <c r="I6" s="114"/>
      <c r="J6" s="61"/>
      <c r="K6" s="114"/>
      <c r="L6" s="61"/>
      <c r="M6" s="114"/>
      <c r="N6" s="61"/>
      <c r="O6" s="84">
        <f t="shared" ref="O6:O10" si="1">D6+F6+H6+J6+L6+N6</f>
        <v>0</v>
      </c>
    </row>
    <row r="7" spans="1:15" x14ac:dyDescent="0.3">
      <c r="A7" s="23" t="s">
        <v>72</v>
      </c>
      <c r="B7" s="61">
        <v>0</v>
      </c>
      <c r="C7" s="85">
        <v>0</v>
      </c>
      <c r="D7" s="84">
        <f t="shared" ref="D7:D12" si="2">B7*C7</f>
        <v>0</v>
      </c>
      <c r="E7" s="85">
        <v>0</v>
      </c>
      <c r="F7" s="84">
        <f t="shared" ref="F7:F12" si="3">B7*E7</f>
        <v>0</v>
      </c>
      <c r="G7" s="85">
        <v>0</v>
      </c>
      <c r="H7" s="84">
        <f t="shared" ref="H7:H12" si="4">B7*G7</f>
        <v>0</v>
      </c>
      <c r="I7" s="85">
        <v>0</v>
      </c>
      <c r="J7" s="84">
        <f t="shared" ref="J7:J12" si="5">B7*I7</f>
        <v>0</v>
      </c>
      <c r="K7" s="86">
        <v>0</v>
      </c>
      <c r="L7" s="84">
        <f t="shared" ref="L7:L12" si="6">B7*K7</f>
        <v>0</v>
      </c>
      <c r="M7" s="86">
        <v>0</v>
      </c>
      <c r="N7" s="84">
        <f t="shared" ref="N7:N12" si="7">B7*M7</f>
        <v>0</v>
      </c>
      <c r="O7" s="84">
        <f t="shared" si="1"/>
        <v>0</v>
      </c>
    </row>
    <row r="8" spans="1:15" x14ac:dyDescent="0.3">
      <c r="A8" s="23" t="s">
        <v>73</v>
      </c>
      <c r="B8" s="61">
        <v>-1388.89</v>
      </c>
      <c r="C8" s="85">
        <v>0</v>
      </c>
      <c r="D8" s="84">
        <f t="shared" si="2"/>
        <v>0</v>
      </c>
      <c r="E8" s="85">
        <v>0</v>
      </c>
      <c r="F8" s="84">
        <f t="shared" si="3"/>
        <v>0</v>
      </c>
      <c r="G8" s="85">
        <v>0</v>
      </c>
      <c r="H8" s="84">
        <f t="shared" si="4"/>
        <v>0</v>
      </c>
      <c r="I8" s="85">
        <v>0</v>
      </c>
      <c r="J8" s="84">
        <f t="shared" si="5"/>
        <v>0</v>
      </c>
      <c r="K8" s="86">
        <v>0</v>
      </c>
      <c r="L8" s="84">
        <f t="shared" si="6"/>
        <v>0</v>
      </c>
      <c r="M8" s="86">
        <v>0</v>
      </c>
      <c r="N8" s="84">
        <f t="shared" si="7"/>
        <v>0</v>
      </c>
      <c r="O8" s="84">
        <f t="shared" si="1"/>
        <v>0</v>
      </c>
    </row>
    <row r="9" spans="1:15" x14ac:dyDescent="0.3">
      <c r="A9" s="23" t="s">
        <v>1</v>
      </c>
      <c r="B9" s="61">
        <v>-2083.33</v>
      </c>
      <c r="C9" s="85">
        <v>0</v>
      </c>
      <c r="D9" s="84">
        <f t="shared" si="2"/>
        <v>0</v>
      </c>
      <c r="E9" s="85">
        <v>0</v>
      </c>
      <c r="F9" s="84">
        <f t="shared" si="3"/>
        <v>0</v>
      </c>
      <c r="G9" s="85">
        <v>0</v>
      </c>
      <c r="H9" s="84">
        <f t="shared" si="4"/>
        <v>0</v>
      </c>
      <c r="I9" s="85">
        <v>0</v>
      </c>
      <c r="J9" s="84">
        <f t="shared" si="5"/>
        <v>0</v>
      </c>
      <c r="K9" s="86">
        <v>0</v>
      </c>
      <c r="L9" s="84">
        <f t="shared" si="6"/>
        <v>0</v>
      </c>
      <c r="M9" s="86">
        <v>0</v>
      </c>
      <c r="N9" s="84">
        <f t="shared" si="7"/>
        <v>0</v>
      </c>
      <c r="O9" s="84">
        <f t="shared" si="1"/>
        <v>0</v>
      </c>
    </row>
    <row r="10" spans="1:15" x14ac:dyDescent="0.3">
      <c r="A10" s="23" t="s">
        <v>74</v>
      </c>
      <c r="B10" s="61">
        <v>-2777.78</v>
      </c>
      <c r="C10" s="85">
        <v>0</v>
      </c>
      <c r="D10" s="84">
        <f t="shared" si="2"/>
        <v>0</v>
      </c>
      <c r="E10" s="85">
        <v>0</v>
      </c>
      <c r="F10" s="84">
        <f t="shared" si="3"/>
        <v>0</v>
      </c>
      <c r="G10" s="85">
        <v>0</v>
      </c>
      <c r="H10" s="84">
        <f t="shared" si="4"/>
        <v>0</v>
      </c>
      <c r="I10" s="85">
        <v>0</v>
      </c>
      <c r="J10" s="84">
        <f t="shared" si="5"/>
        <v>0</v>
      </c>
      <c r="K10" s="86">
        <v>0</v>
      </c>
      <c r="L10" s="84">
        <f t="shared" si="6"/>
        <v>0</v>
      </c>
      <c r="M10" s="86">
        <v>0</v>
      </c>
      <c r="N10" s="84">
        <f t="shared" si="7"/>
        <v>0</v>
      </c>
      <c r="O10" s="84">
        <f t="shared" si="1"/>
        <v>0</v>
      </c>
    </row>
    <row r="11" spans="1:15" x14ac:dyDescent="0.3">
      <c r="A11" s="23" t="s">
        <v>7</v>
      </c>
      <c r="B11" s="61">
        <v>-3472.22</v>
      </c>
      <c r="C11" s="85">
        <v>0</v>
      </c>
      <c r="D11" s="84">
        <f t="shared" ref="D11" si="8">B11*C11</f>
        <v>0</v>
      </c>
      <c r="E11" s="85">
        <v>0</v>
      </c>
      <c r="F11" s="84">
        <f t="shared" ref="F11" si="9">B11*E11</f>
        <v>0</v>
      </c>
      <c r="G11" s="85">
        <v>0</v>
      </c>
      <c r="H11" s="84">
        <f t="shared" ref="H11" si="10">B11*G11</f>
        <v>0</v>
      </c>
      <c r="I11" s="85">
        <v>0</v>
      </c>
      <c r="J11" s="84">
        <f t="shared" ref="J11" si="11">B11*I11</f>
        <v>0</v>
      </c>
      <c r="K11" s="86">
        <v>0</v>
      </c>
      <c r="L11" s="84">
        <f t="shared" ref="L11" si="12">B11*K11</f>
        <v>0</v>
      </c>
      <c r="M11" s="86">
        <v>0</v>
      </c>
      <c r="N11" s="84">
        <f t="shared" ref="N11" si="13">B11*M11</f>
        <v>0</v>
      </c>
      <c r="O11" s="84">
        <f t="shared" ref="O11" si="14">D11+F11+H11+J11+L11+N11</f>
        <v>0</v>
      </c>
    </row>
    <row r="12" spans="1:15" x14ac:dyDescent="0.3">
      <c r="A12" s="23" t="s">
        <v>127</v>
      </c>
      <c r="B12" s="61">
        <v>-4166.67</v>
      </c>
      <c r="C12" s="85">
        <v>0</v>
      </c>
      <c r="D12" s="84">
        <f t="shared" si="2"/>
        <v>0</v>
      </c>
      <c r="E12" s="85">
        <v>0</v>
      </c>
      <c r="F12" s="84">
        <f t="shared" si="3"/>
        <v>0</v>
      </c>
      <c r="G12" s="85">
        <v>0</v>
      </c>
      <c r="H12" s="84">
        <f t="shared" si="4"/>
        <v>0</v>
      </c>
      <c r="I12" s="85">
        <v>0</v>
      </c>
      <c r="J12" s="84">
        <f t="shared" si="5"/>
        <v>0</v>
      </c>
      <c r="K12" s="86">
        <v>0</v>
      </c>
      <c r="L12" s="84">
        <f t="shared" si="6"/>
        <v>0</v>
      </c>
      <c r="M12" s="86">
        <v>0</v>
      </c>
      <c r="N12" s="84">
        <f t="shared" si="7"/>
        <v>0</v>
      </c>
      <c r="O12" s="84">
        <f>D12+F12+H12+J12+L12+N12</f>
        <v>0</v>
      </c>
    </row>
    <row r="13" spans="1:15" ht="17.399999999999999" x14ac:dyDescent="0.3">
      <c r="A13" s="38"/>
      <c r="B13" s="38"/>
      <c r="C13" s="87">
        <f t="shared" ref="C13:N13" si="15">SUM(C6:C12)</f>
        <v>0</v>
      </c>
      <c r="D13" s="84">
        <f t="shared" si="15"/>
        <v>0</v>
      </c>
      <c r="E13" s="87">
        <f>SUM(E6:E12)</f>
        <v>0</v>
      </c>
      <c r="F13" s="84">
        <f t="shared" si="15"/>
        <v>0</v>
      </c>
      <c r="G13" s="87">
        <f t="shared" si="15"/>
        <v>0</v>
      </c>
      <c r="H13" s="84">
        <f t="shared" si="15"/>
        <v>0</v>
      </c>
      <c r="I13" s="87">
        <f t="shared" si="15"/>
        <v>0</v>
      </c>
      <c r="J13" s="84">
        <f t="shared" si="15"/>
        <v>0</v>
      </c>
      <c r="K13" s="88">
        <f t="shared" si="15"/>
        <v>0</v>
      </c>
      <c r="L13" s="84">
        <f t="shared" si="15"/>
        <v>0</v>
      </c>
      <c r="M13" s="88">
        <f t="shared" si="15"/>
        <v>0</v>
      </c>
      <c r="N13" s="84">
        <f t="shared" si="15"/>
        <v>0</v>
      </c>
      <c r="O13" s="110"/>
    </row>
    <row r="14" spans="1:15" ht="14.4" customHeight="1" x14ac:dyDescent="0.3">
      <c r="A14" s="38"/>
      <c r="B14" s="38"/>
      <c r="C14" s="118" t="s">
        <v>119</v>
      </c>
      <c r="D14" s="119"/>
      <c r="E14" s="119"/>
      <c r="F14" s="119"/>
      <c r="G14" s="119"/>
      <c r="H14" s="119"/>
      <c r="I14" s="119"/>
      <c r="J14" s="119"/>
      <c r="K14" s="119"/>
      <c r="L14" s="119"/>
      <c r="M14" s="119"/>
      <c r="N14" s="120"/>
      <c r="O14" s="100">
        <f>SUM(O6:O13)</f>
        <v>0</v>
      </c>
    </row>
    <row r="15" spans="1:15" ht="45.75" customHeight="1" x14ac:dyDescent="0.3">
      <c r="A15" s="133"/>
      <c r="B15" s="133"/>
      <c r="C15" s="98" t="s">
        <v>17</v>
      </c>
      <c r="D15" s="99" t="s">
        <v>3</v>
      </c>
      <c r="E15" s="99" t="s">
        <v>4</v>
      </c>
      <c r="F15" s="91" t="s">
        <v>114</v>
      </c>
      <c r="G15" s="38"/>
      <c r="H15" s="38"/>
      <c r="I15" s="38" t="s">
        <v>18</v>
      </c>
      <c r="J15" s="38"/>
      <c r="K15" s="38"/>
      <c r="L15" s="38"/>
      <c r="M15" s="38"/>
      <c r="N15" s="38"/>
      <c r="O15" s="38"/>
    </row>
    <row r="16" spans="1:15" x14ac:dyDescent="0.3">
      <c r="A16" s="31" t="s">
        <v>59</v>
      </c>
      <c r="B16" s="31" t="s">
        <v>19</v>
      </c>
      <c r="C16" s="93">
        <v>0</v>
      </c>
      <c r="D16" s="103">
        <v>750</v>
      </c>
      <c r="E16" s="61">
        <f>D16*C16</f>
        <v>0</v>
      </c>
      <c r="F16" s="136">
        <f>SUM(E16:E26)</f>
        <v>0</v>
      </c>
      <c r="G16" s="38"/>
      <c r="H16" s="38"/>
      <c r="I16" s="38"/>
      <c r="J16" s="38"/>
      <c r="K16" s="38"/>
      <c r="L16" s="38"/>
      <c r="M16" s="38"/>
      <c r="N16" s="38"/>
      <c r="O16" s="38"/>
    </row>
    <row r="17" spans="1:15" x14ac:dyDescent="0.3">
      <c r="A17" s="31" t="s">
        <v>20</v>
      </c>
      <c r="B17" s="31" t="s">
        <v>21</v>
      </c>
      <c r="C17" s="93">
        <v>0</v>
      </c>
      <c r="D17" s="103">
        <v>25</v>
      </c>
      <c r="E17" s="61">
        <f t="shared" ref="E17:E26" si="16">C17*D17</f>
        <v>0</v>
      </c>
      <c r="F17" s="136"/>
      <c r="G17" s="38"/>
      <c r="H17" s="38"/>
      <c r="I17" s="38"/>
      <c r="J17" s="38"/>
      <c r="K17" s="38"/>
      <c r="L17" s="38"/>
      <c r="M17" s="38"/>
      <c r="N17" s="38"/>
      <c r="O17" s="38"/>
    </row>
    <row r="18" spans="1:15" x14ac:dyDescent="0.3">
      <c r="A18" s="31" t="s">
        <v>22</v>
      </c>
      <c r="B18" s="31" t="s">
        <v>21</v>
      </c>
      <c r="C18" s="93">
        <v>0</v>
      </c>
      <c r="D18" s="103">
        <v>55</v>
      </c>
      <c r="E18" s="61">
        <f t="shared" si="16"/>
        <v>0</v>
      </c>
      <c r="F18" s="136"/>
      <c r="G18" s="38"/>
      <c r="H18" s="38"/>
      <c r="I18" s="38"/>
      <c r="J18" s="38"/>
      <c r="K18" s="38"/>
      <c r="L18" s="38"/>
      <c r="M18" s="38"/>
      <c r="N18" s="38"/>
      <c r="O18" s="38"/>
    </row>
    <row r="19" spans="1:15" x14ac:dyDescent="0.3">
      <c r="A19" s="31" t="s">
        <v>23</v>
      </c>
      <c r="B19" s="31" t="s">
        <v>21</v>
      </c>
      <c r="C19" s="93">
        <v>0</v>
      </c>
      <c r="D19" s="103">
        <v>20</v>
      </c>
      <c r="E19" s="61">
        <f t="shared" si="16"/>
        <v>0</v>
      </c>
      <c r="F19" s="136"/>
      <c r="G19" s="38"/>
      <c r="H19" s="104"/>
      <c r="I19" s="38"/>
      <c r="K19" s="38"/>
      <c r="M19" s="38"/>
      <c r="N19" s="38"/>
      <c r="O19" s="38"/>
    </row>
    <row r="20" spans="1:15" x14ac:dyDescent="0.3">
      <c r="A20" s="31" t="s">
        <v>24</v>
      </c>
      <c r="B20" s="31" t="s">
        <v>25</v>
      </c>
      <c r="C20" s="93">
        <v>0</v>
      </c>
      <c r="D20" s="71">
        <v>9500</v>
      </c>
      <c r="E20" s="61">
        <f t="shared" si="16"/>
        <v>0</v>
      </c>
      <c r="F20" s="136"/>
      <c r="G20" s="38"/>
      <c r="H20" s="38"/>
      <c r="I20" s="38"/>
      <c r="J20" s="38"/>
      <c r="K20" s="38"/>
      <c r="L20" s="38"/>
      <c r="M20" s="38"/>
      <c r="N20" s="38"/>
      <c r="O20" s="38"/>
    </row>
    <row r="21" spans="1:15" x14ac:dyDescent="0.3">
      <c r="A21" s="31" t="s">
        <v>60</v>
      </c>
      <c r="B21" s="31" t="s">
        <v>25</v>
      </c>
      <c r="C21" s="93">
        <v>0</v>
      </c>
      <c r="D21" s="71">
        <v>2250</v>
      </c>
      <c r="E21" s="61">
        <f t="shared" si="16"/>
        <v>0</v>
      </c>
      <c r="F21" s="136"/>
      <c r="G21" s="38"/>
      <c r="H21" s="38"/>
      <c r="I21" s="38"/>
      <c r="J21" s="38"/>
      <c r="K21" s="38"/>
      <c r="L21" s="38"/>
      <c r="M21" s="38"/>
      <c r="N21" s="38"/>
      <c r="O21" s="38"/>
    </row>
    <row r="22" spans="1:15" x14ac:dyDescent="0.3">
      <c r="A22" s="31" t="s">
        <v>61</v>
      </c>
      <c r="B22" s="31" t="s">
        <v>25</v>
      </c>
      <c r="C22" s="93">
        <v>0</v>
      </c>
      <c r="D22" s="71">
        <v>1000</v>
      </c>
      <c r="E22" s="61">
        <f t="shared" si="16"/>
        <v>0</v>
      </c>
      <c r="F22" s="136"/>
      <c r="G22" s="38"/>
      <c r="H22" s="104"/>
      <c r="I22" s="38"/>
      <c r="J22" s="38"/>
      <c r="K22" s="38"/>
      <c r="L22" s="38"/>
      <c r="M22" s="38"/>
      <c r="N22" s="38"/>
      <c r="O22" s="38"/>
    </row>
    <row r="23" spans="1:15" x14ac:dyDescent="0.3">
      <c r="A23" s="31" t="s">
        <v>26</v>
      </c>
      <c r="B23" s="31" t="s">
        <v>25</v>
      </c>
      <c r="C23" s="93">
        <v>0</v>
      </c>
      <c r="D23" s="103">
        <v>100</v>
      </c>
      <c r="E23" s="61">
        <f t="shared" si="16"/>
        <v>0</v>
      </c>
      <c r="F23" s="136"/>
      <c r="G23" s="38"/>
      <c r="H23" s="38"/>
      <c r="I23" s="38"/>
      <c r="J23" s="38"/>
      <c r="K23" s="38"/>
      <c r="L23" s="38"/>
      <c r="M23" s="38"/>
      <c r="N23" s="38"/>
      <c r="O23" s="38"/>
    </row>
    <row r="24" spans="1:15" x14ac:dyDescent="0.3">
      <c r="A24" s="31" t="s">
        <v>27</v>
      </c>
      <c r="B24" s="31" t="s">
        <v>25</v>
      </c>
      <c r="C24" s="93">
        <v>0</v>
      </c>
      <c r="D24" s="103">
        <v>850</v>
      </c>
      <c r="E24" s="61">
        <f t="shared" si="16"/>
        <v>0</v>
      </c>
      <c r="F24" s="136"/>
      <c r="G24" s="38"/>
      <c r="H24" s="38"/>
      <c r="I24" s="38"/>
      <c r="J24" s="38"/>
      <c r="K24" s="38"/>
      <c r="L24" s="38"/>
      <c r="M24" s="38"/>
      <c r="N24" s="38"/>
      <c r="O24" s="38"/>
    </row>
    <row r="25" spans="1:15" x14ac:dyDescent="0.3">
      <c r="A25" s="31" t="s">
        <v>62</v>
      </c>
      <c r="B25" s="31" t="s">
        <v>25</v>
      </c>
      <c r="C25" s="93">
        <v>0</v>
      </c>
      <c r="D25" s="103">
        <v>20</v>
      </c>
      <c r="E25" s="61">
        <f t="shared" si="16"/>
        <v>0</v>
      </c>
      <c r="F25" s="136"/>
      <c r="G25" s="38"/>
      <c r="H25" s="104"/>
      <c r="I25" s="38"/>
      <c r="J25" s="38"/>
      <c r="K25" s="38"/>
      <c r="L25" s="38"/>
      <c r="M25" s="38"/>
      <c r="N25" s="38"/>
      <c r="O25" s="38"/>
    </row>
    <row r="26" spans="1:15" x14ac:dyDescent="0.3">
      <c r="A26" s="31" t="s">
        <v>126</v>
      </c>
      <c r="B26" s="31" t="s">
        <v>25</v>
      </c>
      <c r="C26" s="93">
        <v>0</v>
      </c>
      <c r="D26" s="103">
        <v>320</v>
      </c>
      <c r="E26" s="61">
        <f t="shared" si="16"/>
        <v>0</v>
      </c>
      <c r="F26" s="136"/>
      <c r="G26" s="38"/>
      <c r="H26" s="104"/>
      <c r="I26" s="38"/>
      <c r="J26" s="38"/>
      <c r="K26" s="38"/>
      <c r="L26" s="38"/>
      <c r="M26" s="38"/>
      <c r="N26" s="38"/>
      <c r="O26" s="38"/>
    </row>
    <row r="27" spans="1:15" x14ac:dyDescent="0.3">
      <c r="A27" s="38"/>
      <c r="B27" s="38"/>
      <c r="C27" s="38"/>
      <c r="D27" s="38"/>
      <c r="E27" s="38"/>
      <c r="F27" s="38"/>
      <c r="G27" s="38"/>
      <c r="H27" s="38"/>
      <c r="I27" s="38"/>
      <c r="J27" s="38"/>
      <c r="K27" s="38"/>
      <c r="L27" s="38"/>
      <c r="M27" s="38"/>
      <c r="N27" s="38"/>
      <c r="O27" s="38"/>
    </row>
    <row r="28" spans="1:15" ht="15.6" x14ac:dyDescent="0.3">
      <c r="A28" s="111" t="s">
        <v>10</v>
      </c>
      <c r="B28" s="112">
        <f>F16+O14</f>
        <v>0</v>
      </c>
      <c r="C28" s="38"/>
      <c r="D28" s="38"/>
      <c r="E28" s="38"/>
      <c r="F28" s="38"/>
      <c r="G28" s="38"/>
      <c r="H28" s="38"/>
      <c r="I28" s="38"/>
      <c r="J28" s="38"/>
      <c r="K28" s="38"/>
      <c r="L28" s="38"/>
      <c r="M28" s="38"/>
      <c r="N28" s="38"/>
      <c r="O28" s="38"/>
    </row>
    <row r="29" spans="1:15" x14ac:dyDescent="0.3">
      <c r="A29" s="38"/>
      <c r="B29" s="38"/>
      <c r="C29" s="38"/>
      <c r="D29" s="38"/>
      <c r="E29" s="38"/>
      <c r="F29" s="38"/>
      <c r="G29" s="38"/>
      <c r="H29" s="38"/>
      <c r="I29" s="38"/>
      <c r="J29" s="38"/>
      <c r="K29" s="38"/>
      <c r="L29" s="38"/>
      <c r="M29" s="38"/>
      <c r="N29" s="38"/>
      <c r="O29" s="38"/>
    </row>
    <row r="30" spans="1:15" ht="30" customHeight="1" x14ac:dyDescent="0.3">
      <c r="A30" s="134" t="s">
        <v>28</v>
      </c>
      <c r="B30" s="135"/>
      <c r="C30" s="97" t="s">
        <v>17</v>
      </c>
      <c r="D30" s="45"/>
      <c r="E30" s="45"/>
      <c r="F30" s="45"/>
      <c r="G30" s="38"/>
      <c r="H30" s="38"/>
      <c r="I30" s="38"/>
      <c r="J30" s="46"/>
      <c r="K30" s="46"/>
      <c r="L30" s="46"/>
      <c r="M30" s="46"/>
      <c r="N30" s="46"/>
      <c r="O30" s="46"/>
    </row>
    <row r="31" spans="1:15" x14ac:dyDescent="0.3">
      <c r="A31" s="47" t="s">
        <v>29</v>
      </c>
      <c r="B31" s="95" t="s">
        <v>25</v>
      </c>
      <c r="C31" s="93">
        <v>0</v>
      </c>
      <c r="D31" s="46"/>
      <c r="E31" s="46"/>
      <c r="F31" s="46"/>
      <c r="G31" s="46"/>
      <c r="H31" s="46"/>
      <c r="I31" s="46"/>
      <c r="J31" s="46"/>
      <c r="K31" s="46"/>
      <c r="L31" s="46"/>
      <c r="M31" s="46"/>
      <c r="N31" s="46"/>
      <c r="O31" s="46"/>
    </row>
    <row r="32" spans="1:15" x14ac:dyDescent="0.3">
      <c r="A32" s="31" t="s">
        <v>30</v>
      </c>
      <c r="B32" s="96" t="s">
        <v>25</v>
      </c>
      <c r="C32" s="93">
        <v>0</v>
      </c>
      <c r="D32" s="46"/>
      <c r="E32" s="46"/>
      <c r="F32" s="46"/>
      <c r="G32" s="46"/>
      <c r="H32" s="46"/>
      <c r="I32" s="46"/>
      <c r="J32" s="46"/>
      <c r="K32" s="46"/>
      <c r="L32" s="46"/>
      <c r="M32" s="46"/>
      <c r="N32" s="46"/>
      <c r="O32" s="46"/>
    </row>
    <row r="33" spans="1:16" x14ac:dyDescent="0.3">
      <c r="A33" s="31" t="s">
        <v>31</v>
      </c>
      <c r="B33" s="96" t="s">
        <v>25</v>
      </c>
      <c r="C33" s="93">
        <v>0</v>
      </c>
      <c r="D33" s="46"/>
      <c r="E33" s="46"/>
      <c r="F33" s="46"/>
      <c r="G33" s="46"/>
      <c r="H33" s="46"/>
      <c r="I33" s="48"/>
      <c r="J33" s="46"/>
      <c r="K33" s="46"/>
      <c r="L33" s="46"/>
      <c r="M33" s="46"/>
      <c r="N33" s="46"/>
      <c r="O33" s="46"/>
    </row>
    <row r="34" spans="1:16" x14ac:dyDescent="0.3">
      <c r="A34" s="31" t="s">
        <v>32</v>
      </c>
      <c r="B34" s="96" t="s">
        <v>25</v>
      </c>
      <c r="C34" s="93">
        <v>0</v>
      </c>
      <c r="D34" s="46"/>
      <c r="E34" s="46"/>
      <c r="F34" s="46"/>
      <c r="G34" s="46"/>
      <c r="H34" s="46"/>
      <c r="I34" s="48"/>
      <c r="J34" s="46"/>
      <c r="K34" s="46"/>
      <c r="L34" s="46"/>
      <c r="M34" s="46"/>
      <c r="N34" s="46"/>
      <c r="O34" s="46"/>
    </row>
    <row r="35" spans="1:16" x14ac:dyDescent="0.3">
      <c r="A35" s="31" t="s">
        <v>33</v>
      </c>
      <c r="B35" s="96" t="s">
        <v>25</v>
      </c>
      <c r="C35" s="93">
        <v>0</v>
      </c>
      <c r="D35" s="46"/>
      <c r="E35" s="46"/>
      <c r="F35" s="46"/>
      <c r="G35" s="46"/>
      <c r="H35" s="46"/>
      <c r="I35" s="46"/>
      <c r="J35" s="46"/>
      <c r="K35" s="46"/>
      <c r="L35" s="46"/>
      <c r="M35" s="46"/>
      <c r="N35" s="46"/>
      <c r="O35" s="46"/>
    </row>
    <row r="36" spans="1:16" x14ac:dyDescent="0.3">
      <c r="A36" s="31" t="s">
        <v>84</v>
      </c>
      <c r="B36" s="96" t="s">
        <v>25</v>
      </c>
      <c r="C36" s="93">
        <v>0</v>
      </c>
      <c r="D36" s="46"/>
      <c r="E36" s="46"/>
      <c r="F36" s="46"/>
      <c r="G36" s="46"/>
      <c r="H36" s="46"/>
      <c r="I36" s="46"/>
      <c r="J36" s="46"/>
      <c r="K36" s="46"/>
      <c r="L36" s="46"/>
      <c r="M36" s="46"/>
      <c r="N36" s="46"/>
      <c r="O36" s="46"/>
    </row>
    <row r="37" spans="1:16" x14ac:dyDescent="0.3">
      <c r="A37" s="31" t="s">
        <v>83</v>
      </c>
      <c r="B37" s="96" t="s">
        <v>25</v>
      </c>
      <c r="C37" s="93">
        <v>0</v>
      </c>
      <c r="D37" s="46"/>
      <c r="E37" s="46"/>
      <c r="F37" s="46"/>
      <c r="G37" s="46"/>
      <c r="H37" s="46"/>
      <c r="I37" s="46"/>
      <c r="J37" s="46"/>
      <c r="K37" s="46"/>
      <c r="L37" s="46"/>
      <c r="M37" s="46"/>
      <c r="N37" s="46"/>
      <c r="O37" s="46"/>
    </row>
    <row r="38" spans="1:16" s="46" customFormat="1" ht="12" x14ac:dyDescent="0.25">
      <c r="P38" s="38"/>
    </row>
    <row r="39" spans="1:16" x14ac:dyDescent="0.3"/>
    <row r="40" spans="1:16" x14ac:dyDescent="0.3"/>
  </sheetData>
  <sheetProtection algorithmName="SHA-512" hashValue="nvZgZATCw8k7TfDlve2k4HVNOPplAM4UQGTxdCUxXmQJ6PQfj/f+9thP48pWuvC6/nGntRD/ZyEoOiK2LXXNGQ==" saltValue="iTkKuFkzH8zyXar8NiIL2g==" spinCount="100000" sheet="1" objects="1" scenarios="1"/>
  <mergeCells count="6">
    <mergeCell ref="A1:O1"/>
    <mergeCell ref="C14:N14"/>
    <mergeCell ref="A15:B15"/>
    <mergeCell ref="A30:B30"/>
    <mergeCell ref="A2:O4"/>
    <mergeCell ref="F16:F26"/>
  </mergeCells>
  <conditionalFormatting sqref="C6">
    <cfRule type="cellIs" dxfId="29" priority="28" operator="greaterThan">
      <formula>0.1</formula>
    </cfRule>
    <cfRule type="cellIs" dxfId="28" priority="29" operator="greaterThan">
      <formula>10</formula>
    </cfRule>
  </conditionalFormatting>
  <conditionalFormatting sqref="C13">
    <cfRule type="cellIs" dxfId="27" priority="31" operator="greaterThan">
      <formula>100%</formula>
    </cfRule>
    <cfRule type="cellIs" dxfId="26" priority="32" operator="lessThan">
      <formula>100%</formula>
    </cfRule>
    <cfRule type="cellIs" dxfId="25" priority="33" operator="equal">
      <formula>100%</formula>
    </cfRule>
  </conditionalFormatting>
  <conditionalFormatting sqref="E6">
    <cfRule type="cellIs" dxfId="24" priority="25" operator="greaterThan">
      <formula>0.1</formula>
    </cfRule>
    <cfRule type="cellIs" dxfId="23" priority="26" operator="greaterThan">
      <formula>10</formula>
    </cfRule>
  </conditionalFormatting>
  <conditionalFormatting sqref="E13">
    <cfRule type="cellIs" dxfId="22" priority="37" operator="greaterThan">
      <formula>100%</formula>
    </cfRule>
    <cfRule type="cellIs" dxfId="21" priority="42" operator="lessThan">
      <formula>100%</formula>
    </cfRule>
    <cfRule type="cellIs" dxfId="20" priority="44" operator="equal">
      <formula>100%</formula>
    </cfRule>
  </conditionalFormatting>
  <conditionalFormatting sqref="G6">
    <cfRule type="cellIs" dxfId="19" priority="10" operator="greaterThan">
      <formula>0.1</formula>
    </cfRule>
    <cfRule type="cellIs" dxfId="18" priority="11" operator="greaterThan">
      <formula>10</formula>
    </cfRule>
  </conditionalFormatting>
  <conditionalFormatting sqref="G13">
    <cfRule type="cellIs" dxfId="17" priority="41" operator="lessThan">
      <formula>100%</formula>
    </cfRule>
    <cfRule type="cellIs" dxfId="16" priority="43" operator="equal">
      <formula>100%</formula>
    </cfRule>
    <cfRule type="cellIs" dxfId="15" priority="48" operator="greaterThan">
      <formula>100%</formula>
    </cfRule>
  </conditionalFormatting>
  <conditionalFormatting sqref="I6">
    <cfRule type="cellIs" dxfId="14" priority="7" operator="greaterThan">
      <formula>0.1</formula>
    </cfRule>
    <cfRule type="cellIs" dxfId="13" priority="8" operator="greaterThan">
      <formula>10</formula>
    </cfRule>
  </conditionalFormatting>
  <conditionalFormatting sqref="I13">
    <cfRule type="cellIs" dxfId="12" priority="36" operator="equal">
      <formula>100%</formula>
    </cfRule>
    <cfRule type="cellIs" dxfId="11" priority="40" operator="lessThan">
      <formula>100%</formula>
    </cfRule>
    <cfRule type="cellIs" dxfId="10" priority="47" operator="greaterThan">
      <formula>100%</formula>
    </cfRule>
  </conditionalFormatting>
  <conditionalFormatting sqref="K6">
    <cfRule type="cellIs" dxfId="9" priority="4" operator="greaterThan">
      <formula>0.1</formula>
    </cfRule>
    <cfRule type="cellIs" dxfId="8" priority="5" operator="greaterThan">
      <formula>10</formula>
    </cfRule>
  </conditionalFormatting>
  <conditionalFormatting sqref="K13">
    <cfRule type="cellIs" dxfId="7" priority="35" operator="equal">
      <formula>100%</formula>
    </cfRule>
    <cfRule type="cellIs" dxfId="6" priority="39" operator="lessThan">
      <formula>100%</formula>
    </cfRule>
    <cfRule type="cellIs" dxfId="5" priority="46" operator="greaterThan">
      <formula>100%</formula>
    </cfRule>
  </conditionalFormatting>
  <conditionalFormatting sqref="M6">
    <cfRule type="cellIs" dxfId="4" priority="1" operator="greaterThan">
      <formula>0.1</formula>
    </cfRule>
    <cfRule type="cellIs" dxfId="3" priority="2" operator="greaterThan">
      <formula>10</formula>
    </cfRule>
  </conditionalFormatting>
  <conditionalFormatting sqref="M13">
    <cfRule type="cellIs" dxfId="2" priority="34" operator="equal">
      <formula>100%</formula>
    </cfRule>
    <cfRule type="cellIs" dxfId="1" priority="38" operator="lessThan">
      <formula>100%</formula>
    </cfRule>
    <cfRule type="cellIs" dxfId="0" priority="45" operator="greaterThan">
      <formula>100%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ECAD7A3916FF48B1C9DA05787AE159" ma:contentTypeVersion="16" ma:contentTypeDescription="Een nieuw document maken." ma:contentTypeScope="" ma:versionID="1b1284ab0133ae0493a474f16cf6d00b">
  <xsd:schema xmlns:xsd="http://www.w3.org/2001/XMLSchema" xmlns:xs="http://www.w3.org/2001/XMLSchema" xmlns:p="http://schemas.microsoft.com/office/2006/metadata/properties" xmlns:ns2="e9ba909c-40ff-43d2-8650-c1cb9609952f" xmlns:ns3="7b51f98f-61e6-42f4-bae9-9a6129e68d68" targetNamespace="http://schemas.microsoft.com/office/2006/metadata/properties" ma:root="true" ma:fieldsID="9acf3b5841f88d0ce3c7fd58266793c3" ns2:_="" ns3:_="">
    <xsd:import namespace="e9ba909c-40ff-43d2-8650-c1cb9609952f"/>
    <xsd:import namespace="7b51f98f-61e6-42f4-bae9-9a6129e68d6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ba909c-40ff-43d2-8650-c1cb96099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b54f3b5d-c352-4082-ae91-bde5a6e5cc9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b51f98f-61e6-42f4-bae9-9a6129e68d6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c42c0b41-849e-44ef-ba68-b010d400cc62}" ma:internalName="TaxCatchAll" ma:showField="CatchAllData" ma:web="7b51f98f-61e6-42f4-bae9-9a6129e68d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09D5EC-E229-43A2-B1CF-701592C1BB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ba909c-40ff-43d2-8650-c1cb9609952f"/>
    <ds:schemaRef ds:uri="7b51f98f-61e6-42f4-bae9-9a6129e68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738B3D-B46B-4206-9E18-931F2DE1DA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Eindresultaten</vt:lpstr>
      <vt:lpstr>Roostergoed</vt:lpstr>
      <vt:lpstr>Zand</vt:lpstr>
      <vt:lpstr>Overig papier en karton</vt:lpstr>
      <vt:lpstr>Vertrouwelijk papier</vt:lpstr>
      <vt:lpstr>Bedrijfsafval incl. PMD</vt:lpstr>
      <vt:lpstr>Bedrijfsafval excl. PMD</vt:lpstr>
      <vt:lpstr>PMD</vt:lpstr>
      <vt:lpstr>Overige afvalstromen</vt:lpstr>
      <vt:lpstr>Overige kosten (1)</vt:lpstr>
      <vt:lpstr>Overige kosten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Martijn Mesken</dc:creator>
  <cp:lastModifiedBy>Susan van der Linden</cp:lastModifiedBy>
  <dcterms:created xsi:type="dcterms:W3CDTF">2023-01-03T08:12:33Z</dcterms:created>
  <dcterms:modified xsi:type="dcterms:W3CDTF">2023-06-19T07:20:25Z</dcterms:modified>
</cp:coreProperties>
</file>