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T:\rvo\IUC\07 Categorie Management\Catering en Warme Dranken\02. Aanbestedingen\2.1 Catering\2022 CAT - AIVD\3. Nota's van Inlichtingen\"/>
    </mc:Choice>
  </mc:AlternateContent>
  <xr:revisionPtr revIDLastSave="0" documentId="13_ncr:1_{338E6227-AF9A-4798-98CC-7CBB13FD6AD4}" xr6:coauthVersionLast="47" xr6:coauthVersionMax="47" xr10:uidLastSave="{00000000-0000-0000-0000-000000000000}"/>
  <bookViews>
    <workbookView xWindow="-120" yWindow="-120" windowWidth="29040" windowHeight="15840" tabRatio="764" activeTab="2" xr2:uid="{00000000-000D-0000-FFFF-FFFF00000000}"/>
  </bookViews>
  <sheets>
    <sheet name="1. Instructie en informatie" sheetId="1" r:id="rId1"/>
    <sheet name="2. Banqueting" sheetId="11" r:id="rId2"/>
    <sheet name="3. Invulformulier aanneemsom" sheetId="10" r:id="rId3"/>
    <sheet name="4. Totale prijs banqueting" sheetId="4" r:id="rId4"/>
    <sheet name="5. Totale Kosten Dienstverl" sheetId="7" r:id="rId5"/>
  </sheets>
  <definedNames>
    <definedName name="_xlnm.Print_Area" localSheetId="0">'1. Instructie en informatie'!$A$1:$C$39</definedName>
    <definedName name="_xlnm.Print_Area" localSheetId="1">'2. Banqueting'!$A$1:$F$21</definedName>
    <definedName name="_xlnm.Print_Area" localSheetId="2">'3. Invulformulier aanneemsom'!$A$1:$K$71</definedName>
    <definedName name="_xlnm.Print_Area" localSheetId="3">'4. Totale prijs banqueting'!$A$1:$F$23</definedName>
    <definedName name="_xlnm.Print_Area" localSheetId="4">'5. Totale Kosten Dienstverl'!$A$1:$E$15</definedName>
    <definedName name="_xlnm.Print_Titles" localSheetId="2">'3. Invulformulier aanneemsom'!$1:$2</definedName>
    <definedName name="Z_AEBFB8B1_F3B8_4BC1_8D6D_6E9109CD6111_.wvu.PrintArea" localSheetId="0" hidden="1">'1. Instructie en informatie'!$A$1:$C$39</definedName>
    <definedName name="Z_AEBFB8B1_F3B8_4BC1_8D6D_6E9109CD6111_.wvu.PrintArea" localSheetId="1" hidden="1">'2. Banqueting'!$A$1:$F$13</definedName>
    <definedName name="Z_AEBFB8B1_F3B8_4BC1_8D6D_6E9109CD6111_.wvu.PrintArea" localSheetId="2" hidden="1">'3. Invulformulier aanneemsom'!$A$1:$K$71</definedName>
    <definedName name="Z_AEBFB8B1_F3B8_4BC1_8D6D_6E9109CD6111_.wvu.PrintArea" localSheetId="3" hidden="1">'4. Totale prijs banqueting'!$A$1:$F$24</definedName>
    <definedName name="Z_AEBFB8B1_F3B8_4BC1_8D6D_6E9109CD6111_.wvu.PrintArea" localSheetId="4" hidden="1">'5. Totale Kosten Dienstverl'!$A$1:$E$18</definedName>
    <definedName name="Z_AEBFB8B1_F3B8_4BC1_8D6D_6E9109CD6111_.wvu.PrintTitles" localSheetId="2" hidden="1">'3. Invulformulier aanneemsom'!$1:$2</definedName>
  </definedNames>
  <calcPr calcId="191029"/>
  <customWorkbookViews>
    <customWorkbookView name="Bosma, Paul (CD) - Persoonlijke weergave" guid="{AEBFB8B1-F3B8-4BC1-8D6D-6E9109CD6111}" mergeInterval="0" personalView="1" maximized="1" windowWidth="1596" windowHeight="589" activeSheetId="7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0" l="1"/>
  <c r="F19" i="10"/>
  <c r="F18" i="10"/>
  <c r="E11" i="4"/>
  <c r="F10" i="4"/>
  <c r="E10" i="4"/>
  <c r="D10" i="4"/>
  <c r="C10" i="4"/>
  <c r="B10" i="4"/>
  <c r="A10" i="4"/>
  <c r="F10" i="11"/>
  <c r="I13" i="10"/>
  <c r="I14" i="10"/>
  <c r="I15" i="10"/>
  <c r="I16" i="10"/>
  <c r="I17" i="10"/>
  <c r="I18" i="10"/>
  <c r="I20" i="10"/>
  <c r="I21" i="10"/>
  <c r="I22" i="10"/>
  <c r="I23" i="10"/>
  <c r="G19" i="10"/>
  <c r="I19" i="10" s="1"/>
  <c r="G20" i="10"/>
  <c r="G23" i="10"/>
  <c r="G13" i="10"/>
  <c r="G14" i="10"/>
  <c r="G15" i="10"/>
  <c r="G16" i="10"/>
  <c r="G17" i="10"/>
  <c r="G18" i="10"/>
  <c r="G21" i="10"/>
  <c r="G22" i="10"/>
  <c r="G12" i="10"/>
  <c r="F23" i="10"/>
  <c r="F13" i="10"/>
  <c r="F14" i="10"/>
  <c r="F15" i="10"/>
  <c r="F16" i="10"/>
  <c r="F17" i="10"/>
  <c r="F21" i="10"/>
  <c r="F22" i="10"/>
  <c r="F12" i="10"/>
  <c r="C9" i="4"/>
  <c r="E9" i="4" s="1"/>
  <c r="A9" i="4"/>
  <c r="F9" i="11"/>
  <c r="D9" i="4" s="1"/>
  <c r="F9" i="4" s="1"/>
  <c r="F11" i="4" s="1"/>
  <c r="C13" i="4" l="1"/>
  <c r="A9" i="7"/>
  <c r="A8" i="7"/>
  <c r="A7" i="7"/>
  <c r="C19" i="4" l="1"/>
  <c r="E19" i="4" s="1"/>
  <c r="E18" i="4"/>
  <c r="C17" i="4"/>
  <c r="E17" i="4" s="1"/>
  <c r="E20" i="4" l="1"/>
  <c r="D9" i="7" s="1"/>
  <c r="A19" i="4"/>
  <c r="A18" i="4"/>
  <c r="A17" i="4"/>
  <c r="F17" i="11"/>
  <c r="D19" i="4" s="1"/>
  <c r="F19" i="4" s="1"/>
  <c r="F16" i="11"/>
  <c r="F18" i="4" s="1"/>
  <c r="F15" i="11"/>
  <c r="D17" i="4" s="1"/>
  <c r="F17" i="4" s="1"/>
  <c r="F20" i="4" l="1"/>
  <c r="E9" i="7" s="1"/>
  <c r="A6" i="4"/>
  <c r="C5" i="4"/>
  <c r="E5" i="4" s="1"/>
  <c r="C6" i="4"/>
  <c r="C7" i="4"/>
  <c r="C8" i="4"/>
  <c r="E8" i="4" s="1"/>
  <c r="C14" i="4"/>
  <c r="E14" i="4" s="1"/>
  <c r="E7" i="4"/>
  <c r="A7" i="4"/>
  <c r="E6" i="4"/>
  <c r="F6" i="11"/>
  <c r="D6" i="4" s="1"/>
  <c r="F6" i="4" s="1"/>
  <c r="F7" i="11"/>
  <c r="D7" i="4" s="1"/>
  <c r="F7" i="4" s="1"/>
  <c r="A14" i="4"/>
  <c r="A13" i="4"/>
  <c r="A8" i="4"/>
  <c r="A5" i="4"/>
  <c r="F13" i="11"/>
  <c r="F12" i="11"/>
  <c r="F8" i="11"/>
  <c r="F5" i="11"/>
  <c r="D14" i="4"/>
  <c r="F14" i="4" s="1"/>
  <c r="D13" i="4"/>
  <c r="F13" i="4" s="1"/>
  <c r="F15" i="4" s="1"/>
  <c r="E8" i="7" s="1"/>
  <c r="D8" i="4"/>
  <c r="F8" i="4" s="1"/>
  <c r="E13" i="4" l="1"/>
  <c r="E15" i="4" s="1"/>
  <c r="D8" i="7" s="1"/>
  <c r="D7" i="7" l="1"/>
  <c r="D10" i="7" s="1"/>
  <c r="E22" i="4"/>
  <c r="D5" i="4"/>
  <c r="F5" i="4" s="1"/>
  <c r="F7" i="10"/>
  <c r="G7" i="10"/>
  <c r="G26" i="10" l="1"/>
  <c r="I26" i="10" s="1"/>
  <c r="G25" i="10"/>
  <c r="I25" i="10" s="1"/>
  <c r="G24" i="10"/>
  <c r="I24" i="10" s="1"/>
  <c r="I12" i="10"/>
  <c r="G11" i="10"/>
  <c r="I11" i="10" s="1"/>
  <c r="F26" i="10"/>
  <c r="F25" i="10"/>
  <c r="F24" i="10"/>
  <c r="F11" i="10"/>
  <c r="E7" i="7" l="1"/>
  <c r="E10" i="7" s="1"/>
  <c r="F22" i="4"/>
  <c r="G61" i="10"/>
  <c r="I30" i="10" l="1"/>
  <c r="I34" i="10"/>
  <c r="I33" i="10"/>
  <c r="I32" i="10"/>
  <c r="I31" i="10"/>
  <c r="I60" i="10"/>
  <c r="I59" i="10"/>
  <c r="I58" i="10"/>
  <c r="I57" i="10"/>
  <c r="I53" i="10"/>
  <c r="I52" i="10"/>
  <c r="I51" i="10"/>
  <c r="I50" i="10"/>
  <c r="I43" i="10"/>
  <c r="I42" i="10"/>
  <c r="I41" i="10"/>
  <c r="I40" i="10"/>
  <c r="I39" i="10"/>
  <c r="I38" i="10"/>
  <c r="I44" i="10" s="1"/>
  <c r="G6" i="10"/>
  <c r="I6" i="10" s="1"/>
  <c r="F6" i="10"/>
  <c r="G54" i="10"/>
  <c r="G62" i="10" s="1"/>
  <c r="G44" i="10"/>
  <c r="G35" i="10"/>
  <c r="G10" i="10"/>
  <c r="I10" i="10" s="1"/>
  <c r="F10" i="10"/>
  <c r="G9" i="10"/>
  <c r="I9" i="10" s="1"/>
  <c r="F9" i="10"/>
  <c r="G8" i="10"/>
  <c r="I8" i="10" s="1"/>
  <c r="F8" i="10"/>
  <c r="I7" i="10"/>
  <c r="F27" i="10" l="1"/>
  <c r="C4" i="7"/>
  <c r="I35" i="10"/>
  <c r="I54" i="10"/>
  <c r="I61" i="10"/>
  <c r="I27" i="10"/>
  <c r="I45" i="10" s="1"/>
  <c r="G27" i="10"/>
  <c r="G45" i="10" s="1"/>
  <c r="G64" i="10" s="1"/>
  <c r="D4" i="7" s="1"/>
  <c r="D13" i="7" s="1"/>
  <c r="I62" i="10" l="1"/>
  <c r="I64" i="10"/>
  <c r="G63" i="10"/>
  <c r="E4" i="7" l="1"/>
  <c r="E13" i="7" s="1"/>
  <c r="I63" i="10"/>
</calcChain>
</file>

<file path=xl/sharedStrings.xml><?xml version="1.0" encoding="utf-8"?>
<sst xmlns="http://schemas.openxmlformats.org/spreadsheetml/2006/main" count="198" uniqueCount="122">
  <si>
    <t>functie schaal</t>
  </si>
  <si>
    <t>functie</t>
  </si>
  <si>
    <t>dagen /jaar</t>
  </si>
  <si>
    <t>Totaal personeelsinzet</t>
  </si>
  <si>
    <t>onderdeel</t>
  </si>
  <si>
    <t>Totaal overige personeelskosten</t>
  </si>
  <si>
    <t>Exploitatiekosten</t>
  </si>
  <si>
    <t>Totaal exploitatiekosten</t>
  </si>
  <si>
    <t>kosten/ jaar excl. BTW</t>
  </si>
  <si>
    <t>kosten/ jaar incl. BTW</t>
  </si>
  <si>
    <t>BTW%</t>
  </si>
  <si>
    <t>uren/ dag</t>
  </si>
  <si>
    <t>Totaal inkoop ingrediëntskosten</t>
  </si>
  <si>
    <t>Totaal verkoop ingrediëntskosten</t>
  </si>
  <si>
    <t>TOTAAL OPBRENGSTEN VERKOOP INGREDIENTEN</t>
  </si>
  <si>
    <t>Inkoop ingrediëntskosten</t>
  </si>
  <si>
    <t>Verkoop ingrediëntskosten</t>
  </si>
  <si>
    <t>Omschrijving</t>
  </si>
  <si>
    <t>prijs/jaar incl. BTW</t>
  </si>
  <si>
    <t>uren/jaar</t>
  </si>
  <si>
    <t>Inzet gekwalificeerd personeel</t>
  </si>
  <si>
    <t>Inwerken, opleiding en training van personeel</t>
  </si>
  <si>
    <t>Vervanging van personeel</t>
  </si>
  <si>
    <t>Coordinatie en aansturing</t>
  </si>
  <si>
    <t>Algemene kosten</t>
  </si>
  <si>
    <t xml:space="preserve">Implementatiekosten </t>
  </si>
  <si>
    <t>Kassasystemen</t>
  </si>
  <si>
    <t>Management Fee</t>
  </si>
  <si>
    <t>BTW %</t>
  </si>
  <si>
    <t>beschrijving / onderdeel</t>
  </si>
  <si>
    <t>prijs/jaar excl. BTW</t>
  </si>
  <si>
    <t>excl. BTW</t>
  </si>
  <si>
    <t>Prijseenheid</t>
  </si>
  <si>
    <t>invullen indien van toepassing</t>
  </si>
  <si>
    <t>Algemene instructies</t>
  </si>
  <si>
    <t>Bedragen dienen in 2 decimalen nauwkeurig in euro's te worden vermeld.</t>
  </si>
  <si>
    <t>Rapportages, (kwaliteits)audits en toetsen</t>
  </si>
  <si>
    <t>In deze bijlage dient de Inschrijver de hieronder gevraagde gegevens in te vullen in de gele cellen:</t>
  </si>
  <si>
    <t>uurtarief 
excl. BTW</t>
  </si>
  <si>
    <t>(groene cellen met incl. BTW bedragen worden automatisch gevuld)</t>
  </si>
  <si>
    <t>Onder personele inzet - functienaam, functieschaal, uren per dag, uurtarief,  kosten exclusief BTW</t>
  </si>
  <si>
    <t>uren per jaar</t>
  </si>
  <si>
    <t>Exploitatiekosten per jaar exclusief BTW en BTW percentage</t>
  </si>
  <si>
    <t>Inkoop ingrediëntskosten exclusief BTW en BTW percentages</t>
  </si>
  <si>
    <t>Onder overige personele kosten - (indien van toepassing) functienaam, functieschaal, uren per dag, uurtarief, 
kosten exclusief BTW en BTW percentages.</t>
  </si>
  <si>
    <t>Verkoop ingrediëntskosten (opbrengsten verkoop) exclusief BTW en BTW percentages</t>
  </si>
  <si>
    <t>Overige personeelskosten (alleen invullen indien van toepassing)</t>
  </si>
  <si>
    <t>vrij invulbaar indien van toepasing</t>
  </si>
  <si>
    <t>De vaste aanneemsom en de vaste integrale verrekentarieven zijn inclusief:</t>
  </si>
  <si>
    <t>Vaste integrale verrekenprijzen voor de bijeenkomsten exclusief BTW.</t>
  </si>
  <si>
    <t>vaste integrale verrekenprijs</t>
  </si>
  <si>
    <t>Vaste integrale verrekenprijs excl. BTW</t>
  </si>
  <si>
    <t>Vaste integrale verrekenprijs incl. BTW</t>
  </si>
  <si>
    <t>Vaste integrale verrekenprijzen excl. BTW</t>
  </si>
  <si>
    <t>Vaste integrale verrekenprijzen incl. BTW</t>
  </si>
  <si>
    <t>Reis- en verblijfskosten en aan- en afrijtijden</t>
  </si>
  <si>
    <t>(de groene cellen worden automatisch gevuld)</t>
  </si>
  <si>
    <t>Overname van Personeel van de huidige gecontracteerde dienstverlener</t>
  </si>
  <si>
    <t>VASTE KOSTEN PER JAAR</t>
  </si>
  <si>
    <t xml:space="preserve">OPBRENGSTEN VERKOOP INGREDIENTEN </t>
  </si>
  <si>
    <t xml:space="preserve">TOTAAL VASTE KOSTEN </t>
  </si>
  <si>
    <t>Vaste integrale verrekenprijzen exclusief BTW voor Vergaderservice (koffie- en theeservice)</t>
  </si>
  <si>
    <r>
      <t xml:space="preserve">Totale Kosten Dienstverlening per jaar
</t>
    </r>
    <r>
      <rPr>
        <b/>
        <sz val="12"/>
        <color rgb="FFFF0000"/>
        <rFont val="Verdana"/>
        <family val="2"/>
      </rPr>
      <t>= Inschrijving "Prijs"</t>
    </r>
  </si>
  <si>
    <t>Tabblad 2 (Banqueting)</t>
  </si>
  <si>
    <t>Cateringmanager</t>
  </si>
  <si>
    <t>Assistent Cateringmanager</t>
  </si>
  <si>
    <t>Chef-kok</t>
  </si>
  <si>
    <t>Kok</t>
  </si>
  <si>
    <t>Gastheer/gastvrouw</t>
  </si>
  <si>
    <t>Cateringmedewerker</t>
  </si>
  <si>
    <t>Bedrijfsrestaurant</t>
  </si>
  <si>
    <t>Restitutie</t>
  </si>
  <si>
    <r>
      <t xml:space="preserve">prijs </t>
    </r>
    <r>
      <rPr>
        <u/>
        <sz val="9"/>
        <rFont val="Verdana"/>
        <family val="2"/>
      </rPr>
      <t>per persoon</t>
    </r>
  </si>
  <si>
    <t xml:space="preserve">                  </t>
  </si>
  <si>
    <t xml:space="preserve">                 </t>
  </si>
  <si>
    <t>Omschrijving banqueting</t>
  </si>
  <si>
    <t>Floormanager</t>
  </si>
  <si>
    <t>Tabblad 4: Totale prijs banqueting</t>
  </si>
  <si>
    <t xml:space="preserve">Tabbladen 3
Aanneemsom
</t>
  </si>
  <si>
    <t>incl. BTW*</t>
  </si>
  <si>
    <t>De door Opdrachtgever gevraagde gegevens dienen door de Inschrijver ingevuld te worden in de gele cellen in het tabblad 2 en 3.</t>
  </si>
  <si>
    <t>Inschrijver dient te controleren of de formules voor optelling en of vermenigvuldiging van alle tabbladen (2 t/m 5) correct werken en heeft in hierin een eigen verantwoordelijkheid.</t>
  </si>
  <si>
    <t>De in de tabblad 4 genoemde aantallen/bedragen zijn gebaseerd op de historische gegevens.  Hieraan kunnen geen rechten worden ontleend. De Vaste Integrale Verrekenprijzen kunnen niet gewijzigd worden als gevolg van fluctuaties in de aantallen.</t>
  </si>
  <si>
    <t xml:space="preserve">VASTE AANNEEMSOM AIVD PER JAAR </t>
  </si>
  <si>
    <t>Tabblad 3: Invulformulier vaste aanneemsom AIVD</t>
  </si>
  <si>
    <t>Bijlage 3A Prijsinvulformulier Cateringdienstverlening AIVD</t>
  </si>
  <si>
    <t>Instructie en Informatie; Aanbesteding Cateringdienstverlening t.b.v. AIVD met IUC referentienr. 202204022</t>
  </si>
  <si>
    <t xml:space="preserve">Het is op straffe van uitsluiting de Inschrijver niet toegestaan enige wijziging aan te brengen in de opmaak en tekstinhoud van de prijsinvulbladen van 'Bijlage 3A Prijsinvulformulier Cateringdienstverlening AIVD' </t>
  </si>
  <si>
    <t xml:space="preserve">Tabblad 5: Formulier Totale Kosten Cateringdienstverlening AIVD per jaar </t>
  </si>
  <si>
    <t xml:space="preserve">Prijseenheid </t>
  </si>
  <si>
    <t xml:space="preserve">Tabblad 2: Invulformulier Banqueting </t>
  </si>
  <si>
    <t>Aantal per jaar</t>
  </si>
  <si>
    <t>Vergaderservice per kan (7 kopjes)
(koffie- en theeservice)</t>
  </si>
  <si>
    <t>Pistoletten lunch</t>
  </si>
  <si>
    <t>Sandwich lunch</t>
  </si>
  <si>
    <t xml:space="preserve">Borrelwagen zonder bediening (inclusief verbruik) </t>
  </si>
  <si>
    <t xml:space="preserve">Receptiearrangement inclusief 1,5 uur bediening </t>
  </si>
  <si>
    <t>Indisch buffet</t>
  </si>
  <si>
    <t>Personeelsinzet bedrijfsrestaurant, koffiebar en koffiecorners</t>
  </si>
  <si>
    <t>Totaal banqueting</t>
  </si>
  <si>
    <r>
      <t>prijs</t>
    </r>
    <r>
      <rPr>
        <b/>
        <sz val="9"/>
        <rFont val="Verdana"/>
        <family val="2"/>
      </rPr>
      <t xml:space="preserve"> </t>
    </r>
    <r>
      <rPr>
        <u/>
        <sz val="9"/>
        <rFont val="Verdana"/>
        <family val="2"/>
      </rPr>
      <t>per kan</t>
    </r>
  </si>
  <si>
    <t>Vergaderlunches</t>
  </si>
  <si>
    <t>Lunch A</t>
  </si>
  <si>
    <t>VOORAF DOOR AANBESTEDER VASTGESTELDE VASTE INTEGRALE VERREKENPRIJS</t>
  </si>
  <si>
    <t>Lunch B</t>
  </si>
  <si>
    <t>Lunch C</t>
  </si>
  <si>
    <t>Bijeenkomsten (hapjes en dranken)</t>
  </si>
  <si>
    <t>Vergaderservices</t>
  </si>
  <si>
    <t>Banqueting*</t>
  </si>
  <si>
    <t>Totaal vaste aanneemsom per jaar</t>
  </si>
  <si>
    <r>
      <t>Totaal bijeenkomsten</t>
    </r>
    <r>
      <rPr>
        <b/>
        <strike/>
        <sz val="9"/>
        <rFont val="Verdana"/>
        <family val="2"/>
      </rPr>
      <t xml:space="preserve"> </t>
    </r>
  </si>
  <si>
    <t>Totaal vergaderservices</t>
  </si>
  <si>
    <r>
      <t>Totaal vergaderlunches</t>
    </r>
    <r>
      <rPr>
        <b/>
        <strike/>
        <sz val="9"/>
        <rFont val="Verdana"/>
        <family val="2"/>
      </rPr>
      <t xml:space="preserve"> </t>
    </r>
  </si>
  <si>
    <t>TOTAAL BANQUETING</t>
  </si>
  <si>
    <t>Exploitatiekosten waaronder kosten voor management fee, kassasystemen en algemene kosten waaronder themadagen, schoonmaak, bacteriologische controles en geldafhandeling en alle voor de Dienstverlening benodigde transport-, communicatie- en overige hulpmiddelen en materialen. (zie voor het volledige overzicht tevens eis H1 van Bijlage 2 PVE)</t>
  </si>
  <si>
    <t>Alle groene (en grijze) cellen worden automatisch met waarden gevuld. 
Inschrijver mag deze niet wijzigen, maar dient deze wel op juiste werking en vulling te controleren!</t>
  </si>
  <si>
    <t xml:space="preserve"> *Zie H2 van het Aanbestedingsdocument kopje 'Banqueting' en Bijlage 4 G2.d voor uitleg.</t>
  </si>
  <si>
    <t>*Uw inschrijfprijs wordt beoordeeld op de prijs cel E13 INCLUSIEF BTW</t>
  </si>
  <si>
    <r>
      <t>prijs</t>
    </r>
    <r>
      <rPr>
        <u/>
        <sz val="9"/>
        <rFont val="Verdana"/>
        <family val="2"/>
      </rPr>
      <t xml:space="preserve"> per stuk</t>
    </r>
  </si>
  <si>
    <t>Overwerkmaaltijd</t>
  </si>
  <si>
    <t>Werkfruit**</t>
  </si>
  <si>
    <t>**Onder werkfruit wordt verstaan: appel, banaan, sinaasappel, peer, mandarijn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</si>
</sst>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&quot;fl&quot;\ * #,##0.00_-;_-&quot;fl&quot;\ * #,##0.00\-;_-&quot;fl&quot;\ * &quot;-&quot;??_-;_-@_-"/>
    <numFmt numFmtId="167" formatCode="_-[$€-2]\ * #,##0.00_-;_-[$€-2]\ * #,##0.00\-;_-[$€-2]\ * &quot;-&quot;??_-;_-@_-"/>
    <numFmt numFmtId="168" formatCode="#,##0.00_ ;\-#,##0.00\ "/>
    <numFmt numFmtId="169" formatCode="&quot;€&quot;\ #,##0.00_-"/>
    <numFmt numFmtId="170" formatCode="_-* #,##0_-;_-* #,##0\-;_-* &quot;-&quot;??_-;_-@_-"/>
    <numFmt numFmtId="171" formatCode="_-[$€]\ * #,##0.00_-;_-[$€]\ * #,##0.00\-;_-[$€]\ * &quot;-&quot;??_-;_-@_-"/>
  </numFmts>
  <fonts count="43" x14ac:knownFonts="1">
    <font>
      <sz val="10"/>
      <name val="Arial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10"/>
      <name val="Arial"/>
      <family val="2"/>
    </font>
    <font>
      <b/>
      <sz val="10"/>
      <name val="Trebuchet MS"/>
      <family val="2"/>
    </font>
    <font>
      <u/>
      <sz val="10"/>
      <color indexed="12"/>
      <name val="Arial"/>
      <family val="2"/>
    </font>
    <font>
      <sz val="10"/>
      <name val="Trebuchet MS"/>
      <family val="2"/>
    </font>
    <font>
      <i/>
      <sz val="10"/>
      <name val="Trebuchet MS"/>
      <family val="2"/>
    </font>
    <font>
      <sz val="9"/>
      <name val="Verdana"/>
      <family val="2"/>
    </font>
    <font>
      <b/>
      <sz val="9"/>
      <name val="Verdana"/>
      <family val="2"/>
    </font>
    <font>
      <b/>
      <i/>
      <sz val="9"/>
      <name val="Verdana"/>
      <family val="2"/>
    </font>
    <font>
      <b/>
      <u/>
      <sz val="9"/>
      <name val="Verdana"/>
      <family val="2"/>
    </font>
    <font>
      <i/>
      <sz val="9"/>
      <name val="Verdana"/>
      <family val="2"/>
    </font>
    <font>
      <sz val="9"/>
      <color indexed="10"/>
      <name val="Verdana"/>
      <family val="2"/>
    </font>
    <font>
      <sz val="8"/>
      <name val="Arial"/>
      <family val="2"/>
    </font>
    <font>
      <sz val="9"/>
      <name val="Trebuchet MS"/>
      <family val="2"/>
    </font>
    <font>
      <sz val="9"/>
      <color indexed="56"/>
      <name val="Verdana"/>
      <family val="2"/>
    </font>
    <font>
      <sz val="10"/>
      <name val="Verdana"/>
      <family val="2"/>
    </font>
    <font>
      <sz val="10"/>
      <color indexed="10"/>
      <name val="Verdana"/>
      <family val="2"/>
    </font>
    <font>
      <b/>
      <strike/>
      <sz val="9"/>
      <name val="Verdana"/>
      <family val="2"/>
    </font>
    <font>
      <b/>
      <sz val="10"/>
      <color indexed="10"/>
      <name val="Arial"/>
      <family val="2"/>
    </font>
    <font>
      <b/>
      <sz val="9"/>
      <color indexed="8"/>
      <name val="Verdana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6"/>
      <name val="Arial"/>
      <family val="2"/>
    </font>
    <font>
      <u/>
      <sz val="16"/>
      <color indexed="12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b/>
      <u val="singleAccounting"/>
      <sz val="10"/>
      <name val="Trebuchet MS"/>
      <family val="2"/>
    </font>
    <font>
      <sz val="9"/>
      <color indexed="8"/>
      <name val="Verdana"/>
      <family val="2"/>
    </font>
    <font>
      <b/>
      <sz val="12"/>
      <color rgb="FFFF0000"/>
      <name val="Verdana"/>
      <family val="2"/>
    </font>
    <font>
      <b/>
      <sz val="12"/>
      <color indexed="10"/>
      <name val="Verdana"/>
      <family val="2"/>
    </font>
    <font>
      <b/>
      <u/>
      <sz val="10"/>
      <name val="Trebuchet MS"/>
      <family val="2"/>
    </font>
    <font>
      <b/>
      <sz val="10"/>
      <color rgb="FFFF0000"/>
      <name val="Trebuchet MS"/>
      <family val="2"/>
    </font>
    <font>
      <u/>
      <sz val="9"/>
      <name val="Trebuchet MS"/>
      <family val="2"/>
    </font>
    <font>
      <b/>
      <sz val="10"/>
      <color theme="3"/>
      <name val="Trebuchet MS"/>
      <family val="2"/>
    </font>
    <font>
      <b/>
      <sz val="16"/>
      <name val="Verdana"/>
      <family val="2"/>
    </font>
    <font>
      <sz val="10"/>
      <color rgb="FFFF0000"/>
      <name val="Trebuchet MS"/>
      <family val="2"/>
    </font>
    <font>
      <u/>
      <sz val="9"/>
      <name val="Verdana"/>
      <family val="2"/>
    </font>
    <font>
      <b/>
      <sz val="9"/>
      <color rgb="FFFF0000"/>
      <name val="Verdana"/>
      <family val="2"/>
    </font>
    <font>
      <u/>
      <sz val="1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71" fontId="5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348">
    <xf numFmtId="0" fontId="0" fillId="0" borderId="0" xfId="0"/>
    <xf numFmtId="0" fontId="8" fillId="0" borderId="0" xfId="0" applyFont="1"/>
    <xf numFmtId="0" fontId="6" fillId="0" borderId="0" xfId="0" applyFont="1"/>
    <xf numFmtId="167" fontId="8" fillId="0" borderId="0" xfId="0" applyNumberFormat="1" applyFont="1"/>
    <xf numFmtId="0" fontId="8" fillId="2" borderId="1" xfId="0" applyFont="1" applyFill="1" applyBorder="1" applyAlignment="1">
      <alignment wrapText="1"/>
    </xf>
    <xf numFmtId="167" fontId="8" fillId="3" borderId="1" xfId="0" applyNumberFormat="1" applyFont="1" applyFill="1" applyBorder="1"/>
    <xf numFmtId="168" fontId="8" fillId="0" borderId="0" xfId="3" applyNumberFormat="1" applyFont="1"/>
    <xf numFmtId="167" fontId="8" fillId="2" borderId="1" xfId="0" applyNumberFormat="1" applyFont="1" applyFill="1" applyBorder="1" applyAlignment="1">
      <alignment horizontal="center" wrapText="1"/>
    </xf>
    <xf numFmtId="0" fontId="8" fillId="2" borderId="2" xfId="0" applyFont="1" applyFill="1" applyBorder="1"/>
    <xf numFmtId="167" fontId="8" fillId="2" borderId="3" xfId="0" applyNumberFormat="1" applyFont="1" applyFill="1" applyBorder="1" applyAlignment="1">
      <alignment horizontal="center" wrapText="1"/>
    </xf>
    <xf numFmtId="167" fontId="8" fillId="3" borderId="3" xfId="0" applyNumberFormat="1" applyFont="1" applyFill="1" applyBorder="1"/>
    <xf numFmtId="0" fontId="6" fillId="4" borderId="6" xfId="0" applyFont="1" applyFill="1" applyBorder="1"/>
    <xf numFmtId="0" fontId="8" fillId="4" borderId="7" xfId="0" applyFont="1" applyFill="1" applyBorder="1"/>
    <xf numFmtId="168" fontId="8" fillId="4" borderId="7" xfId="3" applyNumberFormat="1" applyFont="1" applyFill="1" applyBorder="1"/>
    <xf numFmtId="167" fontId="8" fillId="4" borderId="7" xfId="0" applyNumberFormat="1" applyFont="1" applyFill="1" applyBorder="1"/>
    <xf numFmtId="167" fontId="6" fillId="4" borderId="8" xfId="0" applyNumberFormat="1" applyFont="1" applyFill="1" applyBorder="1"/>
    <xf numFmtId="0" fontId="8" fillId="4" borderId="6" xfId="0" applyFont="1" applyFill="1" applyBorder="1"/>
    <xf numFmtId="9" fontId="8" fillId="0" borderId="0" xfId="4" applyFont="1"/>
    <xf numFmtId="9" fontId="8" fillId="2" borderId="9" xfId="4" applyFont="1" applyFill="1" applyBorder="1" applyAlignment="1">
      <alignment horizontal="center" wrapText="1"/>
    </xf>
    <xf numFmtId="9" fontId="8" fillId="4" borderId="7" xfId="4" applyFont="1" applyFill="1" applyBorder="1"/>
    <xf numFmtId="168" fontId="8" fillId="2" borderId="1" xfId="3" applyNumberFormat="1" applyFont="1" applyFill="1" applyBorder="1" applyAlignment="1">
      <alignment wrapText="1"/>
    </xf>
    <xf numFmtId="0" fontId="6" fillId="4" borderId="7" xfId="0" applyFont="1" applyFill="1" applyBorder="1"/>
    <xf numFmtId="168" fontId="6" fillId="4" borderId="7" xfId="3" applyNumberFormat="1" applyFont="1" applyFill="1" applyBorder="1"/>
    <xf numFmtId="167" fontId="6" fillId="4" borderId="7" xfId="0" applyNumberFormat="1" applyFont="1" applyFill="1" applyBorder="1"/>
    <xf numFmtId="9" fontId="6" fillId="4" borderId="7" xfId="4" applyFont="1" applyFill="1" applyBorder="1"/>
    <xf numFmtId="167" fontId="8" fillId="0" borderId="0" xfId="5" applyNumberFormat="1" applyFont="1"/>
    <xf numFmtId="164" fontId="0" fillId="0" borderId="0" xfId="0" applyNumberFormat="1"/>
    <xf numFmtId="0" fontId="0" fillId="0" borderId="0" xfId="0" applyAlignment="1">
      <alignment wrapText="1"/>
    </xf>
    <xf numFmtId="169" fontId="0" fillId="0" borderId="0" xfId="0" applyNumberFormat="1"/>
    <xf numFmtId="0" fontId="0" fillId="0" borderId="0" xfId="0" applyFill="1"/>
    <xf numFmtId="165" fontId="8" fillId="3" borderId="1" xfId="3" applyFont="1" applyFill="1" applyBorder="1"/>
    <xf numFmtId="0" fontId="9" fillId="0" borderId="0" xfId="0" applyFont="1"/>
    <xf numFmtId="0" fontId="11" fillId="4" borderId="16" xfId="0" applyFont="1" applyFill="1" applyBorder="1" applyAlignment="1">
      <alignment horizontal="center" wrapText="1"/>
    </xf>
    <xf numFmtId="164" fontId="11" fillId="4" borderId="16" xfId="0" applyNumberFormat="1" applyFont="1" applyFill="1" applyBorder="1" applyAlignment="1">
      <alignment horizontal="center" wrapText="1"/>
    </xf>
    <xf numFmtId="164" fontId="11" fillId="4" borderId="17" xfId="0" applyNumberFormat="1" applyFont="1" applyFill="1" applyBorder="1" applyAlignment="1">
      <alignment horizontal="center" wrapText="1"/>
    </xf>
    <xf numFmtId="164" fontId="10" fillId="3" borderId="1" xfId="0" applyNumberFormat="1" applyFont="1" applyFill="1" applyBorder="1"/>
    <xf numFmtId="164" fontId="10" fillId="3" borderId="3" xfId="0" applyNumberFormat="1" applyFont="1" applyFill="1" applyBorder="1"/>
    <xf numFmtId="0" fontId="10" fillId="4" borderId="18" xfId="0" applyFont="1" applyFill="1" applyBorder="1"/>
    <xf numFmtId="170" fontId="10" fillId="4" borderId="18" xfId="0" applyNumberFormat="1" applyFont="1" applyFill="1" applyBorder="1"/>
    <xf numFmtId="0" fontId="11" fillId="4" borderId="9" xfId="0" applyFont="1" applyFill="1" applyBorder="1"/>
    <xf numFmtId="164" fontId="10" fillId="4" borderId="18" xfId="0" applyNumberFormat="1" applyFont="1" applyFill="1" applyBorder="1"/>
    <xf numFmtId="0" fontId="11" fillId="4" borderId="19" xfId="0" applyFont="1" applyFill="1" applyBorder="1"/>
    <xf numFmtId="169" fontId="11" fillId="4" borderId="1" xfId="0" applyNumberFormat="1" applyFont="1" applyFill="1" applyBorder="1"/>
    <xf numFmtId="0" fontId="10" fillId="4" borderId="9" xfId="0" applyFont="1" applyFill="1" applyBorder="1"/>
    <xf numFmtId="0" fontId="17" fillId="0" borderId="0" xfId="0" applyFont="1"/>
    <xf numFmtId="0" fontId="19" fillId="0" borderId="0" xfId="0" applyFont="1"/>
    <xf numFmtId="168" fontId="19" fillId="0" borderId="0" xfId="3" applyNumberFormat="1" applyFont="1"/>
    <xf numFmtId="167" fontId="19" fillId="0" borderId="0" xfId="0" applyNumberFormat="1" applyFont="1"/>
    <xf numFmtId="0" fontId="20" fillId="0" borderId="0" xfId="0" applyFont="1"/>
    <xf numFmtId="9" fontId="8" fillId="0" borderId="0" xfId="4" applyFont="1" applyAlignment="1">
      <alignment horizontal="center"/>
    </xf>
    <xf numFmtId="0" fontId="8" fillId="0" borderId="0" xfId="0" applyFont="1" applyAlignment="1">
      <alignment horizontal="left" vertical="center"/>
    </xf>
    <xf numFmtId="0" fontId="11" fillId="6" borderId="9" xfId="0" applyFont="1" applyFill="1" applyBorder="1"/>
    <xf numFmtId="0" fontId="10" fillId="6" borderId="18" xfId="0" applyFont="1" applyFill="1" applyBorder="1"/>
    <xf numFmtId="0" fontId="10" fillId="4" borderId="13" xfId="0" applyFont="1" applyFill="1" applyBorder="1"/>
    <xf numFmtId="0" fontId="10" fillId="4" borderId="25" xfId="0" applyFont="1" applyFill="1" applyBorder="1"/>
    <xf numFmtId="0" fontId="8" fillId="4" borderId="1" xfId="0" applyFont="1" applyFill="1" applyBorder="1"/>
    <xf numFmtId="0" fontId="23" fillId="0" borderId="14" xfId="0" applyFont="1" applyBorder="1" applyAlignment="1">
      <alignment horizontal="center"/>
    </xf>
    <xf numFmtId="167" fontId="8" fillId="0" borderId="0" xfId="5" applyNumberFormat="1" applyFont="1" applyAlignment="1">
      <alignment vertical="center"/>
    </xf>
    <xf numFmtId="0" fontId="26" fillId="6" borderId="0" xfId="0" applyFont="1" applyFill="1"/>
    <xf numFmtId="0" fontId="27" fillId="6" borderId="0" xfId="2" applyFont="1" applyFill="1" applyAlignment="1" applyProtection="1"/>
    <xf numFmtId="0" fontId="0" fillId="6" borderId="0" xfId="0" applyFill="1"/>
    <xf numFmtId="0" fontId="10" fillId="6" borderId="0" xfId="0" applyFont="1" applyFill="1"/>
    <xf numFmtId="0" fontId="10" fillId="6" borderId="27" xfId="0" applyFont="1" applyFill="1" applyBorder="1"/>
    <xf numFmtId="0" fontId="10" fillId="6" borderId="22" xfId="0" applyFont="1" applyFill="1" applyBorder="1"/>
    <xf numFmtId="0" fontId="10" fillId="6" borderId="0" xfId="0" applyFont="1" applyFill="1" applyBorder="1"/>
    <xf numFmtId="0" fontId="10" fillId="6" borderId="0" xfId="0" applyFont="1" applyFill="1" applyBorder="1" applyAlignment="1">
      <alignment horizontal="left" vertical="top" wrapText="1"/>
    </xf>
    <xf numFmtId="0" fontId="11" fillId="6" borderId="0" xfId="0" applyFont="1" applyFill="1" applyBorder="1"/>
    <xf numFmtId="0" fontId="25" fillId="6" borderId="0" xfId="0" applyFont="1" applyFill="1"/>
    <xf numFmtId="0" fontId="11" fillId="6" borderId="27" xfId="0" applyFont="1" applyFill="1" applyBorder="1"/>
    <xf numFmtId="0" fontId="11" fillId="6" borderId="13" xfId="0" applyFont="1" applyFill="1" applyBorder="1" applyAlignment="1">
      <alignment vertical="top"/>
    </xf>
    <xf numFmtId="0" fontId="10" fillId="7" borderId="27" xfId="0" applyFont="1" applyFill="1" applyBorder="1"/>
    <xf numFmtId="0" fontId="15" fillId="6" borderId="0" xfId="0" applyFont="1" applyFill="1"/>
    <xf numFmtId="169" fontId="10" fillId="6" borderId="0" xfId="0" applyNumberFormat="1" applyFont="1" applyFill="1" applyBorder="1"/>
    <xf numFmtId="169" fontId="10" fillId="6" borderId="0" xfId="0" applyNumberFormat="1" applyFont="1" applyFill="1"/>
    <xf numFmtId="0" fontId="11" fillId="6" borderId="0" xfId="0" applyFont="1" applyFill="1"/>
    <xf numFmtId="0" fontId="22" fillId="6" borderId="0" xfId="0" applyFont="1" applyFill="1" applyAlignment="1">
      <alignment horizontal="right"/>
    </xf>
    <xf numFmtId="169" fontId="22" fillId="6" borderId="0" xfId="0" applyNumberFormat="1" applyFont="1" applyFill="1" applyAlignment="1">
      <alignment horizontal="right"/>
    </xf>
    <xf numFmtId="169" fontId="0" fillId="6" borderId="0" xfId="0" applyNumberFormat="1" applyFill="1"/>
    <xf numFmtId="0" fontId="8" fillId="6" borderId="0" xfId="0" applyFont="1" applyFill="1"/>
    <xf numFmtId="0" fontId="14" fillId="6" borderId="0" xfId="0" applyFont="1" applyFill="1"/>
    <xf numFmtId="0" fontId="9" fillId="6" borderId="0" xfId="0" applyFont="1" applyFill="1"/>
    <xf numFmtId="167" fontId="10" fillId="6" borderId="0" xfId="0" applyNumberFormat="1" applyFont="1" applyFill="1"/>
    <xf numFmtId="0" fontId="10" fillId="6" borderId="0" xfId="0" applyFont="1" applyFill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168" fontId="8" fillId="6" borderId="0" xfId="3" applyNumberFormat="1" applyFont="1" applyFill="1"/>
    <xf numFmtId="167" fontId="8" fillId="6" borderId="0" xfId="0" applyNumberFormat="1" applyFont="1" applyFill="1"/>
    <xf numFmtId="9" fontId="8" fillId="6" borderId="0" xfId="4" applyFont="1" applyFill="1"/>
    <xf numFmtId="0" fontId="17" fillId="6" borderId="0" xfId="0" applyFont="1" applyFill="1"/>
    <xf numFmtId="168" fontId="17" fillId="6" borderId="0" xfId="3" applyNumberFormat="1" applyFont="1" applyFill="1"/>
    <xf numFmtId="167" fontId="17" fillId="6" borderId="0" xfId="0" applyNumberFormat="1" applyFont="1" applyFill="1"/>
    <xf numFmtId="9" fontId="17" fillId="6" borderId="0" xfId="4" applyFont="1" applyFill="1"/>
    <xf numFmtId="0" fontId="18" fillId="6" borderId="0" xfId="0" applyFont="1" applyFill="1"/>
    <xf numFmtId="168" fontId="10" fillId="6" borderId="0" xfId="3" applyNumberFormat="1" applyFont="1" applyFill="1"/>
    <xf numFmtId="0" fontId="19" fillId="6" borderId="0" xfId="0" applyFont="1" applyFill="1"/>
    <xf numFmtId="168" fontId="19" fillId="6" borderId="0" xfId="3" applyNumberFormat="1" applyFont="1" applyFill="1"/>
    <xf numFmtId="167" fontId="19" fillId="6" borderId="0" xfId="0" applyNumberFormat="1" applyFont="1" applyFill="1"/>
    <xf numFmtId="164" fontId="10" fillId="6" borderId="0" xfId="0" applyNumberFormat="1" applyFont="1" applyFill="1"/>
    <xf numFmtId="164" fontId="0" fillId="6" borderId="0" xfId="0" applyNumberFormat="1" applyFill="1"/>
    <xf numFmtId="0" fontId="29" fillId="6" borderId="0" xfId="0" applyFont="1" applyFill="1" applyAlignment="1">
      <alignment horizontal="left"/>
    </xf>
    <xf numFmtId="0" fontId="15" fillId="6" borderId="0" xfId="0" applyFont="1" applyFill="1" applyBorder="1"/>
    <xf numFmtId="0" fontId="10" fillId="6" borderId="30" xfId="0" applyFont="1" applyFill="1" applyBorder="1"/>
    <xf numFmtId="0" fontId="10" fillId="6" borderId="31" xfId="0" applyFont="1" applyFill="1" applyBorder="1"/>
    <xf numFmtId="0" fontId="10" fillId="6" borderId="29" xfId="0" applyFont="1" applyFill="1" applyBorder="1" applyAlignment="1">
      <alignment wrapText="1"/>
    </xf>
    <xf numFmtId="0" fontId="10" fillId="6" borderId="29" xfId="0" applyFont="1" applyFill="1" applyBorder="1" applyAlignment="1">
      <alignment horizontal="left" vertical="top" wrapText="1"/>
    </xf>
    <xf numFmtId="0" fontId="10" fillId="6" borderId="30" xfId="0" applyFont="1" applyFill="1" applyBorder="1" applyAlignment="1">
      <alignment horizontal="left" vertical="top" wrapText="1"/>
    </xf>
    <xf numFmtId="0" fontId="10" fillId="6" borderId="31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left"/>
    </xf>
    <xf numFmtId="167" fontId="6" fillId="6" borderId="0" xfId="0" applyNumberFormat="1" applyFont="1" applyFill="1" applyBorder="1" applyAlignment="1">
      <alignment horizontal="left"/>
    </xf>
    <xf numFmtId="167" fontId="8" fillId="2" borderId="1" xfId="0" applyNumberFormat="1" applyFont="1" applyFill="1" applyBorder="1" applyAlignment="1">
      <alignment wrapText="1"/>
    </xf>
    <xf numFmtId="0" fontId="14" fillId="6" borderId="30" xfId="0" applyFont="1" applyFill="1" applyBorder="1"/>
    <xf numFmtId="0" fontId="11" fillId="6" borderId="13" xfId="0" applyFont="1" applyFill="1" applyBorder="1" applyAlignment="1">
      <alignment wrapText="1"/>
    </xf>
    <xf numFmtId="0" fontId="10" fillId="6" borderId="29" xfId="0" applyFont="1" applyFill="1" applyBorder="1" applyAlignment="1">
      <alignment vertical="center"/>
    </xf>
    <xf numFmtId="0" fontId="10" fillId="6" borderId="30" xfId="0" applyFont="1" applyFill="1" applyBorder="1" applyAlignment="1">
      <alignment vertical="top" wrapText="1"/>
    </xf>
    <xf numFmtId="0" fontId="6" fillId="4" borderId="10" xfId="0" applyFont="1" applyFill="1" applyBorder="1"/>
    <xf numFmtId="0" fontId="6" fillId="4" borderId="11" xfId="0" applyFont="1" applyFill="1" applyBorder="1"/>
    <xf numFmtId="168" fontId="6" fillId="4" borderId="11" xfId="3" applyNumberFormat="1" applyFont="1" applyFill="1" applyBorder="1"/>
    <xf numFmtId="167" fontId="6" fillId="4" borderId="11" xfId="0" applyNumberFormat="1" applyFont="1" applyFill="1" applyBorder="1"/>
    <xf numFmtId="9" fontId="6" fillId="4" borderId="33" xfId="4" applyFont="1" applyFill="1" applyBorder="1"/>
    <xf numFmtId="167" fontId="6" fillId="4" borderId="12" xfId="0" applyNumberFormat="1" applyFont="1" applyFill="1" applyBorder="1"/>
    <xf numFmtId="0" fontId="6" fillId="2" borderId="40" xfId="0" applyFont="1" applyFill="1" applyBorder="1"/>
    <xf numFmtId="0" fontId="6" fillId="2" borderId="41" xfId="0" applyFont="1" applyFill="1" applyBorder="1"/>
    <xf numFmtId="168" fontId="6" fillId="2" borderId="41" xfId="3" applyNumberFormat="1" applyFont="1" applyFill="1" applyBorder="1"/>
    <xf numFmtId="167" fontId="6" fillId="2" borderId="41" xfId="0" applyNumberFormat="1" applyFont="1" applyFill="1" applyBorder="1"/>
    <xf numFmtId="165" fontId="6" fillId="3" borderId="41" xfId="3" applyFont="1" applyFill="1" applyBorder="1"/>
    <xf numFmtId="167" fontId="6" fillId="3" borderId="41" xfId="0" applyNumberFormat="1" applyFont="1" applyFill="1" applyBorder="1"/>
    <xf numFmtId="9" fontId="6" fillId="3" borderId="42" xfId="4" applyFont="1" applyFill="1" applyBorder="1"/>
    <xf numFmtId="167" fontId="6" fillId="3" borderId="43" xfId="0" applyNumberFormat="1" applyFont="1" applyFill="1" applyBorder="1"/>
    <xf numFmtId="0" fontId="6" fillId="4" borderId="27" xfId="0" applyFont="1" applyFill="1" applyBorder="1"/>
    <xf numFmtId="0" fontId="6" fillId="4" borderId="0" xfId="0" applyFont="1" applyFill="1" applyBorder="1"/>
    <xf numFmtId="168" fontId="6" fillId="4" borderId="0" xfId="3" applyNumberFormat="1" applyFont="1" applyFill="1" applyBorder="1"/>
    <xf numFmtId="167" fontId="6" fillId="4" borderId="0" xfId="0" applyNumberFormat="1" applyFont="1" applyFill="1" applyBorder="1"/>
    <xf numFmtId="9" fontId="6" fillId="4" borderId="31" xfId="4" applyFont="1" applyFill="1" applyBorder="1"/>
    <xf numFmtId="0" fontId="6" fillId="4" borderId="22" xfId="0" applyFont="1" applyFill="1" applyBorder="1"/>
    <xf numFmtId="0" fontId="8" fillId="4" borderId="44" xfId="0" applyFont="1" applyFill="1" applyBorder="1"/>
    <xf numFmtId="168" fontId="8" fillId="4" borderId="44" xfId="3" applyNumberFormat="1" applyFont="1" applyFill="1" applyBorder="1"/>
    <xf numFmtId="167" fontId="8" fillId="4" borderId="44" xfId="0" applyNumberFormat="1" applyFont="1" applyFill="1" applyBorder="1"/>
    <xf numFmtId="9" fontId="8" fillId="4" borderId="31" xfId="4" applyFont="1" applyFill="1" applyBorder="1"/>
    <xf numFmtId="167" fontId="6" fillId="11" borderId="31" xfId="0" applyNumberFormat="1" applyFont="1" applyFill="1" applyBorder="1"/>
    <xf numFmtId="167" fontId="6" fillId="11" borderId="28" xfId="0" applyNumberFormat="1" applyFont="1" applyFill="1" applyBorder="1"/>
    <xf numFmtId="167" fontId="6" fillId="11" borderId="32" xfId="0" applyNumberFormat="1" applyFont="1" applyFill="1" applyBorder="1"/>
    <xf numFmtId="0" fontId="8" fillId="2" borderId="21" xfId="0" applyFont="1" applyFill="1" applyBorder="1"/>
    <xf numFmtId="167" fontId="8" fillId="2" borderId="19" xfId="0" applyNumberFormat="1" applyFont="1" applyFill="1" applyBorder="1" applyAlignment="1">
      <alignment horizontal="center" wrapText="1"/>
    </xf>
    <xf numFmtId="0" fontId="6" fillId="2" borderId="46" xfId="0" applyFont="1" applyFill="1" applyBorder="1"/>
    <xf numFmtId="167" fontId="6" fillId="3" borderId="47" xfId="0" applyNumberFormat="1" applyFont="1" applyFill="1" applyBorder="1"/>
    <xf numFmtId="0" fontId="6" fillId="4" borderId="48" xfId="0" applyFont="1" applyFill="1" applyBorder="1"/>
    <xf numFmtId="167" fontId="6" fillId="4" borderId="23" xfId="0" applyNumberFormat="1" applyFont="1" applyFill="1" applyBorder="1"/>
    <xf numFmtId="0" fontId="6" fillId="4" borderId="33" xfId="0" applyFont="1" applyFill="1" applyBorder="1"/>
    <xf numFmtId="168" fontId="6" fillId="4" borderId="39" xfId="3" applyNumberFormat="1" applyFont="1" applyFill="1" applyBorder="1"/>
    <xf numFmtId="167" fontId="6" fillId="4" borderId="39" xfId="0" applyNumberFormat="1" applyFont="1" applyFill="1" applyBorder="1"/>
    <xf numFmtId="0" fontId="6" fillId="4" borderId="39" xfId="0" applyFont="1" applyFill="1" applyBorder="1"/>
    <xf numFmtId="0" fontId="6" fillId="4" borderId="23" xfId="0" applyFont="1" applyFill="1" applyBorder="1"/>
    <xf numFmtId="0" fontId="6" fillId="10" borderId="48" xfId="0" applyFont="1" applyFill="1" applyBorder="1"/>
    <xf numFmtId="0" fontId="6" fillId="10" borderId="10" xfId="0" applyFont="1" applyFill="1" applyBorder="1"/>
    <xf numFmtId="0" fontId="6" fillId="12" borderId="50" xfId="0" applyFont="1" applyFill="1" applyBorder="1"/>
    <xf numFmtId="168" fontId="6" fillId="12" borderId="50" xfId="3" applyNumberFormat="1" applyFont="1" applyFill="1" applyBorder="1"/>
    <xf numFmtId="167" fontId="6" fillId="12" borderId="50" xfId="0" applyNumberFormat="1" applyFont="1" applyFill="1" applyBorder="1"/>
    <xf numFmtId="167" fontId="6" fillId="3" borderId="51" xfId="0" applyNumberFormat="1" applyFont="1" applyFill="1" applyBorder="1"/>
    <xf numFmtId="0" fontId="6" fillId="12" borderId="42" xfId="0" applyFont="1" applyFill="1" applyBorder="1"/>
    <xf numFmtId="0" fontId="6" fillId="12" borderId="47" xfId="0" applyFont="1" applyFill="1" applyBorder="1"/>
    <xf numFmtId="9" fontId="6" fillId="3" borderId="43" xfId="4" applyFont="1" applyFill="1" applyBorder="1"/>
    <xf numFmtId="169" fontId="11" fillId="11" borderId="19" xfId="0" applyNumberFormat="1" applyFont="1" applyFill="1" applyBorder="1"/>
    <xf numFmtId="0" fontId="30" fillId="10" borderId="0" xfId="0" applyFont="1" applyFill="1" applyBorder="1"/>
    <xf numFmtId="0" fontId="8" fillId="10" borderId="0" xfId="0" applyFont="1" applyFill="1"/>
    <xf numFmtId="167" fontId="17" fillId="10" borderId="0" xfId="0" applyNumberFormat="1" applyFont="1" applyFill="1"/>
    <xf numFmtId="0" fontId="17" fillId="10" borderId="0" xfId="0" applyFont="1" applyFill="1"/>
    <xf numFmtId="168" fontId="17" fillId="10" borderId="0" xfId="3" applyNumberFormat="1" applyFont="1" applyFill="1"/>
    <xf numFmtId="9" fontId="17" fillId="10" borderId="0" xfId="4" applyFont="1" applyFill="1"/>
    <xf numFmtId="0" fontId="10" fillId="10" borderId="0" xfId="0" applyFont="1" applyFill="1"/>
    <xf numFmtId="0" fontId="10" fillId="10" borderId="0" xfId="0" applyFont="1" applyFill="1" applyAlignment="1">
      <alignment wrapText="1"/>
    </xf>
    <xf numFmtId="0" fontId="0" fillId="10" borderId="0" xfId="0" applyFill="1"/>
    <xf numFmtId="0" fontId="10" fillId="0" borderId="0" xfId="0" applyFont="1" applyFill="1"/>
    <xf numFmtId="0" fontId="17" fillId="0" borderId="0" xfId="0" applyFont="1" applyFill="1"/>
    <xf numFmtId="168" fontId="17" fillId="0" borderId="0" xfId="3" applyNumberFormat="1" applyFont="1" applyFill="1"/>
    <xf numFmtId="167" fontId="17" fillId="0" borderId="0" xfId="0" applyNumberFormat="1" applyFont="1" applyFill="1"/>
    <xf numFmtId="9" fontId="17" fillId="0" borderId="0" xfId="4" applyFont="1" applyFill="1"/>
    <xf numFmtId="0" fontId="19" fillId="0" borderId="0" xfId="0" applyFont="1" applyFill="1"/>
    <xf numFmtId="168" fontId="10" fillId="0" borderId="0" xfId="3" applyNumberFormat="1" applyFont="1" applyFill="1"/>
    <xf numFmtId="167" fontId="10" fillId="0" borderId="0" xfId="0" applyNumberFormat="1" applyFont="1" applyFill="1"/>
    <xf numFmtId="0" fontId="36" fillId="6" borderId="0" xfId="0" applyFont="1" applyFill="1"/>
    <xf numFmtId="0" fontId="35" fillId="10" borderId="0" xfId="0" applyFont="1" applyFill="1" applyBorder="1" applyAlignment="1">
      <alignment vertical="center"/>
    </xf>
    <xf numFmtId="167" fontId="6" fillId="11" borderId="8" xfId="0" applyNumberFormat="1" applyFont="1" applyFill="1" applyBorder="1" applyAlignment="1">
      <alignment vertical="center" wrapText="1"/>
    </xf>
    <xf numFmtId="0" fontId="11" fillId="6" borderId="27" xfId="0" applyFont="1" applyFill="1" applyBorder="1" applyAlignment="1">
      <alignment wrapText="1"/>
    </xf>
    <xf numFmtId="0" fontId="38" fillId="6" borderId="0" xfId="0" applyFont="1" applyFill="1"/>
    <xf numFmtId="0" fontId="34" fillId="10" borderId="0" xfId="0" applyFont="1" applyFill="1" applyBorder="1"/>
    <xf numFmtId="0" fontId="35" fillId="10" borderId="0" xfId="0" applyFont="1" applyFill="1" applyBorder="1"/>
    <xf numFmtId="0" fontId="10" fillId="4" borderId="23" xfId="0" applyFont="1" applyFill="1" applyBorder="1" applyAlignment="1">
      <alignment vertical="top"/>
    </xf>
    <xf numFmtId="0" fontId="10" fillId="6" borderId="27" xfId="0" applyFont="1" applyFill="1" applyBorder="1" applyAlignment="1">
      <alignment vertical="top"/>
    </xf>
    <xf numFmtId="0" fontId="15" fillId="6" borderId="0" xfId="0" applyFont="1" applyFill="1" applyAlignment="1">
      <alignment horizontal="left"/>
    </xf>
    <xf numFmtId="169" fontId="11" fillId="11" borderId="19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vertical="top" wrapText="1"/>
    </xf>
    <xf numFmtId="0" fontId="9" fillId="9" borderId="2" xfId="0" applyFont="1" applyFill="1" applyBorder="1" applyProtection="1">
      <protection locked="0"/>
    </xf>
    <xf numFmtId="0" fontId="8" fillId="9" borderId="1" xfId="0" applyFont="1" applyFill="1" applyBorder="1" applyProtection="1">
      <protection locked="0"/>
    </xf>
    <xf numFmtId="0" fontId="9" fillId="9" borderId="4" xfId="0" applyFont="1" applyFill="1" applyBorder="1" applyProtection="1">
      <protection locked="0"/>
    </xf>
    <xf numFmtId="9" fontId="8" fillId="9" borderId="9" xfId="4" applyFont="1" applyFill="1" applyBorder="1" applyProtection="1">
      <protection locked="0"/>
    </xf>
    <xf numFmtId="167" fontId="8" fillId="9" borderId="19" xfId="0" applyNumberFormat="1" applyFont="1" applyFill="1" applyBorder="1" applyProtection="1">
      <protection locked="0"/>
    </xf>
    <xf numFmtId="0" fontId="9" fillId="9" borderId="21" xfId="0" applyFont="1" applyFill="1" applyBorder="1" applyProtection="1">
      <protection locked="0"/>
    </xf>
    <xf numFmtId="0" fontId="9" fillId="9" borderId="45" xfId="0" applyFont="1" applyFill="1" applyBorder="1" applyProtection="1">
      <protection locked="0"/>
    </xf>
    <xf numFmtId="167" fontId="8" fillId="9" borderId="34" xfId="0" applyNumberFormat="1" applyFont="1" applyFill="1" applyBorder="1" applyProtection="1">
      <protection locked="0"/>
    </xf>
    <xf numFmtId="9" fontId="8" fillId="9" borderId="24" xfId="4" applyFont="1" applyFill="1" applyBorder="1" applyProtection="1">
      <protection locked="0"/>
    </xf>
    <xf numFmtId="167" fontId="8" fillId="9" borderId="1" xfId="0" applyNumberFormat="1" applyFont="1" applyFill="1" applyBorder="1" applyProtection="1">
      <protection locked="0"/>
    </xf>
    <xf numFmtId="167" fontId="8" fillId="9" borderId="5" xfId="0" applyNumberFormat="1" applyFont="1" applyFill="1" applyBorder="1" applyProtection="1">
      <protection locked="0"/>
    </xf>
    <xf numFmtId="168" fontId="8" fillId="9" borderId="1" xfId="3" applyNumberFormat="1" applyFont="1" applyFill="1" applyBorder="1" applyProtection="1">
      <protection locked="0"/>
    </xf>
    <xf numFmtId="0" fontId="8" fillId="12" borderId="9" xfId="0" applyFont="1" applyFill="1" applyBorder="1" applyProtection="1">
      <protection locked="0"/>
    </xf>
    <xf numFmtId="168" fontId="8" fillId="12" borderId="18" xfId="3" applyNumberFormat="1" applyFont="1" applyFill="1" applyBorder="1" applyProtection="1">
      <protection locked="0"/>
    </xf>
    <xf numFmtId="167" fontId="8" fillId="12" borderId="18" xfId="0" applyNumberFormat="1" applyFont="1" applyFill="1" applyBorder="1" applyProtection="1">
      <protection locked="0"/>
    </xf>
    <xf numFmtId="0" fontId="8" fillId="12" borderId="18" xfId="0" applyFont="1" applyFill="1" applyBorder="1" applyProtection="1">
      <protection locked="0"/>
    </xf>
    <xf numFmtId="0" fontId="8" fillId="12" borderId="19" xfId="0" applyFont="1" applyFill="1" applyBorder="1" applyProtection="1">
      <protection locked="0"/>
    </xf>
    <xf numFmtId="0" fontId="8" fillId="12" borderId="24" xfId="0" applyFont="1" applyFill="1" applyBorder="1" applyProtection="1">
      <protection locked="0"/>
    </xf>
    <xf numFmtId="168" fontId="8" fillId="12" borderId="38" xfId="3" applyNumberFormat="1" applyFont="1" applyFill="1" applyBorder="1" applyProtection="1">
      <protection locked="0"/>
    </xf>
    <xf numFmtId="167" fontId="8" fillId="12" borderId="38" xfId="0" applyNumberFormat="1" applyFont="1" applyFill="1" applyBorder="1" applyProtection="1">
      <protection locked="0"/>
    </xf>
    <xf numFmtId="0" fontId="8" fillId="12" borderId="38" xfId="0" applyFont="1" applyFill="1" applyBorder="1" applyProtection="1">
      <protection locked="0"/>
    </xf>
    <xf numFmtId="0" fontId="8" fillId="12" borderId="34" xfId="0" applyFont="1" applyFill="1" applyBorder="1" applyProtection="1">
      <protection locked="0"/>
    </xf>
    <xf numFmtId="0" fontId="8" fillId="12" borderId="33" xfId="0" applyFont="1" applyFill="1" applyBorder="1" applyProtection="1">
      <protection locked="0"/>
    </xf>
    <xf numFmtId="168" fontId="8" fillId="12" borderId="39" xfId="3" applyNumberFormat="1" applyFont="1" applyFill="1" applyBorder="1" applyProtection="1">
      <protection locked="0"/>
    </xf>
    <xf numFmtId="167" fontId="8" fillId="12" borderId="39" xfId="0" applyNumberFormat="1" applyFont="1" applyFill="1" applyBorder="1" applyProtection="1">
      <protection locked="0"/>
    </xf>
    <xf numFmtId="0" fontId="8" fillId="12" borderId="39" xfId="0" applyFont="1" applyFill="1" applyBorder="1" applyProtection="1">
      <protection locked="0"/>
    </xf>
    <xf numFmtId="0" fontId="8" fillId="12" borderId="23" xfId="0" applyFont="1" applyFill="1" applyBorder="1" applyProtection="1">
      <protection locked="0"/>
    </xf>
    <xf numFmtId="167" fontId="8" fillId="2" borderId="18" xfId="0" applyNumberFormat="1" applyFont="1" applyFill="1" applyBorder="1" applyProtection="1">
      <protection locked="0"/>
    </xf>
    <xf numFmtId="168" fontId="8" fillId="2" borderId="18" xfId="3" applyNumberFormat="1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8" fillId="2" borderId="18" xfId="0" applyFont="1" applyFill="1" applyBorder="1" applyProtection="1">
      <protection locked="0"/>
    </xf>
    <xf numFmtId="0" fontId="8" fillId="2" borderId="19" xfId="0" applyFont="1" applyFill="1" applyBorder="1" applyProtection="1">
      <protection locked="0"/>
    </xf>
    <xf numFmtId="0" fontId="8" fillId="2" borderId="23" xfId="0" applyFont="1" applyFill="1" applyBorder="1" applyProtection="1">
      <protection locked="0"/>
    </xf>
    <xf numFmtId="0" fontId="8" fillId="2" borderId="33" xfId="0" applyFont="1" applyFill="1" applyBorder="1" applyProtection="1">
      <protection locked="0"/>
    </xf>
    <xf numFmtId="168" fontId="8" fillId="2" borderId="39" xfId="3" applyNumberFormat="1" applyFont="1" applyFill="1" applyBorder="1" applyProtection="1">
      <protection locked="0"/>
    </xf>
    <xf numFmtId="167" fontId="8" fillId="2" borderId="39" xfId="0" applyNumberFormat="1" applyFont="1" applyFill="1" applyBorder="1" applyProtection="1">
      <protection locked="0"/>
    </xf>
    <xf numFmtId="0" fontId="8" fillId="2" borderId="39" xfId="0" applyFont="1" applyFill="1" applyBorder="1" applyProtection="1">
      <protection locked="0"/>
    </xf>
    <xf numFmtId="165" fontId="11" fillId="3" borderId="20" xfId="0" applyNumberFormat="1" applyFont="1" applyFill="1" applyBorder="1" applyAlignment="1">
      <alignment vertical="center"/>
    </xf>
    <xf numFmtId="169" fontId="11" fillId="11" borderId="1" xfId="0" applyNumberFormat="1" applyFont="1" applyFill="1" applyBorder="1" applyAlignment="1">
      <alignment horizontal="right"/>
    </xf>
    <xf numFmtId="0" fontId="35" fillId="10" borderId="0" xfId="0" applyFont="1" applyFill="1"/>
    <xf numFmtId="167" fontId="35" fillId="10" borderId="0" xfId="0" applyNumberFormat="1" applyFont="1" applyFill="1"/>
    <xf numFmtId="0" fontId="41" fillId="6" borderId="0" xfId="0" applyFont="1" applyFill="1" applyAlignment="1">
      <alignment vertical="center"/>
    </xf>
    <xf numFmtId="0" fontId="5" fillId="0" borderId="0" xfId="0" applyFont="1"/>
    <xf numFmtId="0" fontId="8" fillId="10" borderId="0" xfId="0" applyFont="1" applyFill="1" applyBorder="1"/>
    <xf numFmtId="0" fontId="8" fillId="0" borderId="0" xfId="0" applyFont="1" applyBorder="1"/>
    <xf numFmtId="167" fontId="8" fillId="6" borderId="0" xfId="0" applyNumberFormat="1" applyFont="1" applyFill="1" applyBorder="1"/>
    <xf numFmtId="9" fontId="8" fillId="6" borderId="0" xfId="4" applyFont="1" applyFill="1" applyBorder="1"/>
    <xf numFmtId="0" fontId="35" fillId="0" borderId="0" xfId="0" applyFont="1" applyBorder="1"/>
    <xf numFmtId="167" fontId="17" fillId="10" borderId="0" xfId="0" applyNumberFormat="1" applyFont="1" applyFill="1" applyBorder="1"/>
    <xf numFmtId="9" fontId="17" fillId="10" borderId="0" xfId="4" applyFont="1" applyFill="1" applyBorder="1"/>
    <xf numFmtId="0" fontId="17" fillId="0" borderId="0" xfId="0" applyFont="1" applyBorder="1"/>
    <xf numFmtId="164" fontId="11" fillId="11" borderId="52" xfId="0" applyNumberFormat="1" applyFont="1" applyFill="1" applyBorder="1"/>
    <xf numFmtId="0" fontId="11" fillId="4" borderId="21" xfId="0" applyFont="1" applyFill="1" applyBorder="1"/>
    <xf numFmtId="0" fontId="35" fillId="0" borderId="0" xfId="0" applyFont="1" applyAlignment="1">
      <alignment horizontal="left" wrapText="1"/>
    </xf>
    <xf numFmtId="169" fontId="10" fillId="16" borderId="1" xfId="0" applyNumberFormat="1" applyFont="1" applyFill="1" applyBorder="1"/>
    <xf numFmtId="0" fontId="19" fillId="4" borderId="1" xfId="0" applyFont="1" applyFill="1" applyBorder="1" applyAlignment="1">
      <alignment wrapText="1"/>
    </xf>
    <xf numFmtId="169" fontId="33" fillId="16" borderId="31" xfId="0" applyNumberFormat="1" applyFont="1" applyFill="1" applyBorder="1" applyAlignment="1">
      <alignment vertical="center"/>
    </xf>
    <xf numFmtId="169" fontId="33" fillId="14" borderId="26" xfId="0" applyNumberFormat="1" applyFont="1" applyFill="1" applyBorder="1" applyAlignment="1">
      <alignment vertical="center"/>
    </xf>
    <xf numFmtId="0" fontId="24" fillId="0" borderId="52" xfId="0" applyFont="1" applyBorder="1" applyAlignment="1">
      <alignment horizontal="center"/>
    </xf>
    <xf numFmtId="169" fontId="24" fillId="0" borderId="52" xfId="0" applyNumberFormat="1" applyFont="1" applyBorder="1" applyAlignment="1">
      <alignment horizontal="center"/>
    </xf>
    <xf numFmtId="0" fontId="10" fillId="7" borderId="27" xfId="0" applyFont="1" applyFill="1" applyBorder="1" applyAlignment="1">
      <alignment vertical="center"/>
    </xf>
    <xf numFmtId="0" fontId="5" fillId="7" borderId="28" xfId="0" applyFont="1" applyFill="1" applyBorder="1" applyAlignment="1">
      <alignment vertical="center"/>
    </xf>
    <xf numFmtId="0" fontId="10" fillId="7" borderId="28" xfId="0" applyFont="1" applyFill="1" applyBorder="1"/>
    <xf numFmtId="167" fontId="37" fillId="11" borderId="7" xfId="0" applyNumberFormat="1" applyFont="1" applyFill="1" applyBorder="1" applyAlignment="1">
      <alignment vertical="center"/>
    </xf>
    <xf numFmtId="0" fontId="39" fillId="10" borderId="0" xfId="0" applyFont="1" applyFill="1"/>
    <xf numFmtId="0" fontId="42" fillId="0" borderId="0" xfId="0" applyFont="1" applyAlignment="1">
      <alignment vertical="center"/>
    </xf>
    <xf numFmtId="0" fontId="35" fillId="0" borderId="0" xfId="0" applyFont="1" applyAlignment="1">
      <alignment wrapText="1"/>
    </xf>
    <xf numFmtId="0" fontId="9" fillId="0" borderId="0" xfId="0" applyFont="1" applyFill="1" applyAlignment="1"/>
    <xf numFmtId="0" fontId="9" fillId="0" borderId="0" xfId="0" applyFont="1" applyFill="1" applyAlignment="1">
      <alignment wrapText="1"/>
    </xf>
    <xf numFmtId="167" fontId="9" fillId="0" borderId="0" xfId="5" applyNumberFormat="1" applyFont="1" applyFill="1" applyAlignment="1">
      <alignment vertical="center"/>
    </xf>
    <xf numFmtId="0" fontId="9" fillId="0" borderId="0" xfId="0" applyFont="1" applyFill="1"/>
    <xf numFmtId="164" fontId="10" fillId="17" borderId="1" xfId="0" applyNumberFormat="1" applyFont="1" applyFill="1" applyBorder="1"/>
    <xf numFmtId="164" fontId="10" fillId="17" borderId="3" xfId="0" applyNumberFormat="1" applyFont="1" applyFill="1" applyBorder="1"/>
    <xf numFmtId="169" fontId="10" fillId="16" borderId="19" xfId="0" applyNumberFormat="1" applyFont="1" applyFill="1" applyBorder="1"/>
    <xf numFmtId="0" fontId="19" fillId="4" borderId="5" xfId="0" applyFont="1" applyFill="1" applyBorder="1" applyAlignment="1">
      <alignment wrapText="1"/>
    </xf>
    <xf numFmtId="164" fontId="10" fillId="3" borderId="5" xfId="0" applyNumberFormat="1" applyFont="1" applyFill="1" applyBorder="1"/>
    <xf numFmtId="164" fontId="10" fillId="3" borderId="53" xfId="0" applyNumberFormat="1" applyFont="1" applyFill="1" applyBorder="1"/>
    <xf numFmtId="0" fontId="19" fillId="4" borderId="11" xfId="0" applyFont="1" applyFill="1" applyBorder="1" applyAlignment="1">
      <alignment wrapText="1"/>
    </xf>
    <xf numFmtId="164" fontId="10" fillId="17" borderId="11" xfId="0" applyNumberFormat="1" applyFont="1" applyFill="1" applyBorder="1"/>
    <xf numFmtId="164" fontId="10" fillId="17" borderId="12" xfId="0" applyNumberFormat="1" applyFont="1" applyFill="1" applyBorder="1"/>
    <xf numFmtId="0" fontId="14" fillId="5" borderId="0" xfId="0" applyFont="1" applyFill="1" applyBorder="1" applyAlignment="1">
      <alignment vertical="center"/>
    </xf>
    <xf numFmtId="164" fontId="10" fillId="3" borderId="11" xfId="0" applyNumberFormat="1" applyFont="1" applyFill="1" applyBorder="1"/>
    <xf numFmtId="164" fontId="10" fillId="3" borderId="12" xfId="0" applyNumberFormat="1" applyFont="1" applyFill="1" applyBorder="1"/>
    <xf numFmtId="0" fontId="14" fillId="5" borderId="9" xfId="0" applyFont="1" applyFill="1" applyBorder="1" applyAlignment="1">
      <alignment vertical="center"/>
    </xf>
    <xf numFmtId="0" fontId="14" fillId="5" borderId="18" xfId="0" applyFont="1" applyFill="1" applyBorder="1" applyAlignment="1">
      <alignment vertical="center"/>
    </xf>
    <xf numFmtId="0" fontId="14" fillId="5" borderId="19" xfId="0" applyFont="1" applyFill="1" applyBorder="1" applyAlignment="1">
      <alignment vertical="center"/>
    </xf>
    <xf numFmtId="0" fontId="11" fillId="0" borderId="21" xfId="0" applyFont="1" applyFill="1" applyBorder="1"/>
    <xf numFmtId="170" fontId="10" fillId="0" borderId="18" xfId="0" applyNumberFormat="1" applyFont="1" applyFill="1" applyBorder="1"/>
    <xf numFmtId="164" fontId="10" fillId="0" borderId="18" xfId="0" applyNumberFormat="1" applyFont="1" applyFill="1" applyBorder="1"/>
    <xf numFmtId="0" fontId="10" fillId="4" borderId="9" xfId="0" applyFont="1" applyFill="1" applyBorder="1" applyAlignment="1">
      <alignment vertical="top"/>
    </xf>
    <xf numFmtId="3" fontId="10" fillId="17" borderId="11" xfId="0" applyNumberFormat="1" applyFont="1" applyFill="1" applyBorder="1" applyAlignment="1">
      <alignment horizontal="center"/>
    </xf>
    <xf numFmtId="3" fontId="10" fillId="17" borderId="1" xfId="0" applyNumberFormat="1" applyFont="1" applyFill="1" applyBorder="1" applyAlignment="1">
      <alignment horizontal="center"/>
    </xf>
    <xf numFmtId="3" fontId="10" fillId="17" borderId="5" xfId="0" applyNumberFormat="1" applyFont="1" applyFill="1" applyBorder="1" applyAlignment="1">
      <alignment horizontal="center"/>
    </xf>
    <xf numFmtId="167" fontId="10" fillId="17" borderId="1" xfId="5" applyNumberFormat="1" applyFont="1" applyFill="1" applyBorder="1" applyAlignment="1" applyProtection="1">
      <alignment vertical="center"/>
    </xf>
    <xf numFmtId="0" fontId="11" fillId="6" borderId="0" xfId="0" applyFont="1" applyFill="1" applyProtection="1"/>
    <xf numFmtId="0" fontId="10" fillId="6" borderId="0" xfId="0" applyFont="1" applyFill="1" applyProtection="1"/>
    <xf numFmtId="167" fontId="10" fillId="6" borderId="0" xfId="5" applyNumberFormat="1" applyFont="1" applyFill="1" applyBorder="1" applyProtection="1"/>
    <xf numFmtId="9" fontId="10" fillId="6" borderId="0" xfId="4" applyFont="1" applyFill="1" applyBorder="1" applyAlignment="1" applyProtection="1">
      <alignment horizontal="center"/>
    </xf>
    <xf numFmtId="167" fontId="10" fillId="6" borderId="0" xfId="5" applyNumberFormat="1" applyFont="1" applyFill="1" applyBorder="1" applyAlignment="1" applyProtection="1">
      <alignment vertical="center"/>
    </xf>
    <xf numFmtId="0" fontId="13" fillId="8" borderId="9" xfId="0" applyFont="1" applyFill="1" applyBorder="1" applyAlignment="1" applyProtection="1">
      <alignment vertical="top"/>
    </xf>
    <xf numFmtId="0" fontId="13" fillId="8" borderId="18" xfId="0" applyFont="1" applyFill="1" applyBorder="1" applyAlignment="1" applyProtection="1">
      <alignment vertical="top" wrapText="1"/>
    </xf>
    <xf numFmtId="167" fontId="10" fillId="8" borderId="18" xfId="5" applyNumberFormat="1" applyFont="1" applyFill="1" applyBorder="1" applyProtection="1"/>
    <xf numFmtId="0" fontId="10" fillId="8" borderId="18" xfId="0" applyFont="1" applyFill="1" applyBorder="1" applyAlignment="1" applyProtection="1">
      <alignment horizontal="center"/>
    </xf>
    <xf numFmtId="0" fontId="10" fillId="8" borderId="19" xfId="0" applyFont="1" applyFill="1" applyBorder="1" applyAlignment="1" applyProtection="1">
      <alignment vertical="center"/>
    </xf>
    <xf numFmtId="0" fontId="14" fillId="5" borderId="11" xfId="0" applyFont="1" applyFill="1" applyBorder="1" applyAlignment="1" applyProtection="1">
      <alignment vertical="top"/>
    </xf>
    <xf numFmtId="0" fontId="14" fillId="5" borderId="33" xfId="0" applyFont="1" applyFill="1" applyBorder="1" applyAlignment="1" applyProtection="1">
      <alignment vertical="top" wrapText="1"/>
    </xf>
    <xf numFmtId="0" fontId="14" fillId="5" borderId="11" xfId="0" applyFont="1" applyFill="1" applyBorder="1" applyAlignment="1" applyProtection="1">
      <alignment vertical="top" wrapText="1"/>
    </xf>
    <xf numFmtId="167" fontId="14" fillId="5" borderId="11" xfId="5" applyNumberFormat="1" applyFont="1" applyFill="1" applyBorder="1" applyAlignment="1" applyProtection="1">
      <alignment horizontal="center" vertical="top" wrapText="1"/>
    </xf>
    <xf numFmtId="0" fontId="12" fillId="5" borderId="11" xfId="4" applyNumberFormat="1" applyFont="1" applyFill="1" applyBorder="1" applyAlignment="1" applyProtection="1">
      <alignment horizontal="center" wrapText="1"/>
    </xf>
    <xf numFmtId="0" fontId="14" fillId="5" borderId="11" xfId="0" applyFont="1" applyFill="1" applyBorder="1" applyAlignment="1" applyProtection="1">
      <alignment horizontal="center" vertical="top" wrapText="1"/>
    </xf>
    <xf numFmtId="0" fontId="31" fillId="4" borderId="9" xfId="0" applyFont="1" applyFill="1" applyBorder="1" applyAlignment="1" applyProtection="1">
      <alignment vertical="top" wrapText="1"/>
    </xf>
    <xf numFmtId="0" fontId="10" fillId="4" borderId="9" xfId="0" applyFont="1" applyFill="1" applyBorder="1" applyAlignment="1" applyProtection="1">
      <alignment vertical="top" wrapText="1"/>
    </xf>
    <xf numFmtId="0" fontId="10" fillId="4" borderId="1" xfId="0" applyFont="1" applyFill="1" applyBorder="1" applyAlignment="1" applyProtection="1">
      <alignment vertical="top" wrapText="1"/>
    </xf>
    <xf numFmtId="167" fontId="10" fillId="3" borderId="1" xfId="5" applyNumberFormat="1" applyFont="1" applyFill="1" applyBorder="1" applyAlignment="1" applyProtection="1">
      <alignment vertical="center"/>
    </xf>
    <xf numFmtId="0" fontId="14" fillId="5" borderId="1" xfId="0" applyFont="1" applyFill="1" applyBorder="1" applyAlignment="1" applyProtection="1">
      <alignment vertical="center"/>
    </xf>
    <xf numFmtId="0" fontId="14" fillId="5" borderId="1" xfId="0" applyFont="1" applyFill="1" applyBorder="1" applyAlignment="1" applyProtection="1">
      <alignment vertical="center" wrapText="1"/>
    </xf>
    <xf numFmtId="167" fontId="14" fillId="5" borderId="1" xfId="5" applyNumberFormat="1" applyFont="1" applyFill="1" applyBorder="1" applyAlignment="1" applyProtection="1">
      <alignment horizontal="center" vertical="center" wrapText="1"/>
    </xf>
    <xf numFmtId="0" fontId="12" fillId="5" borderId="1" xfId="4" applyNumberFormat="1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left" vertical="center" wrapText="1"/>
    </xf>
    <xf numFmtId="0" fontId="10" fillId="4" borderId="1" xfId="0" quotePrefix="1" applyFont="1" applyFill="1" applyBorder="1" applyAlignment="1" applyProtection="1">
      <alignment horizontal="left" vertical="center" wrapText="1"/>
    </xf>
    <xf numFmtId="167" fontId="10" fillId="3" borderId="1" xfId="5" applyNumberFormat="1" applyFont="1" applyFill="1" applyBorder="1" applyAlignment="1" applyProtection="1">
      <alignment horizontal="left" vertical="center"/>
    </xf>
    <xf numFmtId="9" fontId="10" fillId="17" borderId="1" xfId="4" applyFont="1" applyFill="1" applyBorder="1" applyAlignment="1" applyProtection="1">
      <alignment horizontal="center" vertical="center"/>
    </xf>
    <xf numFmtId="167" fontId="10" fillId="17" borderId="5" xfId="5" applyNumberFormat="1" applyFont="1" applyFill="1" applyBorder="1" applyAlignment="1" applyProtection="1">
      <alignment horizontal="left" vertical="center"/>
    </xf>
    <xf numFmtId="167" fontId="10" fillId="17" borderId="1" xfId="5" applyNumberFormat="1" applyFont="1" applyFill="1" applyBorder="1" applyAlignment="1" applyProtection="1">
      <alignment horizontal="left" vertical="center"/>
    </xf>
    <xf numFmtId="167" fontId="10" fillId="9" borderId="1" xfId="5" applyNumberFormat="1" applyFont="1" applyFill="1" applyBorder="1" applyProtection="1">
      <protection locked="0"/>
    </xf>
    <xf numFmtId="10" fontId="10" fillId="9" borderId="1" xfId="5" applyNumberFormat="1" applyFont="1" applyFill="1" applyBorder="1" applyProtection="1">
      <protection locked="0"/>
    </xf>
    <xf numFmtId="9" fontId="10" fillId="15" borderId="1" xfId="4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/>
    <xf numFmtId="0" fontId="11" fillId="6" borderId="6" xfId="0" applyFont="1" applyFill="1" applyBorder="1" applyAlignment="1">
      <alignment vertical="top" wrapText="1"/>
    </xf>
    <xf numFmtId="0" fontId="0" fillId="6" borderId="8" xfId="0" applyFill="1" applyBorder="1" applyAlignment="1"/>
    <xf numFmtId="0" fontId="11" fillId="6" borderId="0" xfId="0" applyFont="1" applyFill="1" applyBorder="1" applyAlignment="1">
      <alignment vertical="center"/>
    </xf>
    <xf numFmtId="0" fontId="0" fillId="6" borderId="0" xfId="0" applyFill="1" applyAlignment="1">
      <alignment vertical="center"/>
    </xf>
    <xf numFmtId="0" fontId="11" fillId="7" borderId="13" xfId="0" applyFont="1" applyFill="1" applyBorder="1" applyAlignment="1">
      <alignment vertical="center"/>
    </xf>
    <xf numFmtId="0" fontId="28" fillId="7" borderId="15" xfId="0" applyFont="1" applyFill="1" applyBorder="1" applyAlignment="1">
      <alignment vertical="center"/>
    </xf>
    <xf numFmtId="0" fontId="10" fillId="7" borderId="27" xfId="0" applyFont="1" applyFill="1" applyBorder="1" applyAlignment="1">
      <alignment vertical="center" wrapText="1"/>
    </xf>
    <xf numFmtId="0" fontId="5" fillId="7" borderId="28" xfId="0" applyFont="1" applyFill="1" applyBorder="1" applyAlignment="1">
      <alignment vertical="center"/>
    </xf>
    <xf numFmtId="0" fontId="5" fillId="7" borderId="28" xfId="0" applyFont="1" applyFill="1" applyBorder="1" applyAlignment="1">
      <alignment vertical="center" wrapText="1"/>
    </xf>
    <xf numFmtId="0" fontId="10" fillId="7" borderId="27" xfId="0" applyFont="1" applyFill="1" applyBorder="1" applyAlignment="1">
      <alignment vertical="center"/>
    </xf>
    <xf numFmtId="0" fontId="10" fillId="7" borderId="22" xfId="0" applyFont="1" applyFill="1" applyBorder="1" applyAlignment="1">
      <alignment vertical="top" wrapText="1"/>
    </xf>
    <xf numFmtId="0" fontId="5" fillId="7" borderId="32" xfId="0" applyFont="1" applyFill="1" applyBorder="1" applyAlignment="1">
      <alignment vertical="top" wrapText="1"/>
    </xf>
    <xf numFmtId="0" fontId="8" fillId="7" borderId="9" xfId="0" applyFont="1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left"/>
    </xf>
    <xf numFmtId="0" fontId="6" fillId="4" borderId="35" xfId="0" applyFont="1" applyFill="1" applyBorder="1" applyAlignment="1">
      <alignment horizontal="left"/>
    </xf>
    <xf numFmtId="0" fontId="6" fillId="4" borderId="36" xfId="0" applyFont="1" applyFill="1" applyBorder="1" applyAlignment="1">
      <alignment horizontal="left"/>
    </xf>
    <xf numFmtId="0" fontId="6" fillId="4" borderId="37" xfId="0" applyFont="1" applyFill="1" applyBorder="1" applyAlignment="1">
      <alignment horizontal="left"/>
    </xf>
    <xf numFmtId="0" fontId="6" fillId="6" borderId="6" xfId="0" applyFont="1" applyFill="1" applyBorder="1" applyAlignment="1"/>
    <xf numFmtId="0" fontId="0" fillId="0" borderId="7" xfId="0" applyBorder="1" applyAlignment="1"/>
    <xf numFmtId="0" fontId="0" fillId="0" borderId="49" xfId="0" applyBorder="1" applyAlignment="1"/>
    <xf numFmtId="0" fontId="6" fillId="13" borderId="42" xfId="0" applyFont="1" applyFill="1" applyBorder="1" applyAlignment="1"/>
    <xf numFmtId="0" fontId="6" fillId="13" borderId="50" xfId="0" applyFont="1" applyFill="1" applyBorder="1" applyAlignment="1"/>
    <xf numFmtId="0" fontId="6" fillId="13" borderId="47" xfId="0" applyFont="1" applyFill="1" applyBorder="1" applyAlignment="1"/>
    <xf numFmtId="0" fontId="11" fillId="4" borderId="22" xfId="0" applyFont="1" applyFill="1" applyBorder="1" applyAlignment="1">
      <alignment vertical="center" wrapText="1"/>
    </xf>
    <xf numFmtId="0" fontId="0" fillId="0" borderId="26" xfId="0" applyBorder="1" applyAlignment="1"/>
    <xf numFmtId="167" fontId="19" fillId="10" borderId="0" xfId="0" applyNumberFormat="1" applyFont="1" applyFill="1" applyAlignment="1">
      <alignment horizontal="left" wrapText="1"/>
    </xf>
  </cellXfs>
  <cellStyles count="10">
    <cellStyle name="Euro" xfId="1" xr:uid="{00000000-0005-0000-0000-000000000000}"/>
    <cellStyle name="Hyperlink" xfId="2" builtinId="8"/>
    <cellStyle name="Komma" xfId="3" builtinId="3"/>
    <cellStyle name="Procent" xfId="4" builtinId="5"/>
    <cellStyle name="Standaard" xfId="0" builtinId="0"/>
    <cellStyle name="Standaard 2" xfId="6" xr:uid="{00000000-0005-0000-0000-000005000000}"/>
    <cellStyle name="Standaard 3" xfId="7" xr:uid="{00000000-0005-0000-0000-000006000000}"/>
    <cellStyle name="Standaard 4" xfId="8" xr:uid="{00000000-0005-0000-0000-000007000000}"/>
    <cellStyle name="Standaard 5" xfId="9" xr:uid="{00000000-0005-0000-0000-000008000000}"/>
    <cellStyle name="Valuta" xfId="5" builtinId="4"/>
  </cellStyles>
  <dxfs count="0"/>
  <tableStyles count="0" defaultTableStyle="TableStyleMedium2" defaultPivotStyle="PivotStyleLight16"/>
  <colors>
    <mruColors>
      <color rgb="FFCCFFCC"/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showGridLines="0" showRuler="0" topLeftCell="A10" zoomScaleNormal="100" workbookViewId="0">
      <selection activeCell="J29" sqref="J29"/>
    </sheetView>
  </sheetViews>
  <sheetFormatPr defaultColWidth="9.1796875" defaultRowHeight="12.5" x14ac:dyDescent="0.25"/>
  <cols>
    <col min="1" max="1" width="23.1796875" style="60" customWidth="1"/>
    <col min="2" max="2" width="107.453125" style="60" customWidth="1"/>
    <col min="3" max="3" width="1.7265625" style="60" customWidth="1"/>
    <col min="4" max="5" width="9.1796875" style="60"/>
    <col min="6" max="6" width="9.26953125" style="60" customWidth="1"/>
    <col min="7" max="16384" width="9.1796875" style="60"/>
  </cols>
  <sheetData>
    <row r="1" spans="1:8" s="58" customFormat="1" ht="26.25" customHeight="1" x14ac:dyDescent="0.4">
      <c r="A1" s="182" t="s">
        <v>85</v>
      </c>
      <c r="C1" s="59"/>
    </row>
    <row r="2" spans="1:8" ht="19.5" customHeight="1" x14ac:dyDescent="0.3">
      <c r="A2" s="98" t="s">
        <v>86</v>
      </c>
      <c r="B2" s="98"/>
    </row>
    <row r="3" spans="1:8" ht="13" thickBot="1" x14ac:dyDescent="0.3"/>
    <row r="4" spans="1:8" ht="13" thickBot="1" x14ac:dyDescent="0.3">
      <c r="A4" s="318" t="s">
        <v>48</v>
      </c>
      <c r="B4" s="319"/>
      <c r="C4" s="61"/>
      <c r="D4" s="61"/>
      <c r="E4" s="61"/>
      <c r="F4" s="61"/>
      <c r="G4" s="61"/>
      <c r="H4" s="61"/>
    </row>
    <row r="5" spans="1:8" x14ac:dyDescent="0.25">
      <c r="A5" s="62"/>
      <c r="B5" s="103" t="s">
        <v>20</v>
      </c>
      <c r="C5" s="61"/>
      <c r="D5" s="61"/>
      <c r="E5" s="61"/>
      <c r="F5" s="61"/>
      <c r="G5" s="61"/>
      <c r="H5" s="61"/>
    </row>
    <row r="6" spans="1:8" x14ac:dyDescent="0.25">
      <c r="A6" s="62"/>
      <c r="B6" s="104" t="s">
        <v>21</v>
      </c>
      <c r="C6" s="61"/>
      <c r="D6" s="61"/>
      <c r="E6" s="61"/>
      <c r="F6" s="61"/>
      <c r="G6" s="61"/>
      <c r="H6" s="61"/>
    </row>
    <row r="7" spans="1:8" x14ac:dyDescent="0.25">
      <c r="A7" s="62"/>
      <c r="B7" s="104" t="s">
        <v>22</v>
      </c>
      <c r="C7" s="61"/>
      <c r="D7" s="61"/>
      <c r="E7" s="61"/>
      <c r="F7" s="61"/>
      <c r="G7" s="61"/>
      <c r="H7" s="61"/>
    </row>
    <row r="8" spans="1:8" x14ac:dyDescent="0.25">
      <c r="A8" s="62"/>
      <c r="B8" s="104" t="s">
        <v>55</v>
      </c>
      <c r="C8" s="61"/>
      <c r="D8" s="61"/>
      <c r="E8" s="61"/>
      <c r="F8" s="61"/>
      <c r="G8" s="61"/>
      <c r="H8" s="61"/>
    </row>
    <row r="9" spans="1:8" x14ac:dyDescent="0.25">
      <c r="A9" s="186"/>
      <c r="B9" s="104" t="s">
        <v>57</v>
      </c>
      <c r="C9" s="61"/>
      <c r="D9" s="61"/>
      <c r="E9" s="61"/>
      <c r="F9" s="61"/>
      <c r="G9" s="61"/>
      <c r="H9" s="61"/>
    </row>
    <row r="10" spans="1:8" x14ac:dyDescent="0.25">
      <c r="A10" s="62"/>
      <c r="B10" s="104" t="s">
        <v>23</v>
      </c>
      <c r="C10" s="61"/>
      <c r="D10" s="61"/>
      <c r="E10" s="61"/>
      <c r="F10" s="170"/>
      <c r="G10" s="170"/>
      <c r="H10" s="170"/>
    </row>
    <row r="11" spans="1:8" x14ac:dyDescent="0.25">
      <c r="A11" s="62"/>
      <c r="B11" s="104" t="s">
        <v>25</v>
      </c>
      <c r="C11" s="61"/>
      <c r="D11" s="61"/>
      <c r="E11" s="61"/>
      <c r="F11" s="170"/>
      <c r="G11" s="170"/>
      <c r="H11" s="170"/>
    </row>
    <row r="12" spans="1:8" x14ac:dyDescent="0.25">
      <c r="A12" s="62"/>
      <c r="B12" s="104" t="s">
        <v>36</v>
      </c>
      <c r="C12" s="61"/>
      <c r="D12" s="61"/>
      <c r="E12" s="61"/>
      <c r="F12" s="170"/>
      <c r="G12" s="170"/>
      <c r="H12" s="170"/>
    </row>
    <row r="13" spans="1:8" x14ac:dyDescent="0.25">
      <c r="A13" s="62"/>
      <c r="B13" s="104"/>
      <c r="C13" s="61"/>
      <c r="D13" s="61"/>
      <c r="E13" s="61"/>
      <c r="F13" s="170"/>
      <c r="G13" s="170"/>
      <c r="H13" s="170"/>
    </row>
    <row r="14" spans="1:8" ht="47.25" customHeight="1" thickBot="1" x14ac:dyDescent="0.3">
      <c r="A14" s="63"/>
      <c r="B14" s="105" t="s">
        <v>114</v>
      </c>
      <c r="C14" s="61"/>
      <c r="D14" s="61"/>
      <c r="E14" s="187"/>
      <c r="F14" s="170"/>
      <c r="G14" s="170"/>
      <c r="H14" s="170"/>
    </row>
    <row r="15" spans="1:8" ht="13" thickBot="1" x14ac:dyDescent="0.3">
      <c r="A15" s="61"/>
      <c r="B15" s="61"/>
      <c r="C15" s="61"/>
      <c r="D15" s="61"/>
      <c r="E15" s="71"/>
      <c r="F15" s="61"/>
      <c r="G15" s="61"/>
      <c r="H15" s="61"/>
    </row>
    <row r="16" spans="1:8" x14ac:dyDescent="0.25">
      <c r="A16" s="69"/>
      <c r="B16" s="102"/>
      <c r="C16" s="61"/>
      <c r="D16" s="61"/>
      <c r="E16" s="99"/>
      <c r="F16" s="64"/>
      <c r="G16" s="61"/>
      <c r="H16" s="61"/>
    </row>
    <row r="17" spans="1:8" x14ac:dyDescent="0.25">
      <c r="A17" s="68" t="s">
        <v>63</v>
      </c>
      <c r="B17" s="100" t="s">
        <v>37</v>
      </c>
      <c r="C17" s="61"/>
      <c r="D17" s="61"/>
      <c r="E17" s="99"/>
      <c r="F17" s="64"/>
      <c r="G17" s="61"/>
      <c r="H17" s="61"/>
    </row>
    <row r="18" spans="1:8" x14ac:dyDescent="0.25">
      <c r="A18" s="68"/>
      <c r="B18" s="109" t="s">
        <v>39</v>
      </c>
      <c r="C18" s="61"/>
      <c r="D18" s="61"/>
      <c r="E18" s="99"/>
      <c r="F18" s="64"/>
      <c r="G18" s="61"/>
      <c r="H18" s="61"/>
    </row>
    <row r="19" spans="1:8" x14ac:dyDescent="0.25">
      <c r="A19" s="62"/>
      <c r="B19" s="100" t="s">
        <v>61</v>
      </c>
      <c r="C19" s="61"/>
      <c r="D19" s="61"/>
      <c r="E19" s="99"/>
      <c r="F19" s="64"/>
      <c r="G19" s="61"/>
      <c r="H19" s="61"/>
    </row>
    <row r="20" spans="1:8" x14ac:dyDescent="0.25">
      <c r="A20" s="62"/>
      <c r="B20" s="100" t="s">
        <v>49</v>
      </c>
      <c r="C20" s="61"/>
      <c r="D20" s="61"/>
      <c r="E20" s="99"/>
      <c r="F20" s="65"/>
      <c r="G20" s="61"/>
      <c r="H20" s="61"/>
    </row>
    <row r="21" spans="1:8" ht="13" thickBot="1" x14ac:dyDescent="0.3">
      <c r="A21" s="62"/>
      <c r="B21" s="100"/>
      <c r="C21" s="61"/>
      <c r="D21" s="61"/>
      <c r="E21" s="99"/>
      <c r="F21" s="65"/>
      <c r="G21" s="61"/>
      <c r="H21" s="61"/>
    </row>
    <row r="22" spans="1:8" ht="51.75" customHeight="1" x14ac:dyDescent="0.25">
      <c r="A22" s="110" t="s">
        <v>78</v>
      </c>
      <c r="B22" s="111" t="s">
        <v>37</v>
      </c>
      <c r="C22" s="61"/>
      <c r="D22" s="61"/>
      <c r="E22" s="99"/>
      <c r="F22" s="65"/>
      <c r="G22" s="61"/>
      <c r="H22" s="61"/>
    </row>
    <row r="23" spans="1:8" x14ac:dyDescent="0.25">
      <c r="A23" s="68"/>
      <c r="B23" s="109" t="s">
        <v>56</v>
      </c>
      <c r="C23" s="61"/>
      <c r="D23" s="61"/>
      <c r="E23" s="99"/>
      <c r="F23" s="65"/>
      <c r="G23" s="61"/>
      <c r="H23" s="61"/>
    </row>
    <row r="24" spans="1:8" ht="24.75" customHeight="1" x14ac:dyDescent="0.25">
      <c r="A24" s="181"/>
      <c r="B24" s="100" t="s">
        <v>40</v>
      </c>
      <c r="C24" s="61"/>
      <c r="D24" s="61"/>
      <c r="E24" s="99"/>
      <c r="F24" s="65"/>
      <c r="G24" s="61"/>
      <c r="H24" s="61"/>
    </row>
    <row r="25" spans="1:8" ht="24" customHeight="1" x14ac:dyDescent="0.25">
      <c r="A25" s="62"/>
      <c r="B25" s="112" t="s">
        <v>44</v>
      </c>
      <c r="C25" s="61"/>
      <c r="D25" s="61"/>
      <c r="E25" s="99"/>
      <c r="F25" s="65"/>
      <c r="G25" s="61"/>
      <c r="H25" s="61"/>
    </row>
    <row r="26" spans="1:8" x14ac:dyDescent="0.25">
      <c r="A26" s="62"/>
      <c r="B26" s="100" t="s">
        <v>42</v>
      </c>
      <c r="C26" s="61"/>
      <c r="D26" s="61"/>
      <c r="E26" s="99"/>
      <c r="F26" s="65"/>
      <c r="G26" s="61"/>
      <c r="H26" s="61"/>
    </row>
    <row r="27" spans="1:8" x14ac:dyDescent="0.25">
      <c r="A27" s="62"/>
      <c r="B27" s="100" t="s">
        <v>43</v>
      </c>
      <c r="C27" s="61"/>
      <c r="D27" s="61"/>
      <c r="E27" s="99"/>
      <c r="F27" s="65"/>
      <c r="G27" s="61"/>
      <c r="H27" s="61"/>
    </row>
    <row r="28" spans="1:8" ht="13" thickBot="1" x14ac:dyDescent="0.3">
      <c r="A28" s="63"/>
      <c r="B28" s="101" t="s">
        <v>45</v>
      </c>
      <c r="C28" s="61"/>
      <c r="D28" s="61"/>
      <c r="E28" s="99"/>
      <c r="F28" s="65"/>
      <c r="G28" s="61"/>
      <c r="H28" s="61"/>
    </row>
    <row r="29" spans="1:8" ht="13" thickBot="1" x14ac:dyDescent="0.3">
      <c r="A29" s="61"/>
      <c r="B29" s="61"/>
      <c r="C29" s="61"/>
      <c r="D29" s="61"/>
      <c r="E29" s="99"/>
      <c r="F29" s="65"/>
      <c r="G29" s="61"/>
      <c r="H29" s="61"/>
    </row>
    <row r="30" spans="1:8" s="67" customFormat="1" ht="13" x14ac:dyDescent="0.25">
      <c r="A30" s="322" t="s">
        <v>34</v>
      </c>
      <c r="B30" s="323"/>
      <c r="C30" s="61"/>
      <c r="D30" s="61"/>
      <c r="E30" s="61"/>
      <c r="F30" s="61"/>
      <c r="G30" s="61"/>
      <c r="H30" s="61"/>
    </row>
    <row r="31" spans="1:8" s="67" customFormat="1" x14ac:dyDescent="0.25">
      <c r="A31" s="250"/>
      <c r="B31" s="251"/>
      <c r="C31" s="61"/>
      <c r="D31" s="61"/>
      <c r="E31" s="61"/>
      <c r="F31" s="61"/>
      <c r="G31" s="61"/>
      <c r="H31" s="61"/>
    </row>
    <row r="32" spans="1:8" s="67" customFormat="1" x14ac:dyDescent="0.25">
      <c r="A32" s="327" t="s">
        <v>35</v>
      </c>
      <c r="B32" s="325"/>
      <c r="C32" s="61"/>
      <c r="D32" s="61"/>
      <c r="E32" s="61"/>
      <c r="F32" s="61"/>
      <c r="G32" s="61"/>
      <c r="H32" s="61"/>
    </row>
    <row r="33" spans="1:8" s="67" customFormat="1" x14ac:dyDescent="0.25">
      <c r="A33" s="70" t="s">
        <v>80</v>
      </c>
      <c r="B33" s="252"/>
      <c r="C33" s="71"/>
      <c r="D33" s="71"/>
      <c r="E33" s="61"/>
      <c r="F33" s="61"/>
      <c r="G33" s="61"/>
      <c r="H33" s="61"/>
    </row>
    <row r="34" spans="1:8" s="67" customFormat="1" ht="41.25" customHeight="1" x14ac:dyDescent="0.25">
      <c r="A34" s="324" t="s">
        <v>115</v>
      </c>
      <c r="B34" s="325"/>
      <c r="C34" s="61"/>
      <c r="D34" s="61"/>
      <c r="E34" s="61"/>
      <c r="F34" s="61"/>
      <c r="G34" s="61"/>
      <c r="H34" s="61"/>
    </row>
    <row r="35" spans="1:8" s="67" customFormat="1" ht="36" customHeight="1" x14ac:dyDescent="0.25">
      <c r="A35" s="324" t="s">
        <v>81</v>
      </c>
      <c r="B35" s="326"/>
      <c r="C35" s="61"/>
      <c r="D35" s="61"/>
      <c r="E35" s="61"/>
      <c r="F35" s="61"/>
      <c r="G35" s="61"/>
      <c r="H35" s="61"/>
    </row>
    <row r="36" spans="1:8" s="67" customFormat="1" ht="9.75" customHeight="1" x14ac:dyDescent="0.25">
      <c r="A36" s="324"/>
      <c r="B36" s="326"/>
      <c r="C36" s="61"/>
      <c r="D36" s="61"/>
      <c r="E36" s="61"/>
      <c r="F36" s="61"/>
      <c r="G36" s="61"/>
      <c r="H36" s="61"/>
    </row>
    <row r="37" spans="1:8" s="67" customFormat="1" ht="38.25" customHeight="1" x14ac:dyDescent="0.25">
      <c r="A37" s="324" t="s">
        <v>87</v>
      </c>
      <c r="B37" s="326"/>
      <c r="C37" s="61"/>
      <c r="D37" s="61"/>
      <c r="E37" s="61"/>
      <c r="F37" s="61"/>
      <c r="G37" s="61"/>
      <c r="H37" s="61"/>
    </row>
    <row r="38" spans="1:8" s="67" customFormat="1" ht="38.25" customHeight="1" thickBot="1" x14ac:dyDescent="0.3">
      <c r="A38" s="328" t="s">
        <v>82</v>
      </c>
      <c r="B38" s="329"/>
      <c r="C38" s="61"/>
      <c r="D38" s="61"/>
      <c r="E38" s="61"/>
      <c r="F38" s="61"/>
      <c r="G38" s="61"/>
      <c r="H38" s="61"/>
    </row>
    <row r="39" spans="1:8" x14ac:dyDescent="0.25">
      <c r="A39" s="320"/>
      <c r="B39" s="321"/>
      <c r="C39" s="61"/>
      <c r="D39" s="61"/>
      <c r="E39" s="61"/>
      <c r="F39" s="61"/>
      <c r="G39" s="61"/>
      <c r="H39" s="61"/>
    </row>
    <row r="40" spans="1:8" x14ac:dyDescent="0.25">
      <c r="A40" s="66"/>
      <c r="B40" s="64"/>
      <c r="C40" s="61"/>
      <c r="D40" s="61"/>
      <c r="E40" s="61"/>
      <c r="F40" s="61"/>
      <c r="G40" s="61"/>
      <c r="H40" s="61"/>
    </row>
    <row r="41" spans="1:8" x14ac:dyDescent="0.25">
      <c r="A41" s="61"/>
      <c r="B41" s="61"/>
      <c r="C41" s="61"/>
      <c r="D41" s="61"/>
      <c r="E41" s="61"/>
      <c r="F41" s="61"/>
      <c r="G41" s="61"/>
      <c r="H41" s="61"/>
    </row>
    <row r="42" spans="1:8" x14ac:dyDescent="0.25">
      <c r="A42" s="61"/>
      <c r="B42" s="61"/>
      <c r="C42" s="61"/>
      <c r="D42" s="61"/>
      <c r="E42" s="61"/>
      <c r="F42" s="61"/>
      <c r="G42" s="61"/>
      <c r="H42" s="61"/>
    </row>
    <row r="43" spans="1:8" x14ac:dyDescent="0.25">
      <c r="A43" s="61"/>
      <c r="B43" s="61"/>
      <c r="C43" s="61"/>
      <c r="D43" s="61"/>
      <c r="E43" s="61"/>
      <c r="F43" s="61"/>
      <c r="G43" s="61"/>
      <c r="H43" s="61"/>
    </row>
    <row r="44" spans="1:8" x14ac:dyDescent="0.25">
      <c r="A44" s="61"/>
      <c r="B44" s="61"/>
      <c r="C44" s="61"/>
      <c r="D44" s="61"/>
      <c r="E44" s="61"/>
      <c r="F44" s="61"/>
      <c r="G44" s="61"/>
      <c r="H44" s="61"/>
    </row>
    <row r="45" spans="1:8" x14ac:dyDescent="0.25">
      <c r="A45" s="61"/>
      <c r="B45" s="61"/>
      <c r="C45" s="61"/>
      <c r="D45" s="61"/>
      <c r="E45" s="61"/>
      <c r="F45" s="61"/>
      <c r="G45" s="61"/>
      <c r="H45" s="61"/>
    </row>
  </sheetData>
  <sheetProtection algorithmName="SHA-512" hashValue="E65srJ6B6uFkscMPxI0B3UZxjRoAtOGWnMPl3ij3nsbuRZzTCKCoMhzpAEmkRLrKMBCFYk4k/GikX76zBf1cDA==" saltValue="0NDPOJUzUZcan8H4Awtl/g==" spinCount="100000" sheet="1" selectLockedCells="1"/>
  <customSheetViews>
    <customSheetView guid="{AEBFB8B1-F3B8-4BC1-8D6D-6E9109CD6111}" showPageBreaks="1" fitToPage="1" printArea="1" topLeftCell="A19">
      <selection activeCell="B21" sqref="B21"/>
      <rowBreaks count="1" manualBreakCount="1">
        <brk id="45" max="16383" man="1"/>
      </rowBreaks>
      <pageMargins left="0.25" right="0.25" top="0.75" bottom="0.75" header="0.3" footer="0.3"/>
      <pageSetup paperSize="9" scale="75" orientation="portrait" r:id="rId1"/>
      <headerFooter alignWithMargins="0"/>
    </customSheetView>
  </customSheetViews>
  <mergeCells count="9">
    <mergeCell ref="A4:B4"/>
    <mergeCell ref="A39:B39"/>
    <mergeCell ref="A30:B30"/>
    <mergeCell ref="A34:B34"/>
    <mergeCell ref="A35:B35"/>
    <mergeCell ref="A36:B36"/>
    <mergeCell ref="A37:B37"/>
    <mergeCell ref="A32:B32"/>
    <mergeCell ref="A38:B38"/>
  </mergeCells>
  <phoneticPr fontId="16" type="noConversion"/>
  <pageMargins left="0.23622047244094491" right="0.23622047244094491" top="0.74803149606299213" bottom="0.74803149606299213" header="0.31496062992125984" footer="0.31496062992125984"/>
  <pageSetup paperSize="9" scale="78" orientation="portrait" r:id="rId2"/>
  <headerFooter scaleWithDoc="0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4CC6F-A0A8-4197-BD13-ED12D352F9F1}">
  <sheetPr>
    <pageSetUpPr fitToPage="1"/>
  </sheetPr>
  <dimension ref="A1:H26"/>
  <sheetViews>
    <sheetView showGridLines="0" showRuler="0" zoomScale="98" zoomScaleNormal="98" zoomScaleSheetLayoutView="100" zoomScalePageLayoutView="75" workbookViewId="0">
      <selection activeCell="D9" sqref="D9"/>
    </sheetView>
  </sheetViews>
  <sheetFormatPr defaultColWidth="9.1796875" defaultRowHeight="13.5" x14ac:dyDescent="0.35"/>
  <cols>
    <col min="1" max="1" width="60.26953125" style="1" customWidth="1"/>
    <col min="2" max="2" width="28.7265625" style="1" customWidth="1"/>
    <col min="3" max="3" width="20.81640625" style="1" customWidth="1"/>
    <col min="4" max="4" width="21" style="25" customWidth="1"/>
    <col min="5" max="5" width="13.453125" style="49" customWidth="1"/>
    <col min="6" max="6" width="22.26953125" style="57" customWidth="1"/>
    <col min="7" max="7" width="10.54296875" style="1" bestFit="1" customWidth="1"/>
    <col min="8" max="16384" width="9.1796875" style="1"/>
  </cols>
  <sheetData>
    <row r="1" spans="1:8" x14ac:dyDescent="0.35">
      <c r="A1" s="284" t="s">
        <v>90</v>
      </c>
      <c r="B1" s="285"/>
      <c r="C1" s="285"/>
      <c r="D1" s="286"/>
      <c r="E1" s="287"/>
      <c r="F1" s="288"/>
      <c r="G1" s="61"/>
      <c r="H1" s="78"/>
    </row>
    <row r="2" spans="1:8" ht="9.75" customHeight="1" x14ac:dyDescent="0.35">
      <c r="A2" s="285"/>
      <c r="B2" s="285"/>
      <c r="C2" s="285"/>
      <c r="D2" s="286"/>
      <c r="E2" s="287"/>
      <c r="F2" s="288"/>
      <c r="G2" s="61"/>
      <c r="H2" s="78"/>
    </row>
    <row r="3" spans="1:8" x14ac:dyDescent="0.35">
      <c r="A3" s="289" t="s">
        <v>108</v>
      </c>
      <c r="B3" s="290"/>
      <c r="C3" s="290"/>
      <c r="D3" s="291"/>
      <c r="E3" s="292"/>
      <c r="F3" s="293"/>
      <c r="G3" s="61"/>
      <c r="H3" s="78"/>
    </row>
    <row r="4" spans="1:8" s="31" customFormat="1" ht="45.75" customHeight="1" x14ac:dyDescent="0.35">
      <c r="A4" s="294" t="s">
        <v>107</v>
      </c>
      <c r="B4" s="295"/>
      <c r="C4" s="296" t="s">
        <v>32</v>
      </c>
      <c r="D4" s="297" t="s">
        <v>51</v>
      </c>
      <c r="E4" s="298" t="s">
        <v>28</v>
      </c>
      <c r="F4" s="299" t="s">
        <v>52</v>
      </c>
      <c r="G4" s="79"/>
      <c r="H4" s="80"/>
    </row>
    <row r="5" spans="1:8" ht="27" customHeight="1" x14ac:dyDescent="0.35">
      <c r="A5" s="300" t="s">
        <v>92</v>
      </c>
      <c r="B5" s="301" t="s">
        <v>50</v>
      </c>
      <c r="C5" s="302" t="s">
        <v>100</v>
      </c>
      <c r="D5" s="314">
        <v>0</v>
      </c>
      <c r="E5" s="315"/>
      <c r="F5" s="303">
        <f>D5*(1+E5)</f>
        <v>0</v>
      </c>
      <c r="G5" s="61"/>
      <c r="H5" s="78"/>
    </row>
    <row r="6" spans="1:8" ht="27" customHeight="1" x14ac:dyDescent="0.35">
      <c r="A6" s="300" t="s">
        <v>93</v>
      </c>
      <c r="B6" s="301" t="s">
        <v>50</v>
      </c>
      <c r="C6" s="302" t="s">
        <v>72</v>
      </c>
      <c r="D6" s="314">
        <v>0</v>
      </c>
      <c r="E6" s="315"/>
      <c r="F6" s="303">
        <f t="shared" ref="F6:F7" si="0">D6*(1+E6)</f>
        <v>0</v>
      </c>
      <c r="G6" s="61"/>
      <c r="H6" s="78"/>
    </row>
    <row r="7" spans="1:8" ht="27" customHeight="1" x14ac:dyDescent="0.35">
      <c r="A7" s="300" t="s">
        <v>94</v>
      </c>
      <c r="B7" s="301" t="s">
        <v>50</v>
      </c>
      <c r="C7" s="302" t="s">
        <v>72</v>
      </c>
      <c r="D7" s="314">
        <v>0</v>
      </c>
      <c r="E7" s="315"/>
      <c r="F7" s="303">
        <f t="shared" si="0"/>
        <v>0</v>
      </c>
      <c r="G7" s="61"/>
      <c r="H7" s="78"/>
    </row>
    <row r="8" spans="1:8" ht="27" customHeight="1" x14ac:dyDescent="0.35">
      <c r="A8" s="300" t="s">
        <v>97</v>
      </c>
      <c r="B8" s="301" t="s">
        <v>50</v>
      </c>
      <c r="C8" s="302" t="s">
        <v>72</v>
      </c>
      <c r="D8" s="314">
        <v>0</v>
      </c>
      <c r="E8" s="315"/>
      <c r="F8" s="303">
        <f>D8*(1+E8)</f>
        <v>0</v>
      </c>
      <c r="G8" s="61"/>
      <c r="H8" s="78"/>
    </row>
    <row r="9" spans="1:8" ht="27" customHeight="1" x14ac:dyDescent="0.35">
      <c r="A9" s="300" t="s">
        <v>120</v>
      </c>
      <c r="B9" s="301" t="s">
        <v>50</v>
      </c>
      <c r="C9" s="302" t="s">
        <v>118</v>
      </c>
      <c r="D9" s="314">
        <v>0</v>
      </c>
      <c r="E9" s="315"/>
      <c r="F9" s="303">
        <f>D9*(1+E9)</f>
        <v>0</v>
      </c>
      <c r="G9" s="61"/>
      <c r="H9" s="78"/>
    </row>
    <row r="10" spans="1:8" ht="27" customHeight="1" x14ac:dyDescent="0.35">
      <c r="A10" s="300" t="s">
        <v>119</v>
      </c>
      <c r="B10" s="301" t="s">
        <v>50</v>
      </c>
      <c r="C10" s="302" t="s">
        <v>118</v>
      </c>
      <c r="D10" s="314">
        <v>0</v>
      </c>
      <c r="E10" s="315"/>
      <c r="F10" s="303">
        <f>D10*(1+E10)</f>
        <v>0</v>
      </c>
      <c r="G10" s="61"/>
      <c r="H10" s="78"/>
    </row>
    <row r="11" spans="1:8" ht="34.5" x14ac:dyDescent="0.35">
      <c r="A11" s="304" t="s">
        <v>106</v>
      </c>
      <c r="B11" s="305"/>
      <c r="C11" s="305" t="s">
        <v>89</v>
      </c>
      <c r="D11" s="306" t="s">
        <v>51</v>
      </c>
      <c r="E11" s="307" t="s">
        <v>28</v>
      </c>
      <c r="F11" s="299" t="s">
        <v>52</v>
      </c>
      <c r="G11" s="61"/>
      <c r="H11" s="78"/>
    </row>
    <row r="12" spans="1:8" s="50" customFormat="1" x14ac:dyDescent="0.25">
      <c r="A12" s="308" t="s">
        <v>95</v>
      </c>
      <c r="B12" s="301" t="s">
        <v>50</v>
      </c>
      <c r="C12" s="309" t="s">
        <v>72</v>
      </c>
      <c r="D12" s="314">
        <v>0</v>
      </c>
      <c r="E12" s="316"/>
      <c r="F12" s="310">
        <f>D12*(1+E12)</f>
        <v>0</v>
      </c>
      <c r="G12" s="82"/>
      <c r="H12" s="83"/>
    </row>
    <row r="13" spans="1:8" s="50" customFormat="1" x14ac:dyDescent="0.25">
      <c r="A13" s="308" t="s">
        <v>96</v>
      </c>
      <c r="B13" s="301" t="s">
        <v>50</v>
      </c>
      <c r="C13" s="308" t="s">
        <v>72</v>
      </c>
      <c r="D13" s="314">
        <v>0</v>
      </c>
      <c r="E13" s="316"/>
      <c r="F13" s="310">
        <f>D13*(1+E13)</f>
        <v>0</v>
      </c>
      <c r="G13" s="82"/>
      <c r="H13" s="83"/>
    </row>
    <row r="14" spans="1:8" ht="34.5" x14ac:dyDescent="0.35">
      <c r="A14" s="304" t="s">
        <v>101</v>
      </c>
      <c r="B14" s="305"/>
      <c r="C14" s="305" t="s">
        <v>89</v>
      </c>
      <c r="D14" s="306" t="s">
        <v>51</v>
      </c>
      <c r="E14" s="307" t="s">
        <v>28</v>
      </c>
      <c r="F14" s="299" t="s">
        <v>52</v>
      </c>
    </row>
    <row r="15" spans="1:8" s="260" customFormat="1" ht="34.5" x14ac:dyDescent="0.35">
      <c r="A15" s="308" t="s">
        <v>102</v>
      </c>
      <c r="B15" s="302" t="s">
        <v>103</v>
      </c>
      <c r="C15" s="308" t="s">
        <v>72</v>
      </c>
      <c r="D15" s="283">
        <v>7</v>
      </c>
      <c r="E15" s="311">
        <v>0.09</v>
      </c>
      <c r="F15" s="312">
        <f t="shared" ref="F15:F17" si="1">D15*(1+E15)</f>
        <v>7.6300000000000008</v>
      </c>
    </row>
    <row r="16" spans="1:8" ht="34.5" x14ac:dyDescent="0.35">
      <c r="A16" s="308" t="s">
        <v>104</v>
      </c>
      <c r="B16" s="302" t="s">
        <v>103</v>
      </c>
      <c r="C16" s="308" t="s">
        <v>72</v>
      </c>
      <c r="D16" s="283">
        <v>5.5</v>
      </c>
      <c r="E16" s="311">
        <v>0.09</v>
      </c>
      <c r="F16" s="312">
        <f t="shared" si="1"/>
        <v>5.9950000000000001</v>
      </c>
    </row>
    <row r="17" spans="1:6" ht="34.5" x14ac:dyDescent="0.35">
      <c r="A17" s="308" t="s">
        <v>105</v>
      </c>
      <c r="B17" s="302" t="s">
        <v>103</v>
      </c>
      <c r="C17" s="308" t="s">
        <v>72</v>
      </c>
      <c r="D17" s="283">
        <v>8</v>
      </c>
      <c r="E17" s="311">
        <v>0.09</v>
      </c>
      <c r="F17" s="313">
        <f t="shared" si="1"/>
        <v>8.7200000000000006</v>
      </c>
    </row>
    <row r="19" spans="1:6" x14ac:dyDescent="0.35">
      <c r="A19" s="257" t="s">
        <v>116</v>
      </c>
      <c r="B19" s="258"/>
      <c r="C19" s="258"/>
      <c r="D19" s="258"/>
      <c r="E19" s="258"/>
      <c r="F19" s="259"/>
    </row>
    <row r="20" spans="1:6" x14ac:dyDescent="0.35">
      <c r="A20" s="317" t="s">
        <v>121</v>
      </c>
      <c r="B20" s="256"/>
      <c r="C20" s="256"/>
      <c r="D20" s="256"/>
      <c r="E20" s="256"/>
    </row>
    <row r="21" spans="1:6" x14ac:dyDescent="0.35">
      <c r="A21" s="243"/>
      <c r="B21" s="243"/>
      <c r="C21" s="243"/>
      <c r="D21" s="243"/>
      <c r="E21" s="243"/>
    </row>
    <row r="22" spans="1:6" x14ac:dyDescent="0.35">
      <c r="A22" s="254"/>
      <c r="B22" s="162"/>
      <c r="C22" s="162"/>
    </row>
    <row r="23" spans="1:6" x14ac:dyDescent="0.35">
      <c r="A23" s="254"/>
      <c r="B23" s="162"/>
      <c r="C23" s="162"/>
    </row>
    <row r="24" spans="1:6" x14ac:dyDescent="0.35">
      <c r="A24" s="162"/>
      <c r="B24" s="162"/>
      <c r="C24" s="162"/>
    </row>
    <row r="26" spans="1:6" ht="14.5" x14ac:dyDescent="0.35">
      <c r="A26" s="255"/>
    </row>
  </sheetData>
  <sheetProtection algorithmName="SHA-512" hashValue="LHHiDgUBdyxa7M/XEGD0x9P8ASLqj/on39qgfN3az5VKlDWhFTvtk/SuEN1O+lDqsz6fT0jnLEClAEyJ5DNV8A==" saltValue="XbVaNChxNbxLsLLqOeUL5Q==" spinCount="100000" sheet="1"/>
  <pageMargins left="0.59055118110236227" right="0.59055118110236227" top="0.98425196850393704" bottom="0.98425196850393704" header="0.51181102362204722" footer="0.51181102362204722"/>
  <pageSetup paperSize="9" scale="58" orientation="portrait" r:id="rId1"/>
  <headerFooter alignWithMargins="0">
    <oddHeader xml:space="preserve">&amp;LAanbesteding Cateringdienstverlening t.b.v. Concernverlener FMH
met zaaknummer 31151096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2"/>
  <sheetViews>
    <sheetView showGridLines="0" tabSelected="1" zoomScaleNormal="100" zoomScaleSheetLayoutView="100" workbookViewId="0">
      <selection activeCell="F14" sqref="F14"/>
    </sheetView>
  </sheetViews>
  <sheetFormatPr defaultColWidth="9.1796875" defaultRowHeight="13.5" x14ac:dyDescent="0.35"/>
  <cols>
    <col min="1" max="1" width="58.1796875" style="1" customWidth="1"/>
    <col min="2" max="2" width="8.1796875" style="1" customWidth="1"/>
    <col min="3" max="3" width="6.26953125" style="6" customWidth="1"/>
    <col min="4" max="4" width="11.54296875" style="3" customWidth="1"/>
    <col min="5" max="5" width="6.54296875" style="1" customWidth="1"/>
    <col min="6" max="6" width="16.1796875" style="1" customWidth="1"/>
    <col min="7" max="7" width="21.1796875" style="3" customWidth="1"/>
    <col min="8" max="8" width="9.54296875" style="17" customWidth="1"/>
    <col min="9" max="9" width="24.7265625" style="3" customWidth="1"/>
    <col min="10" max="16384" width="9.1796875" style="1"/>
  </cols>
  <sheetData>
    <row r="1" spans="1:9" x14ac:dyDescent="0.35">
      <c r="A1" s="74" t="s">
        <v>84</v>
      </c>
      <c r="B1" s="78"/>
      <c r="C1" s="84"/>
      <c r="D1" s="85"/>
      <c r="E1" s="78"/>
      <c r="F1" s="78"/>
      <c r="G1" s="85"/>
      <c r="H1" s="86"/>
      <c r="I1" s="85"/>
    </row>
    <row r="2" spans="1:9" ht="14" thickBot="1" x14ac:dyDescent="0.4">
      <c r="A2" s="78"/>
      <c r="B2" s="78"/>
      <c r="C2" s="84"/>
      <c r="D2" s="85"/>
      <c r="E2" s="78"/>
      <c r="F2" s="78"/>
      <c r="G2" s="85"/>
      <c r="H2" s="86"/>
      <c r="I2" s="85"/>
    </row>
    <row r="3" spans="1:9" ht="14" thickBot="1" x14ac:dyDescent="0.4">
      <c r="A3" s="333" t="s">
        <v>58</v>
      </c>
      <c r="B3" s="334"/>
      <c r="C3" s="334"/>
      <c r="D3" s="334"/>
      <c r="E3" s="334"/>
      <c r="F3" s="334"/>
      <c r="G3" s="334"/>
      <c r="H3" s="334"/>
      <c r="I3" s="335"/>
    </row>
    <row r="4" spans="1:9" s="2" customFormat="1" x14ac:dyDescent="0.35">
      <c r="A4" s="336" t="s">
        <v>98</v>
      </c>
      <c r="B4" s="337"/>
      <c r="C4" s="337"/>
      <c r="D4" s="337"/>
      <c r="E4" s="337"/>
      <c r="F4" s="337"/>
      <c r="G4" s="337"/>
      <c r="H4" s="337"/>
      <c r="I4" s="338"/>
    </row>
    <row r="5" spans="1:9" ht="27" x14ac:dyDescent="0.35">
      <c r="A5" s="8" t="s">
        <v>1</v>
      </c>
      <c r="B5" s="4" t="s">
        <v>0</v>
      </c>
      <c r="C5" s="20" t="s">
        <v>11</v>
      </c>
      <c r="D5" s="108" t="s">
        <v>38</v>
      </c>
      <c r="E5" s="4" t="s">
        <v>2</v>
      </c>
      <c r="F5" s="4" t="s">
        <v>41</v>
      </c>
      <c r="G5" s="7" t="s">
        <v>8</v>
      </c>
      <c r="H5" s="18" t="s">
        <v>10</v>
      </c>
      <c r="I5" s="9" t="s">
        <v>9</v>
      </c>
    </row>
    <row r="6" spans="1:9" x14ac:dyDescent="0.35">
      <c r="A6" s="190" t="s">
        <v>64</v>
      </c>
      <c r="B6" s="191"/>
      <c r="C6" s="201"/>
      <c r="D6" s="199"/>
      <c r="E6" s="55">
        <v>255</v>
      </c>
      <c r="F6" s="30">
        <f t="shared" ref="F6" si="0">E6*C6</f>
        <v>0</v>
      </c>
      <c r="G6" s="5">
        <f t="shared" ref="G6" si="1">E6*D6*C6</f>
        <v>0</v>
      </c>
      <c r="H6" s="193"/>
      <c r="I6" s="10">
        <f>G6*(1+H6)</f>
        <v>0</v>
      </c>
    </row>
    <row r="7" spans="1:9" x14ac:dyDescent="0.35">
      <c r="A7" s="190" t="s">
        <v>65</v>
      </c>
      <c r="B7" s="191"/>
      <c r="C7" s="201"/>
      <c r="D7" s="199"/>
      <c r="E7" s="55">
        <v>255</v>
      </c>
      <c r="F7" s="30">
        <f t="shared" ref="F7:F26" si="2">E7*C7</f>
        <v>0</v>
      </c>
      <c r="G7" s="5">
        <f t="shared" ref="G7:G26" si="3">E7*D7*C7</f>
        <v>0</v>
      </c>
      <c r="H7" s="193"/>
      <c r="I7" s="10">
        <f t="shared" ref="I7:I26" si="4">G7*(1+H7)</f>
        <v>0</v>
      </c>
    </row>
    <row r="8" spans="1:9" x14ac:dyDescent="0.35">
      <c r="A8" s="190" t="s">
        <v>66</v>
      </c>
      <c r="B8" s="191"/>
      <c r="C8" s="201"/>
      <c r="D8" s="199"/>
      <c r="E8" s="55">
        <v>255</v>
      </c>
      <c r="F8" s="30">
        <f t="shared" si="2"/>
        <v>0</v>
      </c>
      <c r="G8" s="5">
        <f t="shared" si="3"/>
        <v>0</v>
      </c>
      <c r="H8" s="193"/>
      <c r="I8" s="10">
        <f t="shared" si="4"/>
        <v>0</v>
      </c>
    </row>
    <row r="9" spans="1:9" x14ac:dyDescent="0.35">
      <c r="A9" s="190" t="s">
        <v>67</v>
      </c>
      <c r="B9" s="191"/>
      <c r="C9" s="201"/>
      <c r="D9" s="199"/>
      <c r="E9" s="55">
        <v>255</v>
      </c>
      <c r="F9" s="30">
        <f t="shared" si="2"/>
        <v>0</v>
      </c>
      <c r="G9" s="5">
        <f t="shared" si="3"/>
        <v>0</v>
      </c>
      <c r="H9" s="193"/>
      <c r="I9" s="10">
        <f t="shared" si="4"/>
        <v>0</v>
      </c>
    </row>
    <row r="10" spans="1:9" x14ac:dyDescent="0.35">
      <c r="A10" s="190" t="s">
        <v>68</v>
      </c>
      <c r="B10" s="191"/>
      <c r="C10" s="201"/>
      <c r="D10" s="199"/>
      <c r="E10" s="55">
        <v>255</v>
      </c>
      <c r="F10" s="30">
        <f t="shared" si="2"/>
        <v>0</v>
      </c>
      <c r="G10" s="5">
        <f t="shared" si="3"/>
        <v>0</v>
      </c>
      <c r="H10" s="193"/>
      <c r="I10" s="10">
        <f t="shared" si="4"/>
        <v>0</v>
      </c>
    </row>
    <row r="11" spans="1:9" x14ac:dyDescent="0.35">
      <c r="A11" s="190" t="s">
        <v>69</v>
      </c>
      <c r="B11" s="191"/>
      <c r="C11" s="201"/>
      <c r="D11" s="199"/>
      <c r="E11" s="55">
        <v>255</v>
      </c>
      <c r="F11" s="30">
        <f t="shared" si="2"/>
        <v>0</v>
      </c>
      <c r="G11" s="5">
        <f t="shared" si="3"/>
        <v>0</v>
      </c>
      <c r="H11" s="193"/>
      <c r="I11" s="10">
        <f t="shared" si="4"/>
        <v>0</v>
      </c>
    </row>
    <row r="12" spans="1:9" x14ac:dyDescent="0.35">
      <c r="A12" s="190" t="s">
        <v>76</v>
      </c>
      <c r="B12" s="191"/>
      <c r="C12" s="201"/>
      <c r="D12" s="199"/>
      <c r="E12" s="55">
        <v>255</v>
      </c>
      <c r="F12" s="30">
        <f>E12*C12</f>
        <v>0</v>
      </c>
      <c r="G12" s="5">
        <f>E12*D12*C12</f>
        <v>0</v>
      </c>
      <c r="H12" s="193"/>
      <c r="I12" s="10">
        <f t="shared" si="4"/>
        <v>0</v>
      </c>
    </row>
    <row r="13" spans="1:9" x14ac:dyDescent="0.35">
      <c r="A13" s="190" t="s">
        <v>33</v>
      </c>
      <c r="B13" s="191"/>
      <c r="C13" s="201"/>
      <c r="D13" s="199"/>
      <c r="E13" s="55">
        <v>255</v>
      </c>
      <c r="F13" s="30">
        <f t="shared" ref="F13:F22" si="5">E13*C13</f>
        <v>0</v>
      </c>
      <c r="G13" s="5">
        <f t="shared" ref="G13:G22" si="6">E13*D13*C13</f>
        <v>0</v>
      </c>
      <c r="H13" s="193"/>
      <c r="I13" s="10">
        <f t="shared" si="4"/>
        <v>0</v>
      </c>
    </row>
    <row r="14" spans="1:9" x14ac:dyDescent="0.35">
      <c r="A14" s="190" t="s">
        <v>33</v>
      </c>
      <c r="B14" s="191"/>
      <c r="C14" s="201"/>
      <c r="D14" s="199"/>
      <c r="E14" s="55">
        <v>255</v>
      </c>
      <c r="F14" s="30">
        <f t="shared" si="5"/>
        <v>0</v>
      </c>
      <c r="G14" s="5">
        <f t="shared" si="6"/>
        <v>0</v>
      </c>
      <c r="H14" s="193"/>
      <c r="I14" s="10">
        <f t="shared" si="4"/>
        <v>0</v>
      </c>
    </row>
    <row r="15" spans="1:9" x14ac:dyDescent="0.35">
      <c r="A15" s="190" t="s">
        <v>33</v>
      </c>
      <c r="B15" s="191"/>
      <c r="C15" s="201"/>
      <c r="D15" s="199"/>
      <c r="E15" s="55">
        <v>255</v>
      </c>
      <c r="F15" s="30">
        <f t="shared" si="5"/>
        <v>0</v>
      </c>
      <c r="G15" s="5">
        <f t="shared" si="6"/>
        <v>0</v>
      </c>
      <c r="H15" s="193"/>
      <c r="I15" s="10">
        <f t="shared" si="4"/>
        <v>0</v>
      </c>
    </row>
    <row r="16" spans="1:9" x14ac:dyDescent="0.35">
      <c r="A16" s="190" t="s">
        <v>33</v>
      </c>
      <c r="B16" s="191"/>
      <c r="C16" s="201"/>
      <c r="D16" s="199"/>
      <c r="E16" s="55">
        <v>255</v>
      </c>
      <c r="F16" s="30">
        <f t="shared" si="5"/>
        <v>0</v>
      </c>
      <c r="G16" s="5">
        <f t="shared" si="6"/>
        <v>0</v>
      </c>
      <c r="H16" s="193"/>
      <c r="I16" s="10">
        <f t="shared" si="4"/>
        <v>0</v>
      </c>
    </row>
    <row r="17" spans="1:9" x14ac:dyDescent="0.35">
      <c r="A17" s="190" t="s">
        <v>33</v>
      </c>
      <c r="B17" s="191"/>
      <c r="C17" s="201"/>
      <c r="D17" s="199"/>
      <c r="E17" s="55">
        <v>255</v>
      </c>
      <c r="F17" s="30">
        <f t="shared" si="5"/>
        <v>0</v>
      </c>
      <c r="G17" s="5">
        <f t="shared" si="6"/>
        <v>0</v>
      </c>
      <c r="H17" s="193"/>
      <c r="I17" s="10">
        <f t="shared" si="4"/>
        <v>0</v>
      </c>
    </row>
    <row r="18" spans="1:9" x14ac:dyDescent="0.35">
      <c r="A18" s="190" t="s">
        <v>33</v>
      </c>
      <c r="B18" s="191"/>
      <c r="C18" s="201"/>
      <c r="D18" s="199"/>
      <c r="E18" s="55">
        <v>255</v>
      </c>
      <c r="F18" s="30">
        <f>E18*C18</f>
        <v>0</v>
      </c>
      <c r="G18" s="5">
        <f t="shared" si="6"/>
        <v>0</v>
      </c>
      <c r="H18" s="193"/>
      <c r="I18" s="10">
        <f t="shared" si="4"/>
        <v>0</v>
      </c>
    </row>
    <row r="19" spans="1:9" x14ac:dyDescent="0.35">
      <c r="A19" s="190" t="s">
        <v>33</v>
      </c>
      <c r="B19" s="191"/>
      <c r="C19" s="201"/>
      <c r="D19" s="199"/>
      <c r="E19" s="55">
        <v>255</v>
      </c>
      <c r="F19" s="30">
        <f>E19*C19</f>
        <v>0</v>
      </c>
      <c r="G19" s="5">
        <f t="shared" si="6"/>
        <v>0</v>
      </c>
      <c r="H19" s="193"/>
      <c r="I19" s="10">
        <f>G19*(1+H19)</f>
        <v>0</v>
      </c>
    </row>
    <row r="20" spans="1:9" x14ac:dyDescent="0.35">
      <c r="A20" s="190" t="s">
        <v>33</v>
      </c>
      <c r="B20" s="191"/>
      <c r="C20" s="201"/>
      <c r="D20" s="199"/>
      <c r="E20" s="55">
        <v>255</v>
      </c>
      <c r="F20" s="30">
        <f>E20*C20</f>
        <v>0</v>
      </c>
      <c r="G20" s="5">
        <f t="shared" si="6"/>
        <v>0</v>
      </c>
      <c r="H20" s="193"/>
      <c r="I20" s="10">
        <f t="shared" si="4"/>
        <v>0</v>
      </c>
    </row>
    <row r="21" spans="1:9" x14ac:dyDescent="0.35">
      <c r="A21" s="190" t="s">
        <v>33</v>
      </c>
      <c r="B21" s="191"/>
      <c r="C21" s="201"/>
      <c r="D21" s="199"/>
      <c r="E21" s="55">
        <v>255</v>
      </c>
      <c r="F21" s="30">
        <f t="shared" si="5"/>
        <v>0</v>
      </c>
      <c r="G21" s="5">
        <f t="shared" si="6"/>
        <v>0</v>
      </c>
      <c r="H21" s="193"/>
      <c r="I21" s="10">
        <f t="shared" si="4"/>
        <v>0</v>
      </c>
    </row>
    <row r="22" spans="1:9" x14ac:dyDescent="0.35">
      <c r="A22" s="190" t="s">
        <v>33</v>
      </c>
      <c r="B22" s="191"/>
      <c r="C22" s="201"/>
      <c r="D22" s="199"/>
      <c r="E22" s="55">
        <v>255</v>
      </c>
      <c r="F22" s="30">
        <f t="shared" si="5"/>
        <v>0</v>
      </c>
      <c r="G22" s="5">
        <f t="shared" si="6"/>
        <v>0</v>
      </c>
      <c r="H22" s="193"/>
      <c r="I22" s="10">
        <f t="shared" si="4"/>
        <v>0</v>
      </c>
    </row>
    <row r="23" spans="1:9" x14ac:dyDescent="0.35">
      <c r="A23" s="190" t="s">
        <v>33</v>
      </c>
      <c r="B23" s="191"/>
      <c r="C23" s="201"/>
      <c r="D23" s="199"/>
      <c r="E23" s="55">
        <v>255</v>
      </c>
      <c r="F23" s="30">
        <f>E23*C23</f>
        <v>0</v>
      </c>
      <c r="G23" s="5">
        <f>E23*D23*C23</f>
        <v>0</v>
      </c>
      <c r="H23" s="193"/>
      <c r="I23" s="10">
        <f t="shared" si="4"/>
        <v>0</v>
      </c>
    </row>
    <row r="24" spans="1:9" x14ac:dyDescent="0.35">
      <c r="A24" s="190" t="s">
        <v>33</v>
      </c>
      <c r="B24" s="191"/>
      <c r="C24" s="201"/>
      <c r="D24" s="199"/>
      <c r="E24" s="55">
        <v>255</v>
      </c>
      <c r="F24" s="30">
        <f t="shared" si="2"/>
        <v>0</v>
      </c>
      <c r="G24" s="5">
        <f t="shared" si="3"/>
        <v>0</v>
      </c>
      <c r="H24" s="193"/>
      <c r="I24" s="10">
        <f t="shared" si="4"/>
        <v>0</v>
      </c>
    </row>
    <row r="25" spans="1:9" x14ac:dyDescent="0.35">
      <c r="A25" s="190" t="s">
        <v>33</v>
      </c>
      <c r="B25" s="191"/>
      <c r="C25" s="201"/>
      <c r="D25" s="199"/>
      <c r="E25" s="55">
        <v>255</v>
      </c>
      <c r="F25" s="30">
        <f t="shared" si="2"/>
        <v>0</v>
      </c>
      <c r="G25" s="5">
        <f t="shared" si="3"/>
        <v>0</v>
      </c>
      <c r="H25" s="193"/>
      <c r="I25" s="10">
        <f t="shared" si="4"/>
        <v>0</v>
      </c>
    </row>
    <row r="26" spans="1:9" ht="14" thickBot="1" x14ac:dyDescent="0.4">
      <c r="A26" s="190" t="s">
        <v>33</v>
      </c>
      <c r="B26" s="191"/>
      <c r="C26" s="201"/>
      <c r="D26" s="199"/>
      <c r="E26" s="55">
        <v>255</v>
      </c>
      <c r="F26" s="30">
        <f t="shared" si="2"/>
        <v>0</v>
      </c>
      <c r="G26" s="5">
        <f t="shared" si="3"/>
        <v>0</v>
      </c>
      <c r="H26" s="193"/>
      <c r="I26" s="10">
        <f t="shared" si="4"/>
        <v>0</v>
      </c>
    </row>
    <row r="27" spans="1:9" s="2" customFormat="1" ht="14" thickBot="1" x14ac:dyDescent="0.4">
      <c r="A27" s="119" t="s">
        <v>3</v>
      </c>
      <c r="B27" s="120"/>
      <c r="C27" s="121"/>
      <c r="D27" s="122"/>
      <c r="E27" s="120"/>
      <c r="F27" s="123">
        <f>SUM(F6:F26)</f>
        <v>0</v>
      </c>
      <c r="G27" s="124">
        <f>SUM(G6:G26)</f>
        <v>0</v>
      </c>
      <c r="H27" s="125"/>
      <c r="I27" s="126">
        <f>SUM(I6:I26)</f>
        <v>0</v>
      </c>
    </row>
    <row r="28" spans="1:9" s="2" customFormat="1" x14ac:dyDescent="0.35">
      <c r="A28" s="113" t="s">
        <v>46</v>
      </c>
      <c r="B28" s="114"/>
      <c r="C28" s="115"/>
      <c r="D28" s="116"/>
      <c r="E28" s="114"/>
      <c r="F28" s="114"/>
      <c r="G28" s="116"/>
      <c r="H28" s="117"/>
      <c r="I28" s="118"/>
    </row>
    <row r="29" spans="1:9" x14ac:dyDescent="0.35">
      <c r="A29" s="8" t="s">
        <v>29</v>
      </c>
      <c r="B29" s="330" t="s">
        <v>47</v>
      </c>
      <c r="C29" s="331"/>
      <c r="D29" s="331"/>
      <c r="E29" s="331"/>
      <c r="F29" s="332"/>
      <c r="G29" s="7" t="s">
        <v>8</v>
      </c>
      <c r="H29" s="18" t="s">
        <v>10</v>
      </c>
      <c r="I29" s="9" t="s">
        <v>9</v>
      </c>
    </row>
    <row r="30" spans="1:9" x14ac:dyDescent="0.35">
      <c r="A30" s="190" t="s">
        <v>33</v>
      </c>
      <c r="B30" s="330"/>
      <c r="C30" s="331"/>
      <c r="D30" s="331"/>
      <c r="E30" s="331"/>
      <c r="F30" s="332"/>
      <c r="G30" s="194"/>
      <c r="H30" s="193"/>
      <c r="I30" s="10">
        <f>G30*(1+H30)</f>
        <v>0</v>
      </c>
    </row>
    <row r="31" spans="1:9" x14ac:dyDescent="0.35">
      <c r="A31" s="190" t="s">
        <v>33</v>
      </c>
      <c r="B31" s="330"/>
      <c r="C31" s="331"/>
      <c r="D31" s="331"/>
      <c r="E31" s="331"/>
      <c r="F31" s="332"/>
      <c r="G31" s="194"/>
      <c r="H31" s="193"/>
      <c r="I31" s="10">
        <f>G31*(1+H31)</f>
        <v>0</v>
      </c>
    </row>
    <row r="32" spans="1:9" x14ac:dyDescent="0.35">
      <c r="A32" s="190" t="s">
        <v>33</v>
      </c>
      <c r="B32" s="330"/>
      <c r="C32" s="331"/>
      <c r="D32" s="331"/>
      <c r="E32" s="331"/>
      <c r="F32" s="332"/>
      <c r="G32" s="194"/>
      <c r="H32" s="193"/>
      <c r="I32" s="10">
        <f>G32*(1+H32)</f>
        <v>0</v>
      </c>
    </row>
    <row r="33" spans="1:9" x14ac:dyDescent="0.35">
      <c r="A33" s="190" t="s">
        <v>33</v>
      </c>
      <c r="B33" s="330"/>
      <c r="C33" s="331"/>
      <c r="D33" s="331"/>
      <c r="E33" s="331"/>
      <c r="F33" s="332"/>
      <c r="G33" s="194"/>
      <c r="H33" s="193"/>
      <c r="I33" s="10">
        <f>G33*(1+H33)</f>
        <v>0</v>
      </c>
    </row>
    <row r="34" spans="1:9" ht="14" thickBot="1" x14ac:dyDescent="0.4">
      <c r="A34" s="190" t="s">
        <v>33</v>
      </c>
      <c r="B34" s="330"/>
      <c r="C34" s="331"/>
      <c r="D34" s="331"/>
      <c r="E34" s="331"/>
      <c r="F34" s="332"/>
      <c r="G34" s="194"/>
      <c r="H34" s="193"/>
      <c r="I34" s="10">
        <f>G34*(1+H34)</f>
        <v>0</v>
      </c>
    </row>
    <row r="35" spans="1:9" s="2" customFormat="1" ht="14" thickBot="1" x14ac:dyDescent="0.4">
      <c r="A35" s="119" t="s">
        <v>5</v>
      </c>
      <c r="B35" s="342"/>
      <c r="C35" s="343"/>
      <c r="D35" s="343"/>
      <c r="E35" s="343"/>
      <c r="F35" s="344"/>
      <c r="G35" s="126">
        <f>SUM(G30:G34)</f>
        <v>0</v>
      </c>
      <c r="H35" s="125"/>
      <c r="I35" s="126">
        <f>SUM(I30:I34)</f>
        <v>0</v>
      </c>
    </row>
    <row r="36" spans="1:9" s="2" customFormat="1" x14ac:dyDescent="0.35">
      <c r="A36" s="144" t="s">
        <v>6</v>
      </c>
      <c r="B36" s="146"/>
      <c r="C36" s="147"/>
      <c r="D36" s="148"/>
      <c r="E36" s="149"/>
      <c r="F36" s="150"/>
      <c r="G36" s="145"/>
      <c r="H36" s="117"/>
      <c r="I36" s="118"/>
    </row>
    <row r="37" spans="1:9" x14ac:dyDescent="0.35">
      <c r="A37" s="140" t="s">
        <v>4</v>
      </c>
      <c r="B37" s="223"/>
      <c r="C37" s="224"/>
      <c r="D37" s="225"/>
      <c r="E37" s="226"/>
      <c r="F37" s="222"/>
      <c r="G37" s="141" t="s">
        <v>8</v>
      </c>
      <c r="H37" s="18" t="s">
        <v>10</v>
      </c>
      <c r="I37" s="9" t="s">
        <v>9</v>
      </c>
    </row>
    <row r="38" spans="1:9" x14ac:dyDescent="0.35">
      <c r="A38" s="195" t="s">
        <v>27</v>
      </c>
      <c r="B38" s="202"/>
      <c r="C38" s="203"/>
      <c r="D38" s="204"/>
      <c r="E38" s="205"/>
      <c r="F38" s="206"/>
      <c r="G38" s="194"/>
      <c r="H38" s="193"/>
      <c r="I38" s="10">
        <f>G38*(1+H38)</f>
        <v>0</v>
      </c>
    </row>
    <row r="39" spans="1:9" x14ac:dyDescent="0.35">
      <c r="A39" s="195" t="s">
        <v>26</v>
      </c>
      <c r="B39" s="202"/>
      <c r="C39" s="203"/>
      <c r="D39" s="204"/>
      <c r="E39" s="205"/>
      <c r="F39" s="206"/>
      <c r="G39" s="194"/>
      <c r="H39" s="193"/>
      <c r="I39" s="10">
        <f t="shared" ref="I39:I43" si="7">G39*(1+H39)</f>
        <v>0</v>
      </c>
    </row>
    <row r="40" spans="1:9" x14ac:dyDescent="0.35">
      <c r="A40" s="195" t="s">
        <v>24</v>
      </c>
      <c r="B40" s="202"/>
      <c r="C40" s="203"/>
      <c r="D40" s="204"/>
      <c r="E40" s="205"/>
      <c r="F40" s="206"/>
      <c r="G40" s="194"/>
      <c r="H40" s="193"/>
      <c r="I40" s="10">
        <f t="shared" si="7"/>
        <v>0</v>
      </c>
    </row>
    <row r="41" spans="1:9" x14ac:dyDescent="0.35">
      <c r="A41" s="195" t="s">
        <v>33</v>
      </c>
      <c r="B41" s="202"/>
      <c r="C41" s="203"/>
      <c r="D41" s="204"/>
      <c r="E41" s="205"/>
      <c r="F41" s="206"/>
      <c r="G41" s="194"/>
      <c r="H41" s="193"/>
      <c r="I41" s="10">
        <f t="shared" si="7"/>
        <v>0</v>
      </c>
    </row>
    <row r="42" spans="1:9" x14ac:dyDescent="0.35">
      <c r="A42" s="195" t="s">
        <v>33</v>
      </c>
      <c r="B42" s="202"/>
      <c r="C42" s="203"/>
      <c r="D42" s="204"/>
      <c r="E42" s="205"/>
      <c r="F42" s="206"/>
      <c r="G42" s="194"/>
      <c r="H42" s="193"/>
      <c r="I42" s="10">
        <f t="shared" si="7"/>
        <v>0</v>
      </c>
    </row>
    <row r="43" spans="1:9" ht="14" thickBot="1" x14ac:dyDescent="0.4">
      <c r="A43" s="196" t="s">
        <v>33</v>
      </c>
      <c r="B43" s="207"/>
      <c r="C43" s="208"/>
      <c r="D43" s="209"/>
      <c r="E43" s="210"/>
      <c r="F43" s="211"/>
      <c r="G43" s="197"/>
      <c r="H43" s="198"/>
      <c r="I43" s="10">
        <f t="shared" si="7"/>
        <v>0</v>
      </c>
    </row>
    <row r="44" spans="1:9" s="2" customFormat="1" ht="14" thickBot="1" x14ac:dyDescent="0.4">
      <c r="A44" s="142" t="s">
        <v>7</v>
      </c>
      <c r="B44" s="157"/>
      <c r="C44" s="154"/>
      <c r="D44" s="155"/>
      <c r="E44" s="153"/>
      <c r="F44" s="158"/>
      <c r="G44" s="143">
        <f>SUM(G38:G43)</f>
        <v>0</v>
      </c>
      <c r="H44" s="159"/>
      <c r="I44" s="156">
        <f>SUM(I38:I43)</f>
        <v>0</v>
      </c>
    </row>
    <row r="45" spans="1:9" s="2" customFormat="1" ht="14" thickBot="1" x14ac:dyDescent="0.4">
      <c r="A45" s="127" t="s">
        <v>60</v>
      </c>
      <c r="B45" s="128"/>
      <c r="C45" s="129"/>
      <c r="D45" s="130"/>
      <c r="E45" s="128"/>
      <c r="F45" s="128"/>
      <c r="G45" s="137">
        <f>G27+G35+G44</f>
        <v>0</v>
      </c>
      <c r="H45" s="131"/>
      <c r="I45" s="138">
        <f>I27+I35+I44</f>
        <v>0</v>
      </c>
    </row>
    <row r="46" spans="1:9" s="2" customFormat="1" ht="14" thickBot="1" x14ac:dyDescent="0.4">
      <c r="A46" s="11"/>
      <c r="B46" s="21"/>
      <c r="C46" s="22"/>
      <c r="D46" s="23"/>
      <c r="E46" s="21"/>
      <c r="F46" s="21"/>
      <c r="G46" s="23"/>
      <c r="H46" s="24"/>
      <c r="I46" s="15"/>
    </row>
    <row r="47" spans="1:9" ht="14" thickBot="1" x14ac:dyDescent="0.4">
      <c r="A47" s="333" t="s">
        <v>59</v>
      </c>
      <c r="B47" s="334"/>
      <c r="C47" s="334"/>
      <c r="D47" s="334"/>
      <c r="E47" s="334"/>
      <c r="F47" s="334"/>
      <c r="G47" s="334"/>
      <c r="H47" s="334"/>
      <c r="I47" s="335"/>
    </row>
    <row r="48" spans="1:9" s="2" customFormat="1" x14ac:dyDescent="0.35">
      <c r="A48" s="151" t="s">
        <v>15</v>
      </c>
      <c r="B48" s="146"/>
      <c r="C48" s="147"/>
      <c r="D48" s="148"/>
      <c r="E48" s="149"/>
      <c r="F48" s="150"/>
      <c r="G48" s="145"/>
      <c r="H48" s="117"/>
      <c r="I48" s="118"/>
    </row>
    <row r="49" spans="1:11" x14ac:dyDescent="0.35">
      <c r="A49" s="8" t="s">
        <v>4</v>
      </c>
      <c r="B49" s="223"/>
      <c r="C49" s="224"/>
      <c r="D49" s="225"/>
      <c r="E49" s="226"/>
      <c r="F49" s="222"/>
      <c r="G49" s="7" t="s">
        <v>8</v>
      </c>
      <c r="H49" s="18" t="s">
        <v>10</v>
      </c>
      <c r="I49" s="9" t="s">
        <v>9</v>
      </c>
    </row>
    <row r="50" spans="1:11" x14ac:dyDescent="0.35">
      <c r="A50" s="190" t="s">
        <v>70</v>
      </c>
      <c r="B50" s="202"/>
      <c r="C50" s="203"/>
      <c r="D50" s="204"/>
      <c r="E50" s="205"/>
      <c r="F50" s="206"/>
      <c r="G50" s="199"/>
      <c r="H50" s="193"/>
      <c r="I50" s="10">
        <f>G50*(1+H50)</f>
        <v>0</v>
      </c>
    </row>
    <row r="51" spans="1:11" x14ac:dyDescent="0.35">
      <c r="A51" s="190" t="s">
        <v>33</v>
      </c>
      <c r="B51" s="202"/>
      <c r="C51" s="203"/>
      <c r="D51" s="204"/>
      <c r="E51" s="205"/>
      <c r="F51" s="206"/>
      <c r="G51" s="199"/>
      <c r="H51" s="193"/>
      <c r="I51" s="10">
        <f t="shared" ref="I51:I53" si="8">G51*(1+H51)</f>
        <v>0</v>
      </c>
    </row>
    <row r="52" spans="1:11" x14ac:dyDescent="0.35">
      <c r="A52" s="190" t="s">
        <v>33</v>
      </c>
      <c r="B52" s="202"/>
      <c r="C52" s="203"/>
      <c r="D52" s="204"/>
      <c r="E52" s="205"/>
      <c r="F52" s="206"/>
      <c r="G52" s="199"/>
      <c r="H52" s="193"/>
      <c r="I52" s="10">
        <f t="shared" si="8"/>
        <v>0</v>
      </c>
    </row>
    <row r="53" spans="1:11" ht="14" thickBot="1" x14ac:dyDescent="0.4">
      <c r="A53" s="192" t="s">
        <v>33</v>
      </c>
      <c r="B53" s="207"/>
      <c r="C53" s="208"/>
      <c r="D53" s="209"/>
      <c r="E53" s="210"/>
      <c r="F53" s="211"/>
      <c r="G53" s="200"/>
      <c r="H53" s="198"/>
      <c r="I53" s="10">
        <f t="shared" si="8"/>
        <v>0</v>
      </c>
    </row>
    <row r="54" spans="1:11" s="2" customFormat="1" ht="14" thickBot="1" x14ac:dyDescent="0.4">
      <c r="A54" s="142" t="s">
        <v>12</v>
      </c>
      <c r="B54" s="153"/>
      <c r="C54" s="154"/>
      <c r="D54" s="155"/>
      <c r="E54" s="153"/>
      <c r="F54" s="153"/>
      <c r="G54" s="143">
        <f>SUM(G50:G53)</f>
        <v>0</v>
      </c>
      <c r="H54" s="125"/>
      <c r="I54" s="126">
        <f>SUM(I50:I53)</f>
        <v>0</v>
      </c>
    </row>
    <row r="55" spans="1:11" s="2" customFormat="1" x14ac:dyDescent="0.35">
      <c r="A55" s="152" t="s">
        <v>16</v>
      </c>
      <c r="B55" s="128"/>
      <c r="C55" s="129"/>
      <c r="D55" s="130"/>
      <c r="E55" s="128"/>
      <c r="F55" s="128"/>
      <c r="G55" s="116"/>
      <c r="H55" s="117"/>
      <c r="I55" s="118"/>
    </row>
    <row r="56" spans="1:11" x14ac:dyDescent="0.35">
      <c r="A56" s="140" t="s">
        <v>4</v>
      </c>
      <c r="B56" s="219"/>
      <c r="C56" s="218"/>
      <c r="D56" s="217"/>
      <c r="E56" s="220"/>
      <c r="F56" s="221"/>
      <c r="G56" s="141" t="s">
        <v>8</v>
      </c>
      <c r="H56" s="18" t="s">
        <v>10</v>
      </c>
      <c r="I56" s="9" t="s">
        <v>9</v>
      </c>
    </row>
    <row r="57" spans="1:11" x14ac:dyDescent="0.35">
      <c r="A57" s="190" t="s">
        <v>70</v>
      </c>
      <c r="B57" s="212"/>
      <c r="C57" s="213"/>
      <c r="D57" s="214"/>
      <c r="E57" s="215"/>
      <c r="F57" s="216"/>
      <c r="G57" s="199"/>
      <c r="H57" s="193"/>
      <c r="I57" s="10">
        <f>G57*(1+H57)</f>
        <v>0</v>
      </c>
    </row>
    <row r="58" spans="1:11" x14ac:dyDescent="0.35">
      <c r="A58" s="190" t="s">
        <v>71</v>
      </c>
      <c r="B58" s="202"/>
      <c r="C58" s="203"/>
      <c r="D58" s="204"/>
      <c r="E58" s="205"/>
      <c r="F58" s="206"/>
      <c r="G58" s="199"/>
      <c r="H58" s="193"/>
      <c r="I58" s="10">
        <f t="shared" ref="I58:I60" si="9">G58*(1+H58)</f>
        <v>0</v>
      </c>
    </row>
    <row r="59" spans="1:11" x14ac:dyDescent="0.35">
      <c r="A59" s="192" t="s">
        <v>33</v>
      </c>
      <c r="B59" s="202"/>
      <c r="C59" s="203"/>
      <c r="D59" s="204"/>
      <c r="E59" s="205"/>
      <c r="F59" s="206"/>
      <c r="G59" s="199"/>
      <c r="H59" s="193"/>
      <c r="I59" s="10">
        <f t="shared" si="9"/>
        <v>0</v>
      </c>
    </row>
    <row r="60" spans="1:11" ht="14" thickBot="1" x14ac:dyDescent="0.4">
      <c r="A60" s="192" t="s">
        <v>33</v>
      </c>
      <c r="B60" s="202"/>
      <c r="C60" s="203"/>
      <c r="D60" s="204"/>
      <c r="E60" s="205"/>
      <c r="F60" s="206"/>
      <c r="G60" s="200"/>
      <c r="H60" s="198"/>
      <c r="I60" s="10">
        <f t="shared" si="9"/>
        <v>0</v>
      </c>
    </row>
    <row r="61" spans="1:11" s="2" customFormat="1" ht="14" thickBot="1" x14ac:dyDescent="0.4">
      <c r="A61" s="119" t="s">
        <v>13</v>
      </c>
      <c r="B61" s="153"/>
      <c r="C61" s="154"/>
      <c r="D61" s="155"/>
      <c r="E61" s="153"/>
      <c r="F61" s="153"/>
      <c r="G61" s="124">
        <f>SUM(G57:G60)</f>
        <v>0</v>
      </c>
      <c r="H61" s="125"/>
      <c r="I61" s="126">
        <f>SUM(I57:I60)</f>
        <v>0</v>
      </c>
    </row>
    <row r="62" spans="1:11" ht="14" thickBot="1" x14ac:dyDescent="0.4">
      <c r="A62" s="132" t="s">
        <v>14</v>
      </c>
      <c r="B62" s="133"/>
      <c r="C62" s="134"/>
      <c r="D62" s="135"/>
      <c r="E62" s="133"/>
      <c r="F62" s="133"/>
      <c r="G62" s="137">
        <f>G61-G54</f>
        <v>0</v>
      </c>
      <c r="H62" s="136"/>
      <c r="I62" s="139">
        <f>I61-I54</f>
        <v>0</v>
      </c>
      <c r="K62" s="2"/>
    </row>
    <row r="63" spans="1:11" ht="14" thickBot="1" x14ac:dyDescent="0.4">
      <c r="A63" s="16"/>
      <c r="B63" s="12"/>
      <c r="C63" s="13"/>
      <c r="D63" s="14"/>
      <c r="E63" s="12"/>
      <c r="F63" s="12"/>
      <c r="G63" s="14">
        <f>G45-G62</f>
        <v>0</v>
      </c>
      <c r="H63" s="19"/>
      <c r="I63" s="14">
        <f>I45-I62</f>
        <v>0</v>
      </c>
    </row>
    <row r="64" spans="1:11" ht="63" customHeight="1" thickBot="1" x14ac:dyDescent="0.4">
      <c r="A64" s="339" t="s">
        <v>83</v>
      </c>
      <c r="B64" s="340"/>
      <c r="C64" s="340"/>
      <c r="D64" s="340"/>
      <c r="E64" s="340"/>
      <c r="F64" s="341"/>
      <c r="G64" s="253">
        <f>G45-G62</f>
        <v>0</v>
      </c>
      <c r="H64" s="136"/>
      <c r="I64" s="180">
        <f>I45-I62</f>
        <v>0</v>
      </c>
    </row>
    <row r="65" spans="1:12" ht="20.25" customHeight="1" x14ac:dyDescent="0.65">
      <c r="A65" s="107"/>
      <c r="B65" s="179"/>
      <c r="C65" s="179"/>
      <c r="D65" s="1"/>
      <c r="E65" s="107"/>
      <c r="F65" s="106"/>
      <c r="G65" s="184"/>
      <c r="H65" s="161"/>
      <c r="I65" s="229"/>
    </row>
    <row r="66" spans="1:12" ht="13.5" customHeight="1" x14ac:dyDescent="0.65">
      <c r="A66" s="231"/>
      <c r="B66" s="179"/>
      <c r="C66" s="179"/>
      <c r="D66" s="1"/>
      <c r="E66" s="107"/>
      <c r="F66" s="106"/>
      <c r="G66" s="183"/>
      <c r="H66" s="161"/>
      <c r="I66" s="233"/>
      <c r="J66" s="234"/>
      <c r="K66" s="234"/>
      <c r="L66" s="234"/>
    </row>
    <row r="67" spans="1:12" ht="14.25" customHeight="1" x14ac:dyDescent="0.65">
      <c r="A67" s="231" t="s">
        <v>74</v>
      </c>
      <c r="B67" s="179"/>
      <c r="C67" s="179"/>
      <c r="D67" s="1"/>
      <c r="E67" s="107"/>
      <c r="F67" s="106"/>
      <c r="G67" s="183"/>
      <c r="H67" s="161"/>
      <c r="I67" s="233"/>
      <c r="J67" s="234"/>
      <c r="K67" s="234"/>
      <c r="L67" s="234"/>
    </row>
    <row r="68" spans="1:12" ht="12.75" customHeight="1" x14ac:dyDescent="0.35">
      <c r="A68" s="231" t="s">
        <v>73</v>
      </c>
      <c r="B68" s="87"/>
      <c r="C68" s="88"/>
      <c r="D68" s="178"/>
      <c r="E68" s="87"/>
      <c r="F68" s="78"/>
      <c r="G68" s="235"/>
      <c r="H68" s="236"/>
      <c r="I68" s="237"/>
      <c r="J68" s="234"/>
      <c r="K68" s="234"/>
      <c r="L68" s="234"/>
    </row>
    <row r="69" spans="1:12" ht="14.25" customHeight="1" x14ac:dyDescent="0.35">
      <c r="A69" s="231" t="s">
        <v>74</v>
      </c>
      <c r="B69" s="164"/>
      <c r="C69" s="165"/>
      <c r="D69" s="163"/>
      <c r="E69" s="162"/>
      <c r="F69" s="164"/>
      <c r="G69" s="238"/>
      <c r="H69" s="239"/>
      <c r="I69" s="238"/>
      <c r="J69" s="240"/>
      <c r="K69" s="240"/>
      <c r="L69" s="234"/>
    </row>
    <row r="70" spans="1:12" x14ac:dyDescent="0.35">
      <c r="A70" s="230"/>
      <c r="B70" s="164"/>
      <c r="C70" s="165"/>
      <c r="D70" s="163"/>
      <c r="E70" s="162"/>
      <c r="F70" s="164"/>
      <c r="G70" s="238"/>
      <c r="H70" s="239"/>
      <c r="I70" s="238"/>
      <c r="J70" s="240"/>
      <c r="K70" s="240"/>
      <c r="L70" s="234"/>
    </row>
    <row r="71" spans="1:12" x14ac:dyDescent="0.35">
      <c r="A71" s="162"/>
      <c r="B71" s="164"/>
      <c r="C71" s="165"/>
      <c r="D71" s="163"/>
      <c r="E71" s="162"/>
      <c r="F71" s="164"/>
      <c r="G71" s="163"/>
      <c r="H71" s="166"/>
      <c r="I71" s="163"/>
      <c r="J71" s="44"/>
      <c r="K71" s="44"/>
    </row>
    <row r="72" spans="1:12" x14ac:dyDescent="0.35">
      <c r="A72" s="163"/>
      <c r="B72" s="164"/>
      <c r="C72" s="165"/>
      <c r="D72" s="163"/>
      <c r="E72" s="164"/>
      <c r="F72" s="164"/>
      <c r="G72" s="163"/>
      <c r="H72" s="166"/>
      <c r="I72" s="163"/>
      <c r="J72" s="44"/>
      <c r="K72" s="44"/>
    </row>
    <row r="73" spans="1:12" x14ac:dyDescent="0.35">
      <c r="A73" s="91"/>
      <c r="B73" s="87"/>
      <c r="C73" s="88"/>
      <c r="D73" s="89"/>
      <c r="E73" s="87"/>
      <c r="F73" s="87"/>
      <c r="G73" s="89"/>
      <c r="H73" s="90"/>
      <c r="I73" s="89"/>
      <c r="J73" s="44"/>
      <c r="K73" s="44"/>
    </row>
    <row r="74" spans="1:12" ht="18.75" customHeight="1" x14ac:dyDescent="0.35">
      <c r="A74" s="170"/>
      <c r="B74" s="171"/>
      <c r="C74" s="172"/>
      <c r="D74" s="173"/>
      <c r="E74" s="171"/>
      <c r="F74" s="171"/>
      <c r="G74" s="173"/>
      <c r="H74" s="174"/>
      <c r="I74" s="173"/>
      <c r="J74" s="44"/>
      <c r="K74" s="44"/>
    </row>
    <row r="75" spans="1:12" ht="17.25" customHeight="1" x14ac:dyDescent="0.35">
      <c r="A75" s="175"/>
      <c r="B75" s="170"/>
      <c r="C75" s="176"/>
      <c r="D75" s="177"/>
      <c r="E75" s="170"/>
      <c r="F75" s="171"/>
      <c r="G75" s="173"/>
      <c r="H75" s="174"/>
      <c r="I75" s="173"/>
      <c r="J75" s="44"/>
      <c r="K75" s="44"/>
    </row>
    <row r="76" spans="1:12" x14ac:dyDescent="0.35">
      <c r="A76" s="61"/>
      <c r="B76" s="61"/>
      <c r="C76" s="92"/>
      <c r="D76" s="81"/>
      <c r="E76" s="61"/>
      <c r="F76" s="87"/>
      <c r="G76" s="89"/>
      <c r="H76" s="90"/>
      <c r="I76" s="89"/>
      <c r="J76" s="44"/>
      <c r="K76" s="44"/>
    </row>
    <row r="77" spans="1:12" x14ac:dyDescent="0.35">
      <c r="A77" s="61"/>
      <c r="B77" s="61"/>
      <c r="C77" s="92"/>
      <c r="D77" s="81"/>
      <c r="E77" s="61"/>
      <c r="F77" s="87"/>
      <c r="G77" s="89"/>
      <c r="H77" s="90"/>
      <c r="I77" s="89"/>
      <c r="J77" s="44"/>
      <c r="K77" s="44"/>
    </row>
    <row r="78" spans="1:12" ht="14" x14ac:dyDescent="0.35">
      <c r="A78" s="93"/>
      <c r="B78" s="93"/>
      <c r="C78" s="94"/>
      <c r="D78" s="95"/>
      <c r="E78" s="93"/>
      <c r="F78" s="78"/>
      <c r="G78" s="85"/>
      <c r="H78" s="86"/>
      <c r="I78" s="85"/>
    </row>
    <row r="79" spans="1:12" ht="14" x14ac:dyDescent="0.35">
      <c r="B79" s="93"/>
      <c r="C79" s="94"/>
      <c r="D79" s="95"/>
      <c r="E79" s="93"/>
      <c r="F79" s="78"/>
      <c r="G79" s="85"/>
      <c r="H79" s="86"/>
      <c r="I79" s="85"/>
    </row>
    <row r="80" spans="1:12" ht="14" x14ac:dyDescent="0.35">
      <c r="A80" s="45"/>
      <c r="B80" s="45"/>
      <c r="C80" s="46"/>
      <c r="D80" s="47"/>
      <c r="E80" s="45"/>
    </row>
    <row r="81" spans="1:5" ht="14" x14ac:dyDescent="0.35">
      <c r="A81" s="45"/>
      <c r="B81" s="45"/>
      <c r="C81" s="46"/>
      <c r="D81" s="47"/>
      <c r="E81" s="45"/>
    </row>
    <row r="82" spans="1:5" ht="14" x14ac:dyDescent="0.35">
      <c r="A82" s="48"/>
      <c r="B82" s="45"/>
      <c r="C82" s="46"/>
      <c r="D82" s="47"/>
      <c r="E82" s="45"/>
    </row>
  </sheetData>
  <sheetProtection algorithmName="SHA-512" hashValue="0CryVJndwhb1ZtltYc6cHU8fIrMZED7nbDnpq/LNoZKLxouzAgp1Trtstz8LHyHfMSCmS04XX/AgvDOEv5E8zw==" saltValue="1/wHrOve7pwMYmAlVa5eVw==" spinCount="100000" sheet="1"/>
  <mergeCells count="11">
    <mergeCell ref="A47:I47"/>
    <mergeCell ref="A64:F64"/>
    <mergeCell ref="B33:F33"/>
    <mergeCell ref="B34:F34"/>
    <mergeCell ref="B35:F35"/>
    <mergeCell ref="B32:F32"/>
    <mergeCell ref="A3:I3"/>
    <mergeCell ref="A4:I4"/>
    <mergeCell ref="B29:F29"/>
    <mergeCell ref="B30:F30"/>
    <mergeCell ref="B31:F31"/>
  </mergeCells>
  <pageMargins left="0.74803149606299213" right="0.74803149606299213" top="0.98425196850393704" bottom="0.98425196850393704" header="0.51181102362204722" footer="0.51181102362204722"/>
  <pageSetup paperSize="9" scale="46" orientation="portrait" r:id="rId1"/>
  <headerFooter alignWithMargins="0">
    <oddHeader xml:space="preserve">&amp;LAanbesteding Cateringdienstverlening t.b.v. Concerndienstverlener FMH met zaaknummer 31151096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54"/>
  <sheetViews>
    <sheetView showGridLines="0" showRuler="0" showWhiteSpace="0" zoomScaleNormal="100" zoomScaleSheetLayoutView="100" zoomScalePageLayoutView="112" workbookViewId="0">
      <selection activeCell="E12" sqref="E12"/>
    </sheetView>
  </sheetViews>
  <sheetFormatPr defaultRowHeight="12.5" x14ac:dyDescent="0.25"/>
  <cols>
    <col min="1" max="1" width="54.453125" customWidth="1"/>
    <col min="2" max="3" width="19.26953125" customWidth="1"/>
    <col min="4" max="5" width="18.81640625" style="26" customWidth="1"/>
    <col min="6" max="6" width="17" style="26" customWidth="1"/>
  </cols>
  <sheetData>
    <row r="1" spans="1:7" x14ac:dyDescent="0.25">
      <c r="A1" s="74" t="s">
        <v>77</v>
      </c>
      <c r="B1" s="61"/>
      <c r="C1" s="61"/>
      <c r="D1" s="96"/>
      <c r="E1" s="96"/>
      <c r="F1" s="96"/>
      <c r="G1" s="167"/>
    </row>
    <row r="2" spans="1:7" ht="13" thickBot="1" x14ac:dyDescent="0.3">
      <c r="A2" s="61"/>
      <c r="B2" s="61"/>
      <c r="C2" s="61"/>
      <c r="D2" s="96"/>
      <c r="E2" s="96"/>
      <c r="F2" s="96"/>
      <c r="G2" s="167"/>
    </row>
    <row r="3" spans="1:7" s="27" customFormat="1" ht="34.5" x14ac:dyDescent="0.25">
      <c r="A3" s="32" t="s">
        <v>17</v>
      </c>
      <c r="B3" s="32" t="s">
        <v>91</v>
      </c>
      <c r="C3" s="33" t="s">
        <v>53</v>
      </c>
      <c r="D3" s="33" t="s">
        <v>54</v>
      </c>
      <c r="E3" s="34" t="s">
        <v>30</v>
      </c>
      <c r="F3" s="34" t="s">
        <v>18</v>
      </c>
      <c r="G3" s="168"/>
    </row>
    <row r="4" spans="1:7" s="27" customFormat="1" x14ac:dyDescent="0.25">
      <c r="A4" s="270" t="s">
        <v>107</v>
      </c>
      <c r="B4" s="270"/>
      <c r="C4" s="270"/>
      <c r="D4" s="270"/>
      <c r="E4" s="270"/>
      <c r="F4" s="270"/>
      <c r="G4" s="168"/>
    </row>
    <row r="5" spans="1:7" ht="25.5" customHeight="1" x14ac:dyDescent="0.3">
      <c r="A5" s="245" t="str">
        <f>'2. Banqueting'!A5</f>
        <v>Vergaderservice per kan (7 kopjes)
(koffie- en theeservice)</v>
      </c>
      <c r="B5" s="281">
        <v>15000</v>
      </c>
      <c r="C5" s="35">
        <f>'2. Banqueting'!D5</f>
        <v>0</v>
      </c>
      <c r="D5" s="35">
        <f>'2. Banqueting'!F5</f>
        <v>0</v>
      </c>
      <c r="E5" s="36">
        <f>C5*$B$5</f>
        <v>0</v>
      </c>
      <c r="F5" s="36">
        <f>D5*$B$5</f>
        <v>0</v>
      </c>
      <c r="G5" s="167"/>
    </row>
    <row r="6" spans="1:7" ht="25.5" customHeight="1" x14ac:dyDescent="0.3">
      <c r="A6" s="245" t="str">
        <f>'2. Banqueting'!A6</f>
        <v>Pistoletten lunch</v>
      </c>
      <c r="B6" s="281">
        <v>2800</v>
      </c>
      <c r="C6" s="35">
        <f>'2. Banqueting'!D6</f>
        <v>0</v>
      </c>
      <c r="D6" s="35">
        <f>'2. Banqueting'!F6</f>
        <v>0</v>
      </c>
      <c r="E6" s="36">
        <f>C6*$B$6</f>
        <v>0</v>
      </c>
      <c r="F6" s="36">
        <f>D6*$B$6</f>
        <v>0</v>
      </c>
      <c r="G6" s="167"/>
    </row>
    <row r="7" spans="1:7" ht="25.5" customHeight="1" x14ac:dyDescent="0.3">
      <c r="A7" s="245" t="str">
        <f>'2. Banqueting'!A7</f>
        <v>Sandwich lunch</v>
      </c>
      <c r="B7" s="281">
        <v>2800</v>
      </c>
      <c r="C7" s="35">
        <f>'2. Banqueting'!D7</f>
        <v>0</v>
      </c>
      <c r="D7" s="35">
        <f>'2. Banqueting'!F7</f>
        <v>0</v>
      </c>
      <c r="E7" s="36">
        <f>C7*$B$7</f>
        <v>0</v>
      </c>
      <c r="F7" s="36">
        <f>D7*$B$7</f>
        <v>0</v>
      </c>
      <c r="G7" s="167"/>
    </row>
    <row r="8" spans="1:7" ht="25.5" customHeight="1" x14ac:dyDescent="0.3">
      <c r="A8" s="245" t="str">
        <f>'2. Banqueting'!A8</f>
        <v>Indisch buffet</v>
      </c>
      <c r="B8" s="281">
        <v>1100</v>
      </c>
      <c r="C8" s="35">
        <f>'2. Banqueting'!D8</f>
        <v>0</v>
      </c>
      <c r="D8" s="35">
        <f>'2. Banqueting'!F8</f>
        <v>0</v>
      </c>
      <c r="E8" s="36">
        <f>C8*$B$8</f>
        <v>0</v>
      </c>
      <c r="F8" s="36">
        <f>D8*$B$8</f>
        <v>0</v>
      </c>
      <c r="G8" s="167"/>
    </row>
    <row r="9" spans="1:7" ht="25.5" customHeight="1" x14ac:dyDescent="0.3">
      <c r="A9" s="245" t="str">
        <f>'2. Banqueting'!A9</f>
        <v>Werkfruit**</v>
      </c>
      <c r="B9" s="281">
        <v>83200</v>
      </c>
      <c r="C9" s="35">
        <f>'2. Banqueting'!D9</f>
        <v>0</v>
      </c>
      <c r="D9" s="35">
        <f>'2. Banqueting'!F9</f>
        <v>0</v>
      </c>
      <c r="E9" s="36">
        <f>C9*$B$9</f>
        <v>0</v>
      </c>
      <c r="F9" s="36">
        <f>D9*$B$9</f>
        <v>0</v>
      </c>
      <c r="G9" s="167"/>
    </row>
    <row r="10" spans="1:7" ht="25.5" customHeight="1" thickBot="1" x14ac:dyDescent="0.35">
      <c r="A10" s="245" t="str">
        <f>'2. Banqueting'!A10</f>
        <v>Overwerkmaaltijd</v>
      </c>
      <c r="B10" s="281">
        <f>18*255</f>
        <v>4590</v>
      </c>
      <c r="C10" s="35">
        <f>'2. Banqueting'!D10</f>
        <v>0</v>
      </c>
      <c r="D10" s="35">
        <f>'2. Banqueting'!F10</f>
        <v>0</v>
      </c>
      <c r="E10" s="36">
        <f>C10*$B$10</f>
        <v>0</v>
      </c>
      <c r="F10" s="36">
        <f>D10*$B$10</f>
        <v>0</v>
      </c>
      <c r="G10" s="167"/>
    </row>
    <row r="11" spans="1:7" ht="13" thickBot="1" x14ac:dyDescent="0.3">
      <c r="A11" s="242" t="s">
        <v>111</v>
      </c>
      <c r="B11" s="38"/>
      <c r="C11" s="38"/>
      <c r="D11" s="40"/>
      <c r="E11" s="241">
        <f>SUM(E5:E10)</f>
        <v>0</v>
      </c>
      <c r="F11" s="241">
        <f>SUM(F5:F10)</f>
        <v>0</v>
      </c>
      <c r="G11" s="169"/>
    </row>
    <row r="12" spans="1:7" x14ac:dyDescent="0.25">
      <c r="A12" s="273" t="s">
        <v>106</v>
      </c>
      <c r="B12" s="274"/>
      <c r="C12" s="274"/>
      <c r="D12" s="274"/>
      <c r="E12" s="274"/>
      <c r="F12" s="275"/>
      <c r="G12" s="167"/>
    </row>
    <row r="13" spans="1:7" ht="25.5" customHeight="1" x14ac:dyDescent="0.3">
      <c r="A13" s="267" t="str">
        <f>'2. Banqueting'!A12</f>
        <v xml:space="preserve">Borrelwagen zonder bediening (inclusief verbruik) </v>
      </c>
      <c r="B13" s="280">
        <v>4000</v>
      </c>
      <c r="C13" s="271">
        <f>'2. Banqueting'!D12</f>
        <v>0</v>
      </c>
      <c r="D13" s="271">
        <f>'2. Banqueting'!F12</f>
        <v>0</v>
      </c>
      <c r="E13" s="272">
        <f>C13*$B$13</f>
        <v>0</v>
      </c>
      <c r="F13" s="272">
        <f>D13*$B$13</f>
        <v>0</v>
      </c>
      <c r="G13" s="167"/>
    </row>
    <row r="14" spans="1:7" ht="25.5" customHeight="1" thickBot="1" x14ac:dyDescent="0.35">
      <c r="A14" s="264" t="str">
        <f>'2. Banqueting'!A13</f>
        <v xml:space="preserve">Receptiearrangement inclusief 1,5 uur bediening </v>
      </c>
      <c r="B14" s="282">
        <v>1250</v>
      </c>
      <c r="C14" s="265">
        <f>'2. Banqueting'!D13</f>
        <v>0</v>
      </c>
      <c r="D14" s="265">
        <f>'2. Banqueting'!F13</f>
        <v>0</v>
      </c>
      <c r="E14" s="266">
        <f>C14*$B$14</f>
        <v>0</v>
      </c>
      <c r="F14" s="266">
        <f>D14*$B$14</f>
        <v>0</v>
      </c>
      <c r="G14" s="167"/>
    </row>
    <row r="15" spans="1:7" ht="13" thickBot="1" x14ac:dyDescent="0.3">
      <c r="A15" s="242" t="s">
        <v>110</v>
      </c>
      <c r="B15" s="38"/>
      <c r="C15" s="38"/>
      <c r="D15" s="40"/>
      <c r="E15" s="241">
        <f>SUM(E13:E14)</f>
        <v>0</v>
      </c>
      <c r="F15" s="241">
        <f>SUM(F13:F14)</f>
        <v>0</v>
      </c>
      <c r="G15" s="169"/>
    </row>
    <row r="16" spans="1:7" x14ac:dyDescent="0.25">
      <c r="A16" s="273" t="s">
        <v>101</v>
      </c>
      <c r="B16" s="274"/>
      <c r="C16" s="274"/>
      <c r="D16" s="274"/>
      <c r="E16" s="274"/>
      <c r="F16" s="275"/>
      <c r="G16" s="167"/>
    </row>
    <row r="17" spans="1:7" ht="25.5" customHeight="1" x14ac:dyDescent="0.3">
      <c r="A17" s="267" t="str">
        <f>'2. Banqueting'!A15</f>
        <v>Lunch A</v>
      </c>
      <c r="B17" s="280">
        <v>3050</v>
      </c>
      <c r="C17" s="268">
        <f>'2. Banqueting'!D15</f>
        <v>7</v>
      </c>
      <c r="D17" s="268">
        <f>'2. Banqueting'!F15</f>
        <v>7.6300000000000008</v>
      </c>
      <c r="E17" s="269">
        <f>C17*$B$17</f>
        <v>21350</v>
      </c>
      <c r="F17" s="269">
        <f>D17*$B$17</f>
        <v>23271.500000000004</v>
      </c>
      <c r="G17" s="167"/>
    </row>
    <row r="18" spans="1:7" ht="25.5" customHeight="1" x14ac:dyDescent="0.3">
      <c r="A18" s="245" t="str">
        <f>'2. Banqueting'!A16</f>
        <v>Lunch B</v>
      </c>
      <c r="B18" s="281">
        <v>3050</v>
      </c>
      <c r="C18" s="261">
        <v>5.5</v>
      </c>
      <c r="D18" s="261">
        <v>6</v>
      </c>
      <c r="E18" s="262">
        <f>C18*$B$18</f>
        <v>16775</v>
      </c>
      <c r="F18" s="262">
        <f>D18*$B$18</f>
        <v>18300</v>
      </c>
      <c r="G18" s="167"/>
    </row>
    <row r="19" spans="1:7" ht="25.5" customHeight="1" thickBot="1" x14ac:dyDescent="0.35">
      <c r="A19" s="245" t="str">
        <f>'2. Banqueting'!A17</f>
        <v>Lunch C</v>
      </c>
      <c r="B19" s="281">
        <v>3050</v>
      </c>
      <c r="C19" s="261">
        <f>'2. Banqueting'!D17</f>
        <v>8</v>
      </c>
      <c r="D19" s="261">
        <f>'2. Banqueting'!F17</f>
        <v>8.7200000000000006</v>
      </c>
      <c r="E19" s="262">
        <f>C19*$B$19</f>
        <v>24400</v>
      </c>
      <c r="F19" s="262">
        <f>D19*$B$19</f>
        <v>26596.000000000004</v>
      </c>
      <c r="G19" s="167"/>
    </row>
    <row r="20" spans="1:7" ht="13" thickBot="1" x14ac:dyDescent="0.3">
      <c r="A20" s="242" t="s">
        <v>112</v>
      </c>
      <c r="B20" s="38"/>
      <c r="C20" s="38"/>
      <c r="D20" s="40"/>
      <c r="E20" s="241">
        <f>SUM(E17:E19)</f>
        <v>62525</v>
      </c>
      <c r="F20" s="241">
        <f>SUM(F17:F19)</f>
        <v>68167.5</v>
      </c>
      <c r="G20" s="169"/>
    </row>
    <row r="21" spans="1:7" ht="13" thickBot="1" x14ac:dyDescent="0.3">
      <c r="A21" s="242"/>
      <c r="B21" s="38"/>
      <c r="C21" s="38"/>
      <c r="D21" s="40"/>
      <c r="E21" s="38"/>
      <c r="F21" s="38"/>
      <c r="G21" s="169"/>
    </row>
    <row r="22" spans="1:7" ht="16.5" customHeight="1" thickBot="1" x14ac:dyDescent="0.3">
      <c r="A22" s="276" t="s">
        <v>113</v>
      </c>
      <c r="B22" s="277"/>
      <c r="C22" s="277"/>
      <c r="D22" s="278"/>
      <c r="E22" s="241">
        <f>E11+E15+E20</f>
        <v>62525</v>
      </c>
      <c r="F22" s="241">
        <f>F11+F15+F20</f>
        <v>68167.5</v>
      </c>
      <c r="G22" s="169"/>
    </row>
    <row r="23" spans="1:7" x14ac:dyDescent="0.25">
      <c r="A23" s="61"/>
      <c r="B23" s="61"/>
      <c r="C23" s="61"/>
      <c r="D23" s="96"/>
      <c r="E23" s="96"/>
      <c r="F23" s="96"/>
      <c r="G23" s="169"/>
    </row>
    <row r="24" spans="1:7" x14ac:dyDescent="0.25">
      <c r="A24" s="61"/>
      <c r="B24" s="61"/>
      <c r="C24" s="61"/>
      <c r="D24" s="96"/>
      <c r="E24" s="96"/>
      <c r="F24" s="96"/>
      <c r="G24" s="169"/>
    </row>
    <row r="25" spans="1:7" x14ac:dyDescent="0.25">
      <c r="A25" s="60"/>
      <c r="B25" s="60"/>
      <c r="C25" s="60"/>
      <c r="D25" s="97"/>
      <c r="E25" s="97"/>
      <c r="F25" s="97"/>
      <c r="G25" s="169"/>
    </row>
    <row r="26" spans="1:7" x14ac:dyDescent="0.25">
      <c r="A26" s="60"/>
      <c r="B26" s="60"/>
      <c r="C26" s="60"/>
      <c r="D26" s="97"/>
      <c r="E26" s="97"/>
      <c r="F26" s="97"/>
      <c r="G26" s="169"/>
    </row>
    <row r="27" spans="1:7" x14ac:dyDescent="0.25">
      <c r="A27" s="60"/>
      <c r="B27" s="60"/>
      <c r="C27" s="60"/>
      <c r="D27" s="97"/>
      <c r="E27" s="97"/>
      <c r="F27" s="97"/>
      <c r="G27" s="169"/>
    </row>
    <row r="28" spans="1:7" x14ac:dyDescent="0.25">
      <c r="A28" s="60"/>
      <c r="B28" s="60"/>
      <c r="C28" s="60"/>
      <c r="D28" s="97"/>
      <c r="E28" s="97"/>
      <c r="F28" s="97"/>
      <c r="G28" s="169"/>
    </row>
    <row r="29" spans="1:7" x14ac:dyDescent="0.25">
      <c r="A29" s="60"/>
      <c r="B29" s="60"/>
      <c r="C29" s="60"/>
      <c r="D29" s="97"/>
      <c r="E29" s="97"/>
      <c r="F29" s="97"/>
      <c r="G29" s="169"/>
    </row>
    <row r="30" spans="1:7" x14ac:dyDescent="0.25">
      <c r="A30" s="60"/>
      <c r="B30" s="60"/>
      <c r="C30" s="60"/>
      <c r="D30" s="97"/>
      <c r="E30" s="97"/>
      <c r="F30" s="97"/>
      <c r="G30" s="169"/>
    </row>
    <row r="31" spans="1:7" x14ac:dyDescent="0.25">
      <c r="A31" s="60"/>
      <c r="B31" s="60"/>
      <c r="C31" s="60"/>
      <c r="D31" s="97"/>
      <c r="E31" s="97"/>
      <c r="F31" s="97"/>
      <c r="G31" s="169"/>
    </row>
    <row r="32" spans="1:7" x14ac:dyDescent="0.25">
      <c r="A32" s="60"/>
      <c r="B32" s="60"/>
      <c r="C32" s="60"/>
      <c r="D32" s="97"/>
      <c r="E32" s="97"/>
      <c r="F32" s="97"/>
      <c r="G32" s="169"/>
    </row>
    <row r="33" spans="1:7" x14ac:dyDescent="0.25">
      <c r="A33" s="60"/>
      <c r="B33" s="60"/>
      <c r="C33" s="60"/>
      <c r="D33" s="97"/>
      <c r="E33" s="97"/>
      <c r="F33" s="97"/>
      <c r="G33" s="169"/>
    </row>
    <row r="34" spans="1:7" x14ac:dyDescent="0.25">
      <c r="A34" s="60"/>
      <c r="B34" s="60"/>
      <c r="C34" s="60"/>
      <c r="D34" s="97"/>
      <c r="E34" s="97"/>
      <c r="F34" s="97"/>
      <c r="G34" s="169"/>
    </row>
    <row r="35" spans="1:7" x14ac:dyDescent="0.25">
      <c r="A35" s="60"/>
      <c r="B35" s="60"/>
      <c r="C35" s="60"/>
      <c r="D35" s="97"/>
      <c r="E35" s="97"/>
      <c r="F35" s="97"/>
      <c r="G35" s="169"/>
    </row>
    <row r="36" spans="1:7" x14ac:dyDescent="0.25">
      <c r="A36" s="60"/>
      <c r="B36" s="60"/>
      <c r="C36" s="60"/>
      <c r="D36" s="97"/>
      <c r="E36" s="97"/>
      <c r="F36" s="97"/>
      <c r="G36" s="169"/>
    </row>
    <row r="37" spans="1:7" x14ac:dyDescent="0.25">
      <c r="A37" s="60"/>
      <c r="B37" s="60"/>
      <c r="C37" s="60"/>
      <c r="D37" s="97"/>
      <c r="E37" s="97"/>
      <c r="F37" s="97"/>
      <c r="G37" s="169"/>
    </row>
    <row r="38" spans="1:7" x14ac:dyDescent="0.25">
      <c r="A38" s="60"/>
      <c r="B38" s="60"/>
      <c r="C38" s="60"/>
      <c r="D38" s="97"/>
      <c r="E38" s="97"/>
      <c r="F38" s="97"/>
      <c r="G38" s="169"/>
    </row>
    <row r="39" spans="1:7" x14ac:dyDescent="0.25">
      <c r="A39" s="60"/>
      <c r="B39" s="60"/>
      <c r="C39" s="60"/>
      <c r="D39" s="97"/>
      <c r="E39" s="97"/>
      <c r="F39" s="97"/>
      <c r="G39" s="169"/>
    </row>
    <row r="40" spans="1:7" x14ac:dyDescent="0.25">
      <c r="A40" s="60"/>
      <c r="B40" s="60"/>
      <c r="C40" s="60"/>
      <c r="D40" s="97"/>
      <c r="E40" s="97"/>
      <c r="F40" s="97"/>
      <c r="G40" s="169"/>
    </row>
    <row r="41" spans="1:7" x14ac:dyDescent="0.25">
      <c r="A41" s="60"/>
      <c r="B41" s="60"/>
      <c r="C41" s="60"/>
      <c r="D41" s="97"/>
      <c r="E41" s="97"/>
      <c r="F41" s="97"/>
      <c r="G41" s="169"/>
    </row>
    <row r="42" spans="1:7" x14ac:dyDescent="0.25">
      <c r="A42" s="60"/>
      <c r="B42" s="60"/>
      <c r="C42" s="60"/>
      <c r="D42" s="97"/>
      <c r="E42" s="97"/>
      <c r="F42" s="97"/>
      <c r="G42" s="169"/>
    </row>
    <row r="43" spans="1:7" x14ac:dyDescent="0.25">
      <c r="A43" s="60"/>
      <c r="B43" s="60"/>
      <c r="C43" s="60"/>
      <c r="D43" s="97"/>
      <c r="E43" s="97"/>
      <c r="F43" s="97"/>
      <c r="G43" s="169"/>
    </row>
    <row r="44" spans="1:7" x14ac:dyDescent="0.25">
      <c r="A44" s="60"/>
      <c r="B44" s="60"/>
      <c r="C44" s="60"/>
      <c r="D44" s="97"/>
      <c r="E44" s="97"/>
      <c r="F44" s="97"/>
    </row>
    <row r="45" spans="1:7" x14ac:dyDescent="0.25">
      <c r="A45" s="60"/>
      <c r="B45" s="60"/>
      <c r="C45" s="60"/>
      <c r="D45" s="97"/>
      <c r="E45" s="97"/>
      <c r="F45" s="97"/>
    </row>
    <row r="46" spans="1:7" x14ac:dyDescent="0.25">
      <c r="A46" s="60"/>
      <c r="B46" s="60"/>
      <c r="C46" s="60"/>
      <c r="D46" s="97"/>
      <c r="E46" s="97"/>
      <c r="F46" s="97"/>
    </row>
    <row r="47" spans="1:7" x14ac:dyDescent="0.25">
      <c r="A47" s="60"/>
      <c r="B47" s="60"/>
      <c r="C47" s="60"/>
      <c r="D47" s="97"/>
      <c r="E47" s="97"/>
      <c r="F47" s="97"/>
    </row>
    <row r="48" spans="1:7" x14ac:dyDescent="0.25">
      <c r="A48" s="60"/>
      <c r="B48" s="60"/>
      <c r="C48" s="60"/>
      <c r="D48" s="97"/>
      <c r="E48" s="97"/>
      <c r="F48" s="97"/>
    </row>
    <row r="49" spans="1:6" x14ac:dyDescent="0.25">
      <c r="A49" s="60"/>
      <c r="B49" s="60"/>
      <c r="C49" s="60"/>
      <c r="D49" s="97"/>
      <c r="E49" s="97"/>
      <c r="F49" s="97"/>
    </row>
    <row r="50" spans="1:6" x14ac:dyDescent="0.25">
      <c r="A50" s="60"/>
      <c r="B50" s="60"/>
      <c r="C50" s="60"/>
      <c r="D50" s="97"/>
      <c r="E50" s="97"/>
      <c r="F50" s="97"/>
    </row>
    <row r="51" spans="1:6" x14ac:dyDescent="0.25">
      <c r="A51" s="60"/>
      <c r="B51" s="60"/>
      <c r="C51" s="60"/>
      <c r="D51" s="97"/>
      <c r="E51" s="97"/>
      <c r="F51" s="97"/>
    </row>
    <row r="52" spans="1:6" x14ac:dyDescent="0.25">
      <c r="A52" s="60"/>
      <c r="B52" s="60"/>
      <c r="C52" s="60"/>
      <c r="D52" s="97"/>
      <c r="E52" s="97"/>
      <c r="F52" s="97"/>
    </row>
    <row r="53" spans="1:6" x14ac:dyDescent="0.25">
      <c r="A53" s="60"/>
      <c r="B53" s="60"/>
      <c r="C53" s="60"/>
      <c r="D53" s="97"/>
      <c r="E53" s="97"/>
      <c r="F53" s="97"/>
    </row>
    <row r="54" spans="1:6" x14ac:dyDescent="0.25">
      <c r="A54" s="60"/>
      <c r="B54" s="60"/>
      <c r="C54" s="60"/>
      <c r="D54" s="97"/>
      <c r="E54" s="97"/>
      <c r="F54" s="97"/>
    </row>
  </sheetData>
  <sheetProtection algorithmName="SHA-512" hashValue="D0HuKrqFg4XakFm2+x8i9e5LK81kZwslc2OXKu9h9WUJey7tnnv71LPc9dQ3HgFR0WWDzQ8LI8b4dzGuHIc7CQ==" saltValue="4u29tH13sX+HoUf7BDXMFw==" spinCount="100000" sheet="1"/>
  <customSheetViews>
    <customSheetView guid="{AEBFB8B1-F3B8-4BC1-8D6D-6E9109CD6111}" showPageBreaks="1" fitToPage="1" printArea="1">
      <selection activeCell="F6" sqref="F6:G6"/>
      <pageMargins left="0.75" right="0.75" top="1" bottom="1" header="0.5" footer="0.5"/>
      <pageSetup paperSize="9" scale="67" orientation="portrait" r:id="rId1"/>
      <headerFooter alignWithMargins="0"/>
    </customSheetView>
  </customSheetViews>
  <phoneticPr fontId="0" type="noConversion"/>
  <pageMargins left="0.75" right="0.75" top="1" bottom="1" header="0.5" footer="0.5"/>
  <pageSetup paperSize="9" scale="54" orientation="portrait" r:id="rId2"/>
  <headerFooter alignWithMargins="0">
    <oddHeader xml:space="preserve">&amp;LAanbesteding Cateringdienstverlening t.b.v. Concerndienstverlener FMH met zaaknummer 31151096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20"/>
  <sheetViews>
    <sheetView showGridLines="0" zoomScale="145" zoomScaleNormal="145" zoomScaleSheetLayoutView="100" workbookViewId="0">
      <selection activeCell="B27" sqref="B27"/>
    </sheetView>
  </sheetViews>
  <sheetFormatPr defaultRowHeight="12.5" x14ac:dyDescent="0.25"/>
  <cols>
    <col min="1" max="1" width="32.81640625" customWidth="1"/>
    <col min="2" max="2" width="31.1796875" customWidth="1"/>
    <col min="3" max="3" width="15" customWidth="1"/>
    <col min="4" max="4" width="37.26953125" bestFit="1" customWidth="1"/>
    <col min="5" max="5" width="41.1796875" style="28" customWidth="1"/>
    <col min="6" max="6" width="27" customWidth="1"/>
  </cols>
  <sheetData>
    <row r="1" spans="1:6" x14ac:dyDescent="0.25">
      <c r="A1" s="74" t="s">
        <v>88</v>
      </c>
      <c r="B1" s="61"/>
      <c r="C1" s="61"/>
      <c r="D1" s="61"/>
      <c r="E1" s="73"/>
      <c r="F1" s="60"/>
    </row>
    <row r="2" spans="1:6" x14ac:dyDescent="0.25">
      <c r="A2" s="74"/>
      <c r="B2" s="61"/>
      <c r="C2" s="61"/>
      <c r="D2" s="61"/>
      <c r="E2" s="73"/>
      <c r="F2" s="60"/>
    </row>
    <row r="3" spans="1:6" x14ac:dyDescent="0.25">
      <c r="A3" s="39" t="s">
        <v>17</v>
      </c>
      <c r="B3" s="41"/>
      <c r="C3" s="41" t="s">
        <v>19</v>
      </c>
      <c r="D3" s="42" t="s">
        <v>30</v>
      </c>
      <c r="E3" s="42" t="s">
        <v>18</v>
      </c>
      <c r="F3" s="60"/>
    </row>
    <row r="4" spans="1:6" x14ac:dyDescent="0.25">
      <c r="A4" s="279" t="s">
        <v>109</v>
      </c>
      <c r="B4" s="185"/>
      <c r="C4" s="189">
        <f>'3. Invulformulier aanneemsom'!F27</f>
        <v>0</v>
      </c>
      <c r="D4" s="188">
        <f>'3. Invulformulier aanneemsom'!G64</f>
        <v>0</v>
      </c>
      <c r="E4" s="188">
        <f>'3. Invulformulier aanneemsom'!I64</f>
        <v>0</v>
      </c>
      <c r="F4" s="60"/>
    </row>
    <row r="5" spans="1:6" s="29" customFormat="1" x14ac:dyDescent="0.25">
      <c r="A5" s="61"/>
      <c r="B5" s="61"/>
      <c r="C5" s="61"/>
      <c r="D5" s="73"/>
      <c r="E5" s="73"/>
      <c r="F5" s="60"/>
    </row>
    <row r="6" spans="1:6" x14ac:dyDescent="0.25">
      <c r="A6" s="39" t="s">
        <v>75</v>
      </c>
      <c r="B6" s="37"/>
      <c r="C6" s="37"/>
      <c r="D6" s="42" t="s">
        <v>30</v>
      </c>
      <c r="E6" s="42" t="s">
        <v>18</v>
      </c>
      <c r="F6" s="60"/>
    </row>
    <row r="7" spans="1:6" x14ac:dyDescent="0.25">
      <c r="A7" s="43" t="str">
        <f>'4. Totale prijs banqueting'!A11</f>
        <v>Totaal vergaderservices</v>
      </c>
      <c r="B7" s="37"/>
      <c r="C7" s="37"/>
      <c r="D7" s="244">
        <f>'4. Totale prijs banqueting'!E11</f>
        <v>0</v>
      </c>
      <c r="E7" s="244">
        <f>'4. Totale prijs banqueting'!F11</f>
        <v>0</v>
      </c>
      <c r="F7" s="60"/>
    </row>
    <row r="8" spans="1:6" x14ac:dyDescent="0.25">
      <c r="A8" s="43" t="str">
        <f>'4. Totale prijs banqueting'!A15</f>
        <v xml:space="preserve">Totaal bijeenkomsten </v>
      </c>
      <c r="B8" s="37"/>
      <c r="C8" s="37"/>
      <c r="D8" s="244">
        <f>'4. Totale prijs banqueting'!E15</f>
        <v>0</v>
      </c>
      <c r="E8" s="244">
        <f>'4. Totale prijs banqueting'!F15</f>
        <v>0</v>
      </c>
      <c r="F8" s="60"/>
    </row>
    <row r="9" spans="1:6" x14ac:dyDescent="0.25">
      <c r="A9" s="43" t="str">
        <f>'4. Totale prijs banqueting'!A20</f>
        <v xml:space="preserve">Totaal vergaderlunches </v>
      </c>
      <c r="B9" s="37"/>
      <c r="C9" s="37"/>
      <c r="D9" s="244">
        <f>'4. Totale prijs banqueting'!E20</f>
        <v>62525</v>
      </c>
      <c r="E9" s="263">
        <f>'4. Totale prijs banqueting'!F20</f>
        <v>68167.5</v>
      </c>
      <c r="F9" s="60"/>
    </row>
    <row r="10" spans="1:6" x14ac:dyDescent="0.25">
      <c r="A10" s="51" t="s">
        <v>99</v>
      </c>
      <c r="B10" s="52"/>
      <c r="C10" s="52"/>
      <c r="D10" s="228">
        <f>SUM(D7:D9)</f>
        <v>62525</v>
      </c>
      <c r="E10" s="160">
        <f>SUM(E7:E9)</f>
        <v>68167.5</v>
      </c>
      <c r="F10" s="60"/>
    </row>
    <row r="11" spans="1:6" s="29" customFormat="1" ht="13" thickBot="1" x14ac:dyDescent="0.3">
      <c r="A11" s="64"/>
      <c r="B11" s="64"/>
      <c r="C11" s="64"/>
      <c r="D11" s="72"/>
      <c r="E11" s="72"/>
      <c r="F11" s="60"/>
    </row>
    <row r="12" spans="1:6" ht="13.5" thickBot="1" x14ac:dyDescent="0.35">
      <c r="A12" s="53"/>
      <c r="B12" s="54"/>
      <c r="C12" s="56"/>
      <c r="D12" s="248" t="s">
        <v>31</v>
      </c>
      <c r="E12" s="249" t="s">
        <v>79</v>
      </c>
      <c r="F12" s="60"/>
    </row>
    <row r="13" spans="1:6" ht="56.25" customHeight="1" thickBot="1" x14ac:dyDescent="0.3">
      <c r="A13" s="345" t="s">
        <v>62</v>
      </c>
      <c r="B13" s="346"/>
      <c r="C13" s="227"/>
      <c r="D13" s="246">
        <f>SUM(D4+D10)</f>
        <v>62525</v>
      </c>
      <c r="E13" s="247">
        <f>SUM(E4+E10)</f>
        <v>68167.5</v>
      </c>
      <c r="F13" s="60"/>
    </row>
    <row r="14" spans="1:6" ht="13" x14ac:dyDescent="0.3">
      <c r="A14" s="60"/>
      <c r="B14" s="60"/>
      <c r="C14" s="60"/>
      <c r="D14" s="75"/>
      <c r="E14" s="76"/>
      <c r="F14" s="60"/>
    </row>
    <row r="15" spans="1:6" ht="13.5" x14ac:dyDescent="0.3">
      <c r="A15" s="347" t="s">
        <v>117</v>
      </c>
      <c r="B15" s="347"/>
      <c r="C15" s="347"/>
      <c r="D15" s="347"/>
      <c r="E15" s="347"/>
      <c r="F15" s="60"/>
    </row>
    <row r="16" spans="1:6" x14ac:dyDescent="0.25">
      <c r="A16" s="232" t="s">
        <v>73</v>
      </c>
      <c r="F16" s="60"/>
    </row>
    <row r="17" spans="1:6" x14ac:dyDescent="0.25">
      <c r="A17" s="60"/>
      <c r="B17" s="60"/>
      <c r="C17" s="60"/>
      <c r="D17" s="60"/>
      <c r="E17" s="77"/>
      <c r="F17" s="60"/>
    </row>
    <row r="18" spans="1:6" x14ac:dyDescent="0.25">
      <c r="A18" s="60"/>
      <c r="B18" s="60"/>
      <c r="C18" s="60"/>
      <c r="D18" s="60"/>
      <c r="E18" s="77"/>
      <c r="F18" s="60"/>
    </row>
    <row r="19" spans="1:6" x14ac:dyDescent="0.25">
      <c r="A19" s="60"/>
      <c r="B19" s="60"/>
      <c r="C19" s="60"/>
      <c r="D19" s="60"/>
      <c r="E19" s="77"/>
      <c r="F19" s="60"/>
    </row>
    <row r="20" spans="1:6" x14ac:dyDescent="0.25">
      <c r="F20" s="60"/>
    </row>
  </sheetData>
  <sheetProtection algorithmName="SHA-512" hashValue="y4hS04cwGrTNF2iIn2IXxQcp0YAeOGckIg/WbVk5YJBWqk8LMLn+X2wccnPyS5Y2Npd7x30+8Gnxe52QX/x95w==" saltValue="e7PXd9TjrD+HHmKA+r+YAQ==" spinCount="100000" sheet="1"/>
  <customSheetViews>
    <customSheetView guid="{AEBFB8B1-F3B8-4BC1-8D6D-6E9109CD6111}" showPageBreaks="1" fitToPage="1" printArea="1" topLeftCell="A13">
      <selection activeCell="B26" sqref="B26"/>
      <pageMargins left="0.75" right="0.75" top="1" bottom="1" header="0.5" footer="0.5"/>
      <pageSetup paperSize="9" scale="69" orientation="portrait" r:id="rId1"/>
      <headerFooter alignWithMargins="0"/>
    </customSheetView>
  </customSheetViews>
  <mergeCells count="2">
    <mergeCell ref="A13:B13"/>
    <mergeCell ref="A15:E15"/>
  </mergeCells>
  <phoneticPr fontId="0" type="noConversion"/>
  <pageMargins left="0.75" right="0.75" top="1" bottom="1" header="0.5" footer="0.5"/>
  <pageSetup paperSize="9" scale="55" orientation="portrait" r:id="rId2"/>
  <headerFooter alignWithMargins="0">
    <oddHeader xml:space="preserve">&amp;LAanbesteding Cateringdienstverlening t.b.v. Concerndienstverlener FMH met zaaknummer 31151096
</oddHeader>
  </headerFooter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6</vt:i4>
      </vt:variant>
    </vt:vector>
  </HeadingPairs>
  <TitlesOfParts>
    <vt:vector size="11" baseType="lpstr">
      <vt:lpstr>1. Instructie en informatie</vt:lpstr>
      <vt:lpstr>2. Banqueting</vt:lpstr>
      <vt:lpstr>3. Invulformulier aanneemsom</vt:lpstr>
      <vt:lpstr>4. Totale prijs banqueting</vt:lpstr>
      <vt:lpstr>5. Totale Kosten Dienstverl</vt:lpstr>
      <vt:lpstr>'1. Instructie en informatie'!Afdrukbereik</vt:lpstr>
      <vt:lpstr>'2. Banqueting'!Afdrukbereik</vt:lpstr>
      <vt:lpstr>'3. Invulformulier aanneemsom'!Afdrukbereik</vt:lpstr>
      <vt:lpstr>'4. Totale prijs banqueting'!Afdrukbereik</vt:lpstr>
      <vt:lpstr>'5. Totale Kosten Dienstverl'!Afdrukbereik</vt:lpstr>
      <vt:lpstr>'3. Invulformulier aanneemsom'!Afdruktitels</vt:lpstr>
    </vt:vector>
  </TitlesOfParts>
  <Company>Veric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en Vera</dc:creator>
  <cp:lastModifiedBy>Kunst, A.H.C. (Nanet)</cp:lastModifiedBy>
  <cp:lastPrinted>2020-02-04T13:30:33Z</cp:lastPrinted>
  <dcterms:created xsi:type="dcterms:W3CDTF">2002-11-26T20:08:27Z</dcterms:created>
  <dcterms:modified xsi:type="dcterms:W3CDTF">2023-05-26T11:53:46Z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Bijlage 3A - Prijsinvulformulier 31151096.xlsx</vt:lpwstr>
  </property>
  <property fmtid="{D5CDD505-2E9C-101B-9397-08002B2CF9AE}" pid="3" name="MSIP_Label_4bde8109-f994-4a60-a1d3-5c95e2ff3620_Enabled">
    <vt:lpwstr>true</vt:lpwstr>
  </property>
  <property fmtid="{D5CDD505-2E9C-101B-9397-08002B2CF9AE}" pid="4" name="MSIP_Label_4bde8109-f994-4a60-a1d3-5c95e2ff3620_SetDate">
    <vt:lpwstr>2022-09-16T10:49:57Z</vt:lpwstr>
  </property>
  <property fmtid="{D5CDD505-2E9C-101B-9397-08002B2CF9AE}" pid="5" name="MSIP_Label_4bde8109-f994-4a60-a1d3-5c95e2ff3620_Method">
    <vt:lpwstr>Privileged</vt:lpwstr>
  </property>
  <property fmtid="{D5CDD505-2E9C-101B-9397-08002B2CF9AE}" pid="6" name="MSIP_Label_4bde8109-f994-4a60-a1d3-5c95e2ff3620_Name">
    <vt:lpwstr>FLPubliek</vt:lpwstr>
  </property>
  <property fmtid="{D5CDD505-2E9C-101B-9397-08002B2CF9AE}" pid="7" name="MSIP_Label_4bde8109-f994-4a60-a1d3-5c95e2ff3620_SiteId">
    <vt:lpwstr>1321633e-f6b9-44e2-a44f-59b9d264ecb7</vt:lpwstr>
  </property>
  <property fmtid="{D5CDD505-2E9C-101B-9397-08002B2CF9AE}" pid="8" name="MSIP_Label_4bde8109-f994-4a60-a1d3-5c95e2ff3620_ActionId">
    <vt:lpwstr>02d96fa0-957e-446e-9bb9-a73b02e540db</vt:lpwstr>
  </property>
  <property fmtid="{D5CDD505-2E9C-101B-9397-08002B2CF9AE}" pid="9" name="MSIP_Label_4bde8109-f994-4a60-a1d3-5c95e2ff3620_ContentBits">
    <vt:lpwstr>0</vt:lpwstr>
  </property>
</Properties>
</file>