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https://inkada.sharepoint.com/Gedeelde documenten/10 Projecten/Gemeente Hengelo/Catering opvang 2022/Bestek/"/>
    </mc:Choice>
  </mc:AlternateContent>
  <xr:revisionPtr revIDLastSave="66" documentId="8_{8D472FF8-7FFC-4EEB-9CD2-B2A6E20156B9}" xr6:coauthVersionLast="47" xr6:coauthVersionMax="47" xr10:uidLastSave="{985E5AC9-22C7-4329-A7C4-73BD85443714}"/>
  <bookViews>
    <workbookView xWindow="28680" yWindow="-120" windowWidth="29040" windowHeight="15720" tabRatio="915" xr2:uid="{00000000-000D-0000-FFFF-FFFF00000000}"/>
  </bookViews>
  <sheets>
    <sheet name="Voorwoord" sheetId="10" r:id="rId1"/>
    <sheet name="huidige afname 4 wk" sheetId="27" r:id="rId2"/>
    <sheet name="Diepvries" sheetId="13" r:id="rId3"/>
    <sheet name="DKW" sheetId="1" r:id="rId4"/>
    <sheet name="Maaltijdcomponenten" sheetId="11" r:id="rId5"/>
    <sheet name="Bakker" sheetId="14" r:id="rId6"/>
    <sheet name="Vers" sheetId="20" r:id="rId7"/>
    <sheet name="Vis" sheetId="21" r:id="rId8"/>
    <sheet name="Vlees" sheetId="22" r:id="rId9"/>
    <sheet name="Vleeswaren" sheetId="23" r:id="rId10"/>
    <sheet name="Niet kernassortiment" sheetId="9" r:id="rId11"/>
    <sheet name="bijkomende kosten" sheetId="7" r:id="rId12"/>
    <sheet name="Totalisatie" sheetId="17" r:id="rId13"/>
  </sheets>
  <definedNames>
    <definedName name="_xlnm._FilterDatabase" localSheetId="5" hidden="1">Bakker!$A$2:$S$238</definedName>
    <definedName name="_xlnm._FilterDatabase" localSheetId="2" hidden="1">Diepvries!$A$2:$R$20</definedName>
    <definedName name="_xlnm._FilterDatabase" localSheetId="3" hidden="1">DKW!$A$2:$R$45</definedName>
    <definedName name="_xlnm._FilterDatabase" localSheetId="4" hidden="1">Maaltijdcomponenten!$A$2:$R$39</definedName>
    <definedName name="_xlnm._FilterDatabase" localSheetId="10" hidden="1">'Niet kernassortiment'!$A$3:$F$3</definedName>
    <definedName name="_xlnm._FilterDatabase" localSheetId="6" hidden="1">Vers!$A$2:$R$30</definedName>
    <definedName name="_xlnm._FilterDatabase" localSheetId="9" hidden="1">Vleeswaren!$A$2:$R$2</definedName>
    <definedName name="_xlnm.Print_Area" localSheetId="5">Bakker!$A$1:$S$238</definedName>
    <definedName name="_xlnm.Print_Area" localSheetId="2">Diepvries!$A$1:$R$16</definedName>
    <definedName name="_xlnm.Print_Area" localSheetId="12">Totalisatie!$A$1:$J$30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7" i="1" l="1"/>
  <c r="R30" i="1"/>
  <c r="R29" i="1"/>
  <c r="F10" i="7"/>
  <c r="F9" i="7"/>
  <c r="H20" i="17"/>
  <c r="Q7" i="21"/>
  <c r="R6" i="21"/>
  <c r="Q41" i="20"/>
  <c r="R40" i="20"/>
  <c r="R39" i="20"/>
  <c r="R32" i="20"/>
  <c r="R29" i="20"/>
  <c r="R26" i="20"/>
  <c r="R21" i="20"/>
  <c r="R19" i="20"/>
  <c r="R18" i="20"/>
  <c r="R20" i="20"/>
  <c r="R17" i="20"/>
  <c r="R15" i="20"/>
  <c r="R9" i="20"/>
  <c r="R7" i="20"/>
  <c r="Q46" i="1" l="1"/>
  <c r="G4" i="23" l="1"/>
  <c r="G5" i="23"/>
  <c r="G6" i="23"/>
  <c r="G7" i="23"/>
  <c r="G8" i="23"/>
  <c r="G9" i="23"/>
  <c r="G10" i="23"/>
  <c r="G11" i="23"/>
  <c r="G3" i="23"/>
  <c r="G5" i="21"/>
  <c r="G4" i="21"/>
  <c r="G3" i="21"/>
  <c r="G8" i="20"/>
  <c r="G6" i="20"/>
  <c r="G5" i="20"/>
  <c r="G4" i="20"/>
  <c r="G3" i="20"/>
  <c r="G4" i="14"/>
  <c r="G5" i="14"/>
  <c r="G6" i="14"/>
  <c r="G7" i="14"/>
  <c r="G8" i="14"/>
  <c r="G9" i="14"/>
  <c r="G10" i="14"/>
  <c r="G11" i="14"/>
  <c r="G3" i="14"/>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45" i="1"/>
  <c r="G44" i="1"/>
  <c r="G43" i="1"/>
  <c r="G42" i="1"/>
  <c r="G41" i="1"/>
  <c r="G40" i="1"/>
  <c r="G39" i="1"/>
  <c r="G38" i="1"/>
  <c r="G37" i="1"/>
  <c r="G36" i="1"/>
  <c r="G35" i="1"/>
  <c r="G34" i="1"/>
  <c r="G33" i="1"/>
  <c r="G32" i="1"/>
  <c r="G31" i="1"/>
  <c r="G28" i="1"/>
  <c r="G27" i="1"/>
  <c r="G26" i="1"/>
  <c r="G25" i="1"/>
  <c r="G24" i="1"/>
  <c r="G23" i="1"/>
  <c r="G22" i="1"/>
  <c r="G21" i="1"/>
  <c r="G20" i="1"/>
  <c r="G19" i="1"/>
  <c r="G18" i="1"/>
  <c r="G17" i="1"/>
  <c r="G16" i="1"/>
  <c r="G15" i="1"/>
  <c r="G14" i="1"/>
  <c r="G13" i="1"/>
  <c r="G12" i="1"/>
  <c r="G11" i="1"/>
  <c r="G10" i="1"/>
  <c r="G9" i="1"/>
  <c r="G8" i="1"/>
  <c r="G7" i="1"/>
  <c r="G6" i="1"/>
  <c r="G5" i="1"/>
  <c r="G4" i="1"/>
  <c r="G3" i="1"/>
  <c r="H22" i="17" l="1"/>
  <c r="G20" i="17"/>
  <c r="G22" i="17" s="1"/>
  <c r="F20" i="17"/>
  <c r="F22" i="17" s="1"/>
  <c r="Q12" i="23" l="1"/>
  <c r="B11" i="9" s="1"/>
  <c r="B9" i="9"/>
  <c r="Q17" i="13"/>
  <c r="B8" i="9"/>
  <c r="Q12" i="14"/>
  <c r="B7" i="9" s="1"/>
  <c r="Q37" i="11"/>
  <c r="B6" i="9" s="1"/>
  <c r="B5" i="9" l="1"/>
  <c r="F13" i="9"/>
  <c r="B18" i="17" s="1"/>
  <c r="B4" i="9"/>
  <c r="R9" i="23"/>
  <c r="R5" i="23"/>
  <c r="R3" i="23"/>
  <c r="R4" i="23"/>
  <c r="R8" i="23"/>
  <c r="R11" i="23"/>
  <c r="R7" i="23"/>
  <c r="R10" i="23"/>
  <c r="R6" i="23"/>
  <c r="R5" i="22"/>
  <c r="R6" i="22"/>
  <c r="R8" i="22"/>
  <c r="R10" i="22"/>
  <c r="R4" i="22"/>
  <c r="R9" i="22"/>
  <c r="R3" i="22"/>
  <c r="R7" i="22"/>
  <c r="R11" i="22"/>
  <c r="R4" i="21"/>
  <c r="R5" i="21"/>
  <c r="R3" i="21"/>
  <c r="R10" i="21" s="1"/>
  <c r="R4" i="20"/>
  <c r="R25" i="20"/>
  <c r="R28" i="20"/>
  <c r="R10" i="20"/>
  <c r="R13" i="20"/>
  <c r="R12" i="20"/>
  <c r="R31" i="20"/>
  <c r="R38" i="20"/>
  <c r="R27" i="20"/>
  <c r="R8" i="20"/>
  <c r="R33" i="20"/>
  <c r="R34" i="20"/>
  <c r="R11" i="20"/>
  <c r="R35" i="20"/>
  <c r="R30" i="20"/>
  <c r="R14" i="20"/>
  <c r="R23" i="20"/>
  <c r="R5" i="20"/>
  <c r="R3" i="20"/>
  <c r="R36" i="20"/>
  <c r="R6" i="20"/>
  <c r="R22" i="20"/>
  <c r="R16" i="20"/>
  <c r="R24" i="20"/>
  <c r="R37" i="20"/>
  <c r="R9" i="14"/>
  <c r="R4" i="14"/>
  <c r="R3" i="14"/>
  <c r="R8" i="14"/>
  <c r="R6" i="14"/>
  <c r="R11" i="14"/>
  <c r="R7" i="14"/>
  <c r="R10" i="14"/>
  <c r="R5" i="14"/>
  <c r="R42" i="20" l="1"/>
  <c r="B9" i="17" s="1"/>
  <c r="B12" i="9"/>
  <c r="R13" i="23"/>
  <c r="B12" i="17" s="1"/>
  <c r="R17" i="22"/>
  <c r="B11" i="17" s="1"/>
  <c r="B10" i="17"/>
  <c r="R13" i="14"/>
  <c r="B8" i="17" s="1"/>
  <c r="R16" i="13"/>
  <c r="R5" i="13"/>
  <c r="R3" i="13"/>
  <c r="R11" i="13"/>
  <c r="R12" i="13"/>
  <c r="R15" i="13"/>
  <c r="R6" i="13"/>
  <c r="R8" i="13"/>
  <c r="R4" i="13"/>
  <c r="R9" i="13"/>
  <c r="R13" i="13"/>
  <c r="R7" i="13"/>
  <c r="R10" i="13"/>
  <c r="R14" i="13"/>
  <c r="R22" i="1"/>
  <c r="R36" i="1"/>
  <c r="R4" i="1"/>
  <c r="R16" i="1"/>
  <c r="R8" i="1"/>
  <c r="R35" i="1"/>
  <c r="R11" i="1"/>
  <c r="R10" i="1"/>
  <c r="R37" i="1"/>
  <c r="R20" i="1"/>
  <c r="R27" i="1"/>
  <c r="R3" i="1"/>
  <c r="R28" i="1"/>
  <c r="R34" i="1"/>
  <c r="R39" i="1"/>
  <c r="R9" i="1"/>
  <c r="R14" i="1"/>
  <c r="R21" i="1"/>
  <c r="R19" i="1"/>
  <c r="R17" i="1"/>
  <c r="R44" i="1"/>
  <c r="R41" i="1"/>
  <c r="R18" i="1"/>
  <c r="R7" i="1"/>
  <c r="R32" i="1"/>
  <c r="R33" i="1"/>
  <c r="R42" i="1"/>
  <c r="R6" i="1"/>
  <c r="R15" i="1"/>
  <c r="R12" i="1"/>
  <c r="R31" i="1"/>
  <c r="R13" i="1"/>
  <c r="R40" i="1"/>
  <c r="R43" i="1"/>
  <c r="R5" i="1"/>
  <c r="R24" i="1"/>
  <c r="R23" i="1"/>
  <c r="R38" i="1"/>
  <c r="R26" i="1"/>
  <c r="R45" i="1"/>
  <c r="R25" i="1"/>
  <c r="R28" i="11"/>
  <c r="R29" i="11"/>
  <c r="R30" i="11"/>
  <c r="R9" i="11"/>
  <c r="R11" i="11"/>
  <c r="R10" i="11"/>
  <c r="R15" i="11"/>
  <c r="R24" i="11"/>
  <c r="R14" i="11"/>
  <c r="R8" i="11"/>
  <c r="R6" i="11"/>
  <c r="R12" i="11"/>
  <c r="R3" i="11"/>
  <c r="R20" i="11"/>
  <c r="R16" i="11"/>
  <c r="R19" i="11"/>
  <c r="R18" i="11"/>
  <c r="R22" i="11"/>
  <c r="R17" i="11"/>
  <c r="R26" i="11"/>
  <c r="R13" i="11"/>
  <c r="R33" i="11"/>
  <c r="R25" i="11"/>
  <c r="R4" i="11"/>
  <c r="R31" i="11"/>
  <c r="R34" i="11"/>
  <c r="R36" i="11"/>
  <c r="R27" i="11"/>
  <c r="R35" i="11"/>
  <c r="R21" i="11"/>
  <c r="R32" i="11"/>
  <c r="R5" i="11"/>
  <c r="R23" i="11"/>
  <c r="R7" i="11"/>
  <c r="R38" i="11" l="1"/>
  <c r="B7" i="17" s="1"/>
  <c r="F6" i="7" l="1"/>
  <c r="F5" i="7"/>
  <c r="F17" i="7" s="1"/>
  <c r="B13" i="17" l="1"/>
  <c r="R18" i="13" l="1"/>
  <c r="B5" i="17" s="1"/>
  <c r="B6" i="17"/>
  <c r="B14" i="17" l="1"/>
</calcChain>
</file>

<file path=xl/sharedStrings.xml><?xml version="1.0" encoding="utf-8"?>
<sst xmlns="http://schemas.openxmlformats.org/spreadsheetml/2006/main" count="1600" uniqueCount="492">
  <si>
    <t>Omschrijving</t>
  </si>
  <si>
    <t>Overige artikelen welke niet voorkomen op de lijst kernassortiment</t>
  </si>
  <si>
    <t>Uw artikelgroep benaming</t>
  </si>
  <si>
    <t>Kortingspercentage op bruto prijslijst per groep</t>
  </si>
  <si>
    <t>Inschrijver dient de blauw gearceerde cellen in te vullen</t>
  </si>
  <si>
    <t>Aantal</t>
  </si>
  <si>
    <t>uw verpakkings-eenheid</t>
  </si>
  <si>
    <t xml:space="preserve">uw levereenheid </t>
  </si>
  <si>
    <t xml:space="preserve"> </t>
  </si>
  <si>
    <t>Bijkomende kosten</t>
  </si>
  <si>
    <t>Het overzetten van producten (zelfde producten of vergelijkbare producten) dient geadviseerd te worden, daarbij ondersteuning bij het  invoeren (wanneer dit gewenst is). Verder is uitleg en begeleiding bij de bestelsystemen.</t>
  </si>
  <si>
    <t>Uiteraard mag het ook op de traditionele wijze waarbij alle emballage wordt geboekt op de debiteuren die het afnemen en retourneren. Daarbij is het ook mogelijk om management rapportages in te regelen waarin dit inzichtelijk wordt gemaakt. </t>
  </si>
  <si>
    <t>Opdrachtnemer rekent alleen emballage over de artikelen waaraan het gekoppeld is. Statiegeld op flessen en kratten waarvoor dit geldt. Op de eigen kratten en containers wordt geen statiegeld in rekening gebracht. </t>
  </si>
  <si>
    <t>Diepvries</t>
  </si>
  <si>
    <t>stuks</t>
  </si>
  <si>
    <t>DKW</t>
  </si>
  <si>
    <t>pak</t>
  </si>
  <si>
    <t>Maaltijden</t>
  </si>
  <si>
    <t>rol</t>
  </si>
  <si>
    <t>Vers</t>
  </si>
  <si>
    <t>portie</t>
  </si>
  <si>
    <t>zak</t>
  </si>
  <si>
    <t>fles</t>
  </si>
  <si>
    <t>pot</t>
  </si>
  <si>
    <t>doos</t>
  </si>
  <si>
    <t>bak</t>
  </si>
  <si>
    <t xml:space="preserve"> Kortingspercentage op artikel</t>
  </si>
  <si>
    <t>uw FabMerk</t>
  </si>
  <si>
    <t>Totaalblad</t>
  </si>
  <si>
    <t>Totaal kortingspercentage voor gunning</t>
  </si>
  <si>
    <t>Naam Inschrijver</t>
  </si>
  <si>
    <t>Naam ondertekenaar</t>
  </si>
  <si>
    <t>Handtekening</t>
  </si>
  <si>
    <t>Datum</t>
  </si>
  <si>
    <t xml:space="preserve">Calculatieblad </t>
  </si>
  <si>
    <t>diepvries</t>
  </si>
  <si>
    <t>dkw</t>
  </si>
  <si>
    <t>vers</t>
  </si>
  <si>
    <t>maaltijdcomponenten</t>
  </si>
  <si>
    <t>kernassortiment</t>
  </si>
  <si>
    <t>De volgende formule is van toepassing op het onderdeel prijs van de beoordelingsprocedure:</t>
  </si>
  <si>
    <t xml:space="preserve">    (Xmin /  Xlev) x weging totaalprijs</t>
  </si>
  <si>
    <t>inschrijving met de laagste prijs</t>
  </si>
  <si>
    <t>Prijsmodel –bruto prijzen minus kortingspercentage per productgroep (kortingspercentage gaat ook gelden voor nieuwe artikelen binnen de productgroep*);</t>
  </si>
  <si>
    <t>per jaar</t>
  </si>
  <si>
    <t>Overige kosten die Inschrijver wenst door te belasten</t>
  </si>
  <si>
    <t>aantal</t>
  </si>
  <si>
    <t>bijkomende kosten</t>
  </si>
  <si>
    <t>opmerkingen</t>
  </si>
  <si>
    <t>kosten per jaar</t>
  </si>
  <si>
    <t>kosten per keer</t>
  </si>
  <si>
    <t>groep 5 personen</t>
  </si>
  <si>
    <t>Tabbladen</t>
  </si>
  <si>
    <t>Uw netto prijs incl. btw</t>
  </si>
  <si>
    <t>prijzen incl. btw</t>
  </si>
  <si>
    <t>niet kernassortiment</t>
  </si>
  <si>
    <t>totalisatie</t>
  </si>
  <si>
    <t>alle artikelen behorend bij het kernassortiment. De opgegeven prijzen staan 3 maanden vast (per kwartaal)</t>
  </si>
  <si>
    <t>alle kosten bij elkaar ten behoeven van het gunningcriterium Prijs</t>
  </si>
  <si>
    <t>alle bijkomende kosten die nodig zijn om de voeding op een juiste wijze geleverd te krijgen, incl. diverse ondersteunende activiteiten vanuit de leverancier.</t>
  </si>
  <si>
    <t>Trainen gebruik webshop</t>
  </si>
  <si>
    <t>Opleidingen: bijvoorbeeld voedingsbereiding</t>
  </si>
  <si>
    <t>assortiments groep</t>
  </si>
  <si>
    <t>De complete overgang wordt begeleid, waaronder de uitleg over het gebruik van de webshop. Hiervoor dient een projectmanager vrij gemaakt te worden. Daarnaast dienst een accountmanager die de locaties blijft bezoeken dit volgens een vast schema te doen.</t>
  </si>
  <si>
    <t>Vaste netto prijzen op specifieke artikelen per jaar kernassortiment (vaste prijs gaat ook gelden voor nieuwe artikelen binnen het kernassortiment* )</t>
  </si>
  <si>
    <t>Let op:</t>
  </si>
  <si>
    <t>Kernassortiment en proceskosten (logistiek e.d.)</t>
  </si>
  <si>
    <t>Emballage is inzichtelijk voor de klant</t>
  </si>
  <si>
    <t>Totaal Diepvries</t>
  </si>
  <si>
    <t>Uw artikelomschrijving</t>
  </si>
  <si>
    <t>Totaal DKW</t>
  </si>
  <si>
    <t>Totaal Maaltijdcomponenten</t>
  </si>
  <si>
    <t>Totaal bijkomende kosten incl. btw</t>
  </si>
  <si>
    <t>Totaalbedrag voor gunning</t>
  </si>
  <si>
    <t>Weging: 5 punten</t>
  </si>
  <si>
    <t>Beoordeling component Prijs:</t>
  </si>
  <si>
    <t>Xmin     =</t>
  </si>
  <si>
    <t>EAN CE</t>
  </si>
  <si>
    <t>Eenheid</t>
  </si>
  <si>
    <t>Gewicht</t>
  </si>
  <si>
    <t>Vleeswaren</t>
  </si>
  <si>
    <t>bus</t>
  </si>
  <si>
    <t>emmer</t>
  </si>
  <si>
    <t>tray</t>
  </si>
  <si>
    <t>Vis</t>
  </si>
  <si>
    <t>schaal</t>
  </si>
  <si>
    <t>Magere yoghurt PAK 1 liter MOLKERIJ</t>
  </si>
  <si>
    <t>Kristalsuiker PAK 1 kilo VAN GILSE</t>
  </si>
  <si>
    <t>silo</t>
  </si>
  <si>
    <t>Vlees</t>
  </si>
  <si>
    <t>ST100GR</t>
  </si>
  <si>
    <t>Bamischijf, 100 gram DOOS 24 stuks WELTEN</t>
  </si>
  <si>
    <t>st300gr</t>
  </si>
  <si>
    <t>krat</t>
  </si>
  <si>
    <t>Jus gebonden BUS 1,4 kilo MAGGI</t>
  </si>
  <si>
    <t>Goudbouillon kip EMMER 5,4 kilo MAGGI</t>
  </si>
  <si>
    <t>st175gr</t>
  </si>
  <si>
    <t>st800gr</t>
  </si>
  <si>
    <t>Kg</t>
  </si>
  <si>
    <t>kist</t>
  </si>
  <si>
    <t>Theezakjes engelse melange, 2 gram DOOS 100 zakjes PICKWICK</t>
  </si>
  <si>
    <t>Smeerkaas goudkuipje, 15 gram TRAY 24 kuipjes ERU</t>
  </si>
  <si>
    <t>Halfvolle chocolademelk lang houdbaar PAK 1 liter CHOCOMEL</t>
  </si>
  <si>
    <t>Chocolademelk halfvol 1 liter DOOS 6 pakken CHOCOMEL</t>
  </si>
  <si>
    <t>Theezakjes rooibos, 1,5 gram PAK 20 zakjes PICKWICK</t>
  </si>
  <si>
    <t>Vermicellisoep basis soep BUS 1,8 kilo MAGGI</t>
  </si>
  <si>
    <t>Ovenfrikandel 70 gram PAK 4 stuks MORA</t>
  </si>
  <si>
    <t>Ovenkroket, 80 gram PAK 4 stuks MORA</t>
  </si>
  <si>
    <t>Theezakjes ceylonmelange, 2 gram DOOS 100 zakjes PICKWICK</t>
  </si>
  <si>
    <t>* nieuwe artikelen die een uit assortiment artikel vervangen krijgen dezelfde prijs als de aangeboden prijs</t>
  </si>
  <si>
    <t>Steeds vaker wordt ervoor gekozen om alle emballage op 1 verzameldebiteur te boeken voor een organisatie. Zo houdt je het buiten de reguliere “boekhouding” en geeft het geen verstoring bij koppelingen met een Procurement systeem. </t>
  </si>
  <si>
    <t>Uw omrekenfactor tbv afname vergelijk</t>
  </si>
  <si>
    <t>U dient de aangegeven eenheid en gewicht om te rekenen indien u afwijkende verpakkingen/eenheden van een artikel aanbiedt</t>
  </si>
  <si>
    <t xml:space="preserve">Pakket </t>
  </si>
  <si>
    <t>Gewicht/aantal</t>
  </si>
  <si>
    <t>Bruto prijs, conform prijslijst incl. btw</t>
  </si>
  <si>
    <t>Uw artikelnummer</t>
  </si>
  <si>
    <t>Totaal Bakker</t>
  </si>
  <si>
    <t>Bakker</t>
  </si>
  <si>
    <t>Totaal  Vers</t>
  </si>
  <si>
    <t>Totaal  Vis</t>
  </si>
  <si>
    <t>Totaal  Vlees</t>
  </si>
  <si>
    <t>Totaal  Vleeswaren</t>
  </si>
  <si>
    <t>Dkw</t>
  </si>
  <si>
    <t>Maaltijdcomponenten</t>
  </si>
  <si>
    <r>
      <t>Implementatie</t>
    </r>
    <r>
      <rPr>
        <sz val="11"/>
        <color theme="1"/>
        <rFont val="Arial"/>
        <family val="2"/>
      </rPr>
      <t>:</t>
    </r>
  </si>
  <si>
    <t>totaal gemiddelde korting op het niet kernassortiment</t>
  </si>
  <si>
    <t>subgroepen vallend onder</t>
  </si>
  <si>
    <t>gemiddele korting\</t>
  </si>
  <si>
    <t>gemiddelde korting volgens opgave kernassortiment</t>
  </si>
  <si>
    <t>gemiddelde overall korting kernassortiment</t>
  </si>
  <si>
    <t>bakker</t>
  </si>
  <si>
    <t>vis</t>
  </si>
  <si>
    <t>vlees</t>
  </si>
  <si>
    <t>vleeswaren</t>
  </si>
  <si>
    <t>Kortingspercentage niet kernassortiment</t>
  </si>
  <si>
    <t>inschrijver 1</t>
  </si>
  <si>
    <t>inschrijver 2</t>
  </si>
  <si>
    <t>inschrijver 3</t>
  </si>
  <si>
    <t>Korting op kern</t>
  </si>
  <si>
    <t>Korting overige</t>
  </si>
  <si>
    <t>Score (punten maximaal)</t>
  </si>
  <si>
    <t>Score aanbesteding</t>
  </si>
  <si>
    <t>voorbeeld berekening</t>
  </si>
  <si>
    <t>gemiddelde kortingspercentage niet kernassortiment</t>
  </si>
  <si>
    <t>Beoordeling relatieve kortingspercentage</t>
  </si>
  <si>
    <t>op het moment dat uw korting op het overige assortiment hoger is dan het kernassortment geldt de hoogste korting</t>
  </si>
  <si>
    <t>kortingspercentage niet kernassortiment</t>
  </si>
  <si>
    <t>Bakkers</t>
  </si>
  <si>
    <t>kg/stuks</t>
  </si>
  <si>
    <t>Opleidingen per jaar</t>
  </si>
  <si>
    <t xml:space="preserve">Gemeente Hengelo </t>
  </si>
  <si>
    <r>
      <t xml:space="preserve">alle artikelen die </t>
    </r>
    <r>
      <rPr>
        <b/>
        <sz val="11"/>
        <color theme="1"/>
        <rFont val="Arial"/>
        <family val="2"/>
      </rPr>
      <t>niet</t>
    </r>
    <r>
      <rPr>
        <sz val="11"/>
        <color theme="1"/>
        <rFont val="Arial"/>
        <family val="2"/>
      </rPr>
      <t xml:space="preserve"> in het kernassortiment vallen en waar geen vaste prijs voor geldt, kennen een bruto netto prijs. Alle overige artikelen vallend binnen een productgroep krijgen dezelfde vaste korting.</t>
    </r>
  </si>
  <si>
    <t>Weging: 30 punten</t>
  </si>
  <si>
    <t xml:space="preserve">Aardappelblokjes gebakken, 1/2 gn BAK 1,8 kilo </t>
  </si>
  <si>
    <t>Aardappelblokjes gebakken, 1/4 gn BAK 750 gram .</t>
  </si>
  <si>
    <t>Aardappelen gekookt, 1/4 gn BAK 750 gram .</t>
  </si>
  <si>
    <t>Aardappelen gekookt, 1/8 gn BAK 150 gram .</t>
  </si>
  <si>
    <t>Aardappelpuree, 1/4 gn BAK 750 gram .</t>
  </si>
  <si>
    <t>Aardappelpuree, 1/8 gn BAK 150 gram .</t>
  </si>
  <si>
    <t>Bloemkool, 1/2 gn BAK 1,8 kilo .</t>
  </si>
  <si>
    <t>Goulashsoep gebonden, 1/2 gn *herfst-winter* BAK 2 liter .</t>
  </si>
  <si>
    <t>Groentesoep gebonden, 1/2 gn BAK 2 liter .</t>
  </si>
  <si>
    <t>Hachee rund, 1/2 gn BAK 1,8 kilo .</t>
  </si>
  <si>
    <t>Kippensoep gebonden, 1/2 gn BAK 2 liter .</t>
  </si>
  <si>
    <t>Macaroni bolognese, 1/2 gn BAK 1,8 kilo .</t>
  </si>
  <si>
    <t>Macaroni met ham, 1/4 gn BAK 750 gram .</t>
  </si>
  <si>
    <t>Nasi met kip, 1/4 gn BAK 750 gram .</t>
  </si>
  <si>
    <t>Pannenkoek spek, 1/2 gn BAK 10 stuks .</t>
  </si>
  <si>
    <t>Runderstoofpot, 1/4 gn BAK 750 gram .</t>
  </si>
  <si>
    <t>Snijbonen, 1/2 gn BAK 1,8 kilo .</t>
  </si>
  <si>
    <t>Tomatensoep gebonden, 1/2 gn BAK 2 liter .</t>
  </si>
  <si>
    <t>Hoh gehaktbal gebraden, 1/4 gn 100 gram .</t>
  </si>
  <si>
    <t>Hoh gehaktschijf gebraden, 1/4 gn 80 gram .</t>
  </si>
  <si>
    <t>Rundergehaktbal gebraden, 1/4 gn 100 gram .</t>
  </si>
  <si>
    <t>Runderlap gebraden, 1/4 gn 80 gram .</t>
  </si>
  <si>
    <t>Rundersucadelap in jus gebraden, 1/4 gn 80 gram .</t>
  </si>
  <si>
    <t>Rundervink gebraden 80 gram .</t>
  </si>
  <si>
    <t>Rundervink gebraden, 1/4 gn 80 gram .</t>
  </si>
  <si>
    <t>Schouderkarbonade varken gebraden 110 gram .</t>
  </si>
  <si>
    <t>Slavink varken gebraden, 1/4 gn 80 gram .</t>
  </si>
  <si>
    <t>Spareribs varken gebraden, 1/4 gn PORTIE 125 gram .</t>
  </si>
  <si>
    <t>Varkenslap gebraden, 1/4 gn 80 gram .</t>
  </si>
  <si>
    <t>Varkensprocureurlap gebraden, 1/4 gn 80 gram .</t>
  </si>
  <si>
    <t>Varkensrollade gebraden mc, 2 plakken, 1/4 gn PORTIE 80 gram .</t>
  </si>
  <si>
    <t>Varkensrookworst 1 persoons gegaard, 1/4 gn 85 gram .</t>
  </si>
  <si>
    <t>Varkensschnitzel gebraden, 1/4 gn 80 gram .</t>
  </si>
  <si>
    <t>Verse worst varken gebraden, 1/4 gn 80 gram .</t>
  </si>
  <si>
    <t>Belegen kaas 48+, *langhoudbaar* PAK 1 portie .</t>
  </si>
  <si>
    <t>Boterhamworst, *langhoudbaar* PAK 1 portie .</t>
  </si>
  <si>
    <t>Gebraden gehakt, *langhoudbaar* PAK 1 portie .</t>
  </si>
  <si>
    <t>Jong belegen kaas 48+, *langhoudbaar* PAK 2 porties .</t>
  </si>
  <si>
    <t>Kipfilet gebraden, *langhoudbaar* PAK 1 portie .</t>
  </si>
  <si>
    <t>Ontbijtspek, ca 12 plaks, *hersluitbaar* PAK 140 gram .</t>
  </si>
  <si>
    <t>Runderrookvlees, *langhoudbaar* PAK 1 portie .</t>
  </si>
  <si>
    <t>Schouderham, *langhoudbaar* PAK 1 portie .</t>
  </si>
  <si>
    <t>Hoh gehaktbal gekruid 1 stuks .</t>
  </si>
  <si>
    <t>Runderhamburger 1 stuks .</t>
  </si>
  <si>
    <t>Rundervink 1 stuks .</t>
  </si>
  <si>
    <t>Schouderkarbonade varken 130 gram .</t>
  </si>
  <si>
    <t>Slavink varken 1 stuks .</t>
  </si>
  <si>
    <t>Spareribs varken 1 stuks .</t>
  </si>
  <si>
    <t>Varkensschnitzel van de bovenbil ongepaneerd 1 stuks .</t>
  </si>
  <si>
    <t>Varkensspeklap 1 stuks .</t>
  </si>
  <si>
    <t>Verse worst varken ring 1 stuks .</t>
  </si>
  <si>
    <t>Kabeljauw gebakken, 1/2 gn *MSC* BAK 80 gram .</t>
  </si>
  <si>
    <t>Lekkerbek gebakken gekruid, 1/2 gn BAK 90 gram .</t>
  </si>
  <si>
    <t>Lekkerbek gebakken, 1/2 gn *msc-keurmerk* BAK 95 gram .</t>
  </si>
  <si>
    <t>Aardbeien vla PAK 1 liter .</t>
  </si>
  <si>
    <t>Aardbeien yoghurt 0% vet PAK 1 liter .</t>
  </si>
  <si>
    <t>Banaan vla PAK 1 liter .</t>
  </si>
  <si>
    <t>Blanke vla PAK 1 liter .</t>
  </si>
  <si>
    <t>Chocolade vla PAK 1 liter .</t>
  </si>
  <si>
    <t>Dubbelvla aardbei banaan PAK 1 liter .</t>
  </si>
  <si>
    <t>Dubbelvla vanille chocolade PAK 1 liter .</t>
  </si>
  <si>
    <t>Magere yoghurt PAK 1 liter .</t>
  </si>
  <si>
    <t>Appelmoes EMMER 10 kilo .</t>
  </si>
  <si>
    <t>Komkommersalade BAK 500 gram .</t>
  </si>
  <si>
    <t>Komkommer-tomaatsalade BAK 3 kilo .</t>
  </si>
  <si>
    <t>Halfvolle melk PAK 1 liter .</t>
  </si>
  <si>
    <t>Karnemelk PAK 1 liter .</t>
  </si>
  <si>
    <t>Komkommer 1 stuks .</t>
  </si>
  <si>
    <t>Daily gold, 10 gram DOOS 400 cupjes .</t>
  </si>
  <si>
    <t>Margarine, 50 cupjes a 10 gram DOOS 6 zakken .</t>
  </si>
  <si>
    <t>Drinkyoghurt framboos PAK 1 liter .</t>
  </si>
  <si>
    <t>Eieren scharrel klasse M DOOS 90 stuks .</t>
  </si>
  <si>
    <t>Handappels SCHAAL 4 stuks .</t>
  </si>
  <si>
    <t>Handperen ong.75 stuks KIST 14 kilo .</t>
  </si>
  <si>
    <t>Mandarijnen, easy peal KRAT 90 stuks .</t>
  </si>
  <si>
    <t>Soepgroente gevuld ZAK 3 kilo .</t>
  </si>
  <si>
    <t>Bruinbrood busmodel, half gesneden ZAK 400 gram .</t>
  </si>
  <si>
    <t>Casino wit vierkant, heel gesneden ZAK 800 gram .</t>
  </si>
  <si>
    <t>Fijn volkoren busmodel, half gesneden ZAK 400 gram .</t>
  </si>
  <si>
    <t>Krentenbol ZAK 6 stuks .</t>
  </si>
  <si>
    <t>Roggebrood PAK 500 gram .</t>
  </si>
  <si>
    <t>Witbrood busmodel, half gesneden ZAK 400 gram .</t>
  </si>
  <si>
    <t>Zacht bruin puntje ZAK 6 stuks .</t>
  </si>
  <si>
    <t>Zacht wit puntje ZAK 6 stuks .</t>
  </si>
  <si>
    <t>Zachte bruine bol ZAK 6 stuks .</t>
  </si>
  <si>
    <t>Bouillon vlees poeder EMMER 10 kilo .</t>
  </si>
  <si>
    <t>Groentebouillon authenthiek poeder EMMER 10 kilo .</t>
  </si>
  <si>
    <t>Groentebouillon poeder EMMER 5 kilo .</t>
  </si>
  <si>
    <t>Kippenbouillon poeder EMMER 10 kilo .</t>
  </si>
  <si>
    <t>Vleesbouillon EMMER 5 kilo .</t>
  </si>
  <si>
    <t>Vleesjus EMMER 10 kilo .</t>
  </si>
  <si>
    <t>Aardbeienjam, 15 gram DOOS 192 cupjes .</t>
  </si>
  <si>
    <t>Abrikozenjam, 15 gram DOOS 192 cupjes .</t>
  </si>
  <si>
    <t>Appelmoes 100% natuurlijk, 100 gram TRAY 4 cupjes .</t>
  </si>
  <si>
    <t>Beschuit naturel, 13 stuks ROL 125 gram .</t>
  </si>
  <si>
    <t>Chocoladehagelslag melk, *fairtrade* PAK 400 gram .</t>
  </si>
  <si>
    <t>Chocoladehagelslag puur, *fairtrade* PAK 400 gram .</t>
  </si>
  <si>
    <t>Houdbare halfvolle melk PAK 1 liter .</t>
  </si>
  <si>
    <t>Houdbare volle melk PAK 1 liter .</t>
  </si>
  <si>
    <t>Mix voor pannenkoeken naturel PAK 400 gram .</t>
  </si>
  <si>
    <t>Assorti jam, 15 gram DOOS 240 cupjes .</t>
  </si>
  <si>
    <t>Chocoladepasta, 10 gram DOOS 80 cupjes .</t>
  </si>
  <si>
    <t>Hagelslag melk stick, 10 gram,  *UTZ* SILO 70 stuks .</t>
  </si>
  <si>
    <t>Pannenkoekstroop, 20 gram DOOS 80 cupjes .</t>
  </si>
  <si>
    <t>Suikersticks zwart, 4 gram DOOS 1000 stuks .</t>
  </si>
  <si>
    <t>Doperwten-wortelen extra fijn POT 680 ml .</t>
  </si>
  <si>
    <t>Ge.tballetjes in satesaus 420 gram UNOX</t>
  </si>
  <si>
    <t>Champignon cremesoep, 46 liter EMMER 3,15 kilo . .</t>
  </si>
  <si>
    <t>Heldere groentesoep, 66 liter EMMER 3 kilo . .</t>
  </si>
  <si>
    <t>Heldere kippensoep, 94 liter EMMER 3,3 kilo . .</t>
  </si>
  <si>
    <t>Heldere tomatensoep, 25 liter BUS 1,125 kilo . .</t>
  </si>
  <si>
    <t>Hongaarse goulashsoep, 12,5 liter BUS 1,2 kilo . .</t>
  </si>
  <si>
    <t>Vermicellisoep, 38 liter BUS 1,4 kilo . .</t>
  </si>
  <si>
    <t>Sinaasappelsap 100%, 1 liter DOOS 6 pakken .</t>
  </si>
  <si>
    <t>Hagelslag puur, 20 gram,  *UTZ* DOOS 120 stuks .</t>
  </si>
  <si>
    <t>Limonadesiroop framboos FLES 750 ml .</t>
  </si>
  <si>
    <t>Limonadesiroop sinaasappel FLES 750 ml .</t>
  </si>
  <si>
    <t>Limonadesiroop zwarte bessen (cassis) FLES 750 ml .</t>
  </si>
  <si>
    <t>Aardappelkroket ZAK 2,5 kilo .</t>
  </si>
  <si>
    <t>Aardappelschijfjes ZAK 2,5 kilo .</t>
  </si>
  <si>
    <t>Witte rijst gaar ZAK 2,5 kilo .</t>
  </si>
  <si>
    <t>Beenham minute, 150 gram DOOS 20 stuks .</t>
  </si>
  <si>
    <t>Hamlap minute, 80 gram DOOS 25 stuks .</t>
  </si>
  <si>
    <t>Runderlap minute gegaard, 80 gram DOOS 25 stuks .</t>
  </si>
  <si>
    <t>Voor het overige zie Programma van Eisen.</t>
  </si>
  <si>
    <t>Klant</t>
  </si>
  <si>
    <t>ArtikelGroep</t>
  </si>
  <si>
    <t>Artikel</t>
  </si>
  <si>
    <t>Verpakking</t>
  </si>
  <si>
    <t>Week</t>
  </si>
  <si>
    <t>492179 | Vluchtelingopvang Hengelo</t>
  </si>
  <si>
    <t>Aardappelen (Conv)</t>
  </si>
  <si>
    <t>403342 | Aardappelen gekookt</t>
  </si>
  <si>
    <t>1 kg</t>
  </si>
  <si>
    <t>403344 | Aardappelen gekookt</t>
  </si>
  <si>
    <t>2 kg</t>
  </si>
  <si>
    <t>403547 | Krieltjes gekookt</t>
  </si>
  <si>
    <t>403549 | Krieltjes gekookt</t>
  </si>
  <si>
    <t>403645 | Pommes Chateau</t>
  </si>
  <si>
    <t>403647 | Pommes Chateau</t>
  </si>
  <si>
    <t>Brood en bake off</t>
  </si>
  <si>
    <t>600203 | Bruinbrood heel gesneden diepv</t>
  </si>
  <si>
    <t>800 gram</t>
  </si>
  <si>
    <t>601709 | Witbrood heel gesneden diepvri</t>
  </si>
  <si>
    <t>Dagverse zuivel</t>
  </si>
  <si>
    <t>625402 | Magere yoghurt 1.0l</t>
  </si>
  <si>
    <t>12 x 1 liter</t>
  </si>
  <si>
    <t>Dranken &amp; sappen</t>
  </si>
  <si>
    <t>661097 | Volle melk UHT</t>
  </si>
  <si>
    <t>669920 | Siroop framboos</t>
  </si>
  <si>
    <t>6 x 1 liter</t>
  </si>
  <si>
    <t>Eieren</t>
  </si>
  <si>
    <t>623401 | Eieren Scharrel Klasse M</t>
  </si>
  <si>
    <t>90 stuks</t>
  </si>
  <si>
    <t>Groente (Conv)</t>
  </si>
  <si>
    <t>403239 | Sperziebonen gekookt</t>
  </si>
  <si>
    <t>403241 | Sperziebonen gekookt</t>
  </si>
  <si>
    <t>403292 | Prei a la crème</t>
  </si>
  <si>
    <t>403294 | Prei a la crème</t>
  </si>
  <si>
    <t>403411 | Suiker peulen en wortelen</t>
  </si>
  <si>
    <t>403413 | Suiker peulen en wortelen</t>
  </si>
  <si>
    <t>403455 | Waspeen gekookt</t>
  </si>
  <si>
    <t>403457 | Waspeen gekookt</t>
  </si>
  <si>
    <t>Groente (onbewerkt)</t>
  </si>
  <si>
    <t>620386 | Tomaten</t>
  </si>
  <si>
    <t>70 stuks</t>
  </si>
  <si>
    <t>623247 | Komkommer</t>
  </si>
  <si>
    <t>30 stuks</t>
  </si>
  <si>
    <t>Kaas</t>
  </si>
  <si>
    <t>623423 | Folie kaas 48+</t>
  </si>
  <si>
    <t>50 x 20 gram</t>
  </si>
  <si>
    <t>Koffie &amp; thee</t>
  </si>
  <si>
    <t>666335 | Thee English Blend envelopes</t>
  </si>
  <si>
    <t>6 x 100 x 2 gram</t>
  </si>
  <si>
    <t>672987 | Koffiebonen regular</t>
  </si>
  <si>
    <t>4 x 1 kg</t>
  </si>
  <si>
    <t>Koffie &amp; thee benodigdheden</t>
  </si>
  <si>
    <t>661369 | Creamerstick</t>
  </si>
  <si>
    <t>1000 x 2,5 gram</t>
  </si>
  <si>
    <t>670446 | Suikerstick</t>
  </si>
  <si>
    <t>1000 x 4 gram</t>
  </si>
  <si>
    <t>Sauzen &amp; jus (Conv)</t>
  </si>
  <si>
    <t>403136 | Jus</t>
  </si>
  <si>
    <t>Vishandel almelo</t>
  </si>
  <si>
    <t>650827 | Kibbeling MSC 500gr 1/3G</t>
  </si>
  <si>
    <t>500 gram</t>
  </si>
  <si>
    <t>Vleeswaren en pate's</t>
  </si>
  <si>
    <t>200124 | Kipvlees gebraden</t>
  </si>
  <si>
    <t>60 plakken ZO</t>
  </si>
  <si>
    <t>Wild &amp; gevogelte (Conv)</t>
  </si>
  <si>
    <t>400209 | Kipdij zonder vel gekruid gebr</t>
  </si>
  <si>
    <t>80 gram</t>
  </si>
  <si>
    <t>400512 | Kipfilet gemarineerd gebraden</t>
  </si>
  <si>
    <t>90 gram</t>
  </si>
  <si>
    <t>402192 | Kipsaucijsje gebraden</t>
  </si>
  <si>
    <t>401104 | Rostirondjes gebakken</t>
  </si>
  <si>
    <t>403307 | Aardappelpuree</t>
  </si>
  <si>
    <t>403309 | Aardappelpuree</t>
  </si>
  <si>
    <t>669251 | Sinaasappelsap</t>
  </si>
  <si>
    <t>1 liter</t>
  </si>
  <si>
    <t>673903 | Sinaasappelsap</t>
  </si>
  <si>
    <t>8 x 1,5 liter</t>
  </si>
  <si>
    <t>Eénpansgerechten (Conv)</t>
  </si>
  <si>
    <t>402841 | Nasi veg</t>
  </si>
  <si>
    <t>401172 | Rode bieten zonder ui</t>
  </si>
  <si>
    <t>401176 | Rode bieten zonder ui</t>
  </si>
  <si>
    <t>403259 | Romanobonen gekookt</t>
  </si>
  <si>
    <t>403261 | Romanobonen gekookt</t>
  </si>
  <si>
    <t>403362 | Tirolienne gekookt</t>
  </si>
  <si>
    <t>403364 | Tirolienne gekookt</t>
  </si>
  <si>
    <t>403401 | Tuinerwten gekookt</t>
  </si>
  <si>
    <t>403403 | Tuinerwten gekookt</t>
  </si>
  <si>
    <t>403470 | Mexico mix gekookt</t>
  </si>
  <si>
    <t>403472 | Mexico mix gekookt</t>
  </si>
  <si>
    <t>Ontbijt en broodbeleg</t>
  </si>
  <si>
    <t>660054 | Jamcups assortidoos</t>
  </si>
  <si>
    <t>200 x 15 gram</t>
  </si>
  <si>
    <t>661875 | Chocolade Hagelslag Melk</t>
  </si>
  <si>
    <t>100 x 15 gram</t>
  </si>
  <si>
    <t>Rijst &amp; deegwaren (Conv)</t>
  </si>
  <si>
    <t>403234 | Rijst gekookt</t>
  </si>
  <si>
    <t>403236 | Rijst gekookt</t>
  </si>
  <si>
    <t>403797 | Dillesaus</t>
  </si>
  <si>
    <t>Vis (Conv)</t>
  </si>
  <si>
    <t>508368 | Kabeljauw gegrild</t>
  </si>
  <si>
    <t>Vlees (Conv)</t>
  </si>
  <si>
    <t>500292 | Sucadelap gebraden in bak</t>
  </si>
  <si>
    <t>Vlees menggerechten (Conv)</t>
  </si>
  <si>
    <t>402739 | Goulash</t>
  </si>
  <si>
    <t>402741 | Goulash</t>
  </si>
  <si>
    <t>411105 | Kip in satesaus</t>
  </si>
  <si>
    <t>411107 | Kip in satesaus</t>
  </si>
  <si>
    <t>400516 | Drumstick gekruid gebraden</t>
  </si>
  <si>
    <t>402002 | Kalkoenfilet gebraden</t>
  </si>
  <si>
    <t>411128 | Kipdijmedaillon gebr.</t>
  </si>
  <si>
    <t>100 gram</t>
  </si>
  <si>
    <t>410726 | Gastro Aardappel in schil gek.</t>
  </si>
  <si>
    <t>410727 | Gastro Aardappel in schil gek.</t>
  </si>
  <si>
    <t>669246 | Siroop Aardbei 0% toeg. suiker</t>
  </si>
  <si>
    <t>6 x 750 ml</t>
  </si>
  <si>
    <t>402846 | Spaghetti Bolognaise</t>
  </si>
  <si>
    <t>406819 | Surinaamse kipschotel</t>
  </si>
  <si>
    <t>403543 | Romanesco gekookt</t>
  </si>
  <si>
    <t>403544 | Romanesco gekookt</t>
  </si>
  <si>
    <t>1,5 kg</t>
  </si>
  <si>
    <t>403909 | Broccoli gekookt</t>
  </si>
  <si>
    <t>403910 | Broccoli gekookt</t>
  </si>
  <si>
    <t>672149 | Cornflakes</t>
  </si>
  <si>
    <t>8 x 500 gram</t>
  </si>
  <si>
    <t>Rauwkost en verse salades</t>
  </si>
  <si>
    <t>251012 | Salade China</t>
  </si>
  <si>
    <t>251013 | Salade chou blanc</t>
  </si>
  <si>
    <t>251024 | Salade selderij speciaal</t>
  </si>
  <si>
    <t>251032 | Salade China</t>
  </si>
  <si>
    <t>251033 | Salade chou blanc</t>
  </si>
  <si>
    <t>251044 | Salade selderij speciaal</t>
  </si>
  <si>
    <t>403682 | Hollandaise saus</t>
  </si>
  <si>
    <t>650052 | Lekkerbek gebak. 90/110gr Vers</t>
  </si>
  <si>
    <t>90/110 gram</t>
  </si>
  <si>
    <t>402554 | Babi Pangang</t>
  </si>
  <si>
    <t>402556 | Babi Pangang</t>
  </si>
  <si>
    <t>406075 | Kip tandoori</t>
  </si>
  <si>
    <t>406077 | Kip tandoori</t>
  </si>
  <si>
    <t>Disposables tafelaankleding</t>
  </si>
  <si>
    <t>667465 | Brandpasta Ethanol</t>
  </si>
  <si>
    <t>24 x 200 gram</t>
  </si>
  <si>
    <t>402581 | Paella Valencia</t>
  </si>
  <si>
    <t>402584 | Nasi kuning</t>
  </si>
  <si>
    <t>402586 | Nasi kuning</t>
  </si>
  <si>
    <t>402824 | Macaroni Bolognaise</t>
  </si>
  <si>
    <t>402825 | Macaroni Bolognaise</t>
  </si>
  <si>
    <t>403244 | Sambalboontjes gekookt</t>
  </si>
  <si>
    <t>403246 | Sambalboontjes gekookt</t>
  </si>
  <si>
    <t>Maaltijdingredienten &amp; kruiden</t>
  </si>
  <si>
    <t>670299 | Havermout fijne vlokken</t>
  </si>
  <si>
    <t>7 x 450 gram</t>
  </si>
  <si>
    <t>660901 | Spreadcups chocoladepasta</t>
  </si>
  <si>
    <t>251014 | Salade Deense</t>
  </si>
  <si>
    <t>251034 | Salade Deense</t>
  </si>
  <si>
    <t>251757 | Salade Spaans</t>
  </si>
  <si>
    <t>407000 | Tomatensaus</t>
  </si>
  <si>
    <t>409762 | Krieltjes in roomsaus</t>
  </si>
  <si>
    <t>409764 | Krieltjes in roomsaus</t>
  </si>
  <si>
    <t>Van Meines</t>
  </si>
  <si>
    <t>650284 | Heekfilet gestoofd 80/90gr</t>
  </si>
  <si>
    <t>80/90 gram</t>
  </si>
  <si>
    <t>402779 | Kip Indienne</t>
  </si>
  <si>
    <t>402781 | Kip Indienne</t>
  </si>
  <si>
    <t>402804 | Indische smoorschotel</t>
  </si>
  <si>
    <t>402806 | Indische smoorschotel</t>
  </si>
  <si>
    <t>Huidige afname</t>
  </si>
  <si>
    <t>overzicht artikelen die in vier weken zijn besteld (informatief)</t>
  </si>
  <si>
    <t>rekenkundig aantal</t>
  </si>
  <si>
    <t>Frikandel original, 85 gram DOOS 40 stuks .</t>
  </si>
  <si>
    <t>Hamburger populair gegaard, 90 gram DOOS 24 stuks .</t>
  </si>
  <si>
    <t>Hoh gehaktbal gebraden, 125 gram DOOS 40 stuks .</t>
  </si>
  <si>
    <t>Hoh gehaktbal gebraden, 80 gram DOOS 50 stuks .</t>
  </si>
  <si>
    <t>Spareribs varken gebraden DOOS 5 kilo .</t>
  </si>
  <si>
    <t>in te vullen door inschrijver</t>
  </si>
  <si>
    <t xml:space="preserve">aan de opgegeven aantallen kunnen geen rechten worden ontleend. </t>
  </si>
  <si>
    <t>opvanglocatie</t>
  </si>
  <si>
    <t>alle vleesproducten moeten wel voorgegaard aangeleverd worden in steamerbakken.</t>
  </si>
  <si>
    <t>dit aangezien er alleen steamers zijn en verder geen kook/opwarmmogelijkheden.</t>
  </si>
  <si>
    <t xml:space="preserve">zakken/dozen kunnen maar dan moeten deze producten wel geschikt zijn voor steamers en moeten er ook 1/2gn bakken die herbruikbaar zijn worden bijgeleverd. </t>
  </si>
  <si>
    <t xml:space="preserve">Opmerking vanuit de opdrachtgever: </t>
  </si>
  <si>
    <t>Opmerking vanuit de opdrachtgever:</t>
  </si>
  <si>
    <t>Uitvraag staat op 1/4 gn, wij gebruiken ook 1/2 gn</t>
  </si>
  <si>
    <t>deze 1/2 gastronorm dient ook geleverd te kunnen worden.</t>
  </si>
  <si>
    <t>Boerensalade BAK 500 gram OTTEN</t>
  </si>
  <si>
    <t>Ei-bieslook salade, 50 gram, *Beter leven* TRAY 6 cups FANO</t>
  </si>
  <si>
    <t>cup</t>
  </si>
  <si>
    <t>Betuwe salade BAK 500 gram</t>
  </si>
  <si>
    <t>Franse salade BAK 500 gram</t>
  </si>
  <si>
    <t xml:space="preserve">Fruitsalade curacao CUP 100 gram </t>
  </si>
  <si>
    <t>Fruitsalade BAK 500 gram</t>
  </si>
  <si>
    <t>Fruitsalade CUP 150 gram</t>
  </si>
  <si>
    <t xml:space="preserve">Griekse salade BAK 500 gram </t>
  </si>
  <si>
    <t xml:space="preserve">Komkommersalade BAK 500 gram </t>
  </si>
  <si>
    <t xml:space="preserve">Huissalade BAK 500 gram </t>
  </si>
  <si>
    <t xml:space="preserve">Komkommer-tomaatsalade BAK 500 gram </t>
  </si>
  <si>
    <t xml:space="preserve">Twentse salade BAK 500 gram </t>
  </si>
  <si>
    <t>Waldorfsalade, *nieuw nummer 83518* BAK 500 gram</t>
  </si>
  <si>
    <t xml:space="preserve">Kibbeling gebakken, 1/2 gn *MSC* BAK 1 kilo </t>
  </si>
  <si>
    <t>Kipdij zonder vel gekruid gebr</t>
  </si>
  <si>
    <t>Kipfilet gemarineerd gebraden</t>
  </si>
  <si>
    <t>Kipsaucijsje gebraden</t>
  </si>
  <si>
    <t>Opmerking opdrachtgever</t>
  </si>
  <si>
    <t>Jong belegen kaas 48+, *hersluitbaar* PAK 12 plakken .</t>
  </si>
  <si>
    <t>extra bakken voor in steamers bijv. Multibaker</t>
  </si>
  <si>
    <t xml:space="preserve">statushouders energie contracten wel via gemeente. </t>
  </si>
  <si>
    <t>koffiemelk poeder</t>
  </si>
  <si>
    <t>suiker voor koffieautomaat</t>
  </si>
  <si>
    <t>of grootverpakking</t>
  </si>
  <si>
    <t>kosten per keer/stuks per jaar</t>
  </si>
  <si>
    <t>huur steamers</t>
  </si>
  <si>
    <t>tbv maaltijdbereiding 80 maaltijden  per steamer</t>
  </si>
  <si>
    <t>Koffie grove maling aroma rood PAK 500 gram DOUWE EGBERTS</t>
  </si>
  <si>
    <t>Koffiebonen espresso medium roast, *utz master select* ZAK 1000 gram DOUWE EGBERTS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</si>
</sst>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0.0%"/>
    <numFmt numFmtId="165" formatCode="_ [$€-413]\ * #,##0.00_ ;_ [$€-413]\ * \-#,##0.00_ ;_ [$€-413]\ * &quot;-&quot;??_ ;_ @_ "/>
    <numFmt numFmtId="166" formatCode="0.0"/>
    <numFmt numFmtId="167" formatCode="#,##0.0"/>
    <numFmt numFmtId="168" formatCode="[$-10413]0.00;\(0.00\)"/>
    <numFmt numFmtId="169" formatCode="[$-10413]#,##0.00"/>
  </numFmts>
  <fonts count="49"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indexed="8"/>
      <name val="Calibri"/>
      <family val="2"/>
    </font>
    <font>
      <b/>
      <sz val="11"/>
      <name val="Calibri"/>
      <family val="2"/>
      <scheme val="minor"/>
    </font>
    <font>
      <sz val="11"/>
      <color rgb="FF000000"/>
      <name val="Calibri"/>
      <family val="2"/>
      <scheme val="minor"/>
    </font>
    <font>
      <b/>
      <sz val="11"/>
      <color rgb="FF002060"/>
      <name val="Calibri"/>
      <family val="2"/>
      <scheme val="minor"/>
    </font>
    <font>
      <b/>
      <sz val="11"/>
      <color rgb="FF000000"/>
      <name val="Calibri"/>
      <family val="2"/>
      <scheme val="minor"/>
    </font>
    <font>
      <i/>
      <sz val="11"/>
      <color theme="1"/>
      <name val="Calibri"/>
      <family val="2"/>
      <scheme val="minor"/>
    </font>
    <font>
      <b/>
      <sz val="11"/>
      <name val="Calibri"/>
      <family val="2"/>
    </font>
    <font>
      <sz val="11"/>
      <name val="Calibri"/>
      <family val="2"/>
    </font>
    <font>
      <b/>
      <u/>
      <sz val="11"/>
      <color theme="1"/>
      <name val="Calibri"/>
      <family val="2"/>
      <scheme val="minor"/>
    </font>
    <font>
      <b/>
      <sz val="11"/>
      <color theme="1"/>
      <name val="Arial"/>
      <family val="2"/>
    </font>
    <font>
      <sz val="11"/>
      <color theme="1"/>
      <name val="Arial"/>
      <family val="2"/>
    </font>
    <font>
      <b/>
      <sz val="11"/>
      <name val="Arial"/>
      <family val="2"/>
    </font>
    <font>
      <sz val="11"/>
      <color theme="0"/>
      <name val="Arial"/>
      <family val="2"/>
    </font>
    <font>
      <b/>
      <sz val="11"/>
      <color rgb="FFFF0000"/>
      <name val="Calibri"/>
      <family val="2"/>
      <scheme val="minor"/>
    </font>
    <font>
      <sz val="10"/>
      <color rgb="FF000000"/>
      <name val="Calibri"/>
      <family val="2"/>
      <scheme val="minor"/>
    </font>
    <font>
      <b/>
      <sz val="10"/>
      <name val="Calibri"/>
      <family val="2"/>
      <scheme val="minor"/>
    </font>
    <font>
      <sz val="10"/>
      <name val="Calibri"/>
      <family val="2"/>
      <scheme val="minor"/>
    </font>
    <font>
      <b/>
      <sz val="10"/>
      <color theme="0"/>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indexed="9"/>
      <name val="Calibri"/>
      <family val="2"/>
      <scheme val="minor"/>
    </font>
    <font>
      <b/>
      <sz val="11"/>
      <color indexed="8"/>
      <name val="Calibri"/>
      <family val="2"/>
      <scheme val="minor"/>
    </font>
    <font>
      <b/>
      <i/>
      <sz val="10"/>
      <name val="Calibri"/>
      <family val="2"/>
      <scheme val="minor"/>
    </font>
    <font>
      <b/>
      <sz val="9"/>
      <color theme="1"/>
      <name val="Calibri"/>
      <family val="2"/>
      <scheme val="minor"/>
    </font>
    <font>
      <sz val="9"/>
      <color theme="1"/>
      <name val="Calibri"/>
      <family val="2"/>
      <scheme val="minor"/>
    </font>
    <font>
      <sz val="8"/>
      <color rgb="FF000000"/>
      <name val="Tahoma"/>
      <family val="2"/>
    </font>
    <font>
      <sz val="11"/>
      <name val="Arial"/>
      <family val="2"/>
    </font>
    <font>
      <b/>
      <sz val="16"/>
      <color theme="1"/>
      <name val="Arial"/>
      <family val="2"/>
    </font>
    <font>
      <sz val="9"/>
      <name val="Arial"/>
      <family val="2"/>
    </font>
    <font>
      <sz val="9"/>
      <color rgb="FF000000"/>
      <name val="Arial"/>
      <family val="2"/>
    </font>
    <font>
      <sz val="9"/>
      <color rgb="FFFF0000"/>
      <name val="Arial"/>
      <family val="2"/>
    </font>
    <font>
      <sz val="9"/>
      <color rgb="FF000000"/>
      <name val="Calibri"/>
      <family val="2"/>
      <scheme val="minor"/>
    </font>
    <font>
      <sz val="9"/>
      <color theme="1"/>
      <name val="Arial"/>
      <family val="2"/>
    </font>
    <font>
      <b/>
      <sz val="9"/>
      <color theme="1"/>
      <name val="Arial"/>
      <family val="2"/>
    </font>
    <font>
      <b/>
      <sz val="14"/>
      <color theme="1"/>
      <name val="Arial"/>
      <family val="2"/>
    </font>
    <font>
      <i/>
      <sz val="11"/>
      <color theme="1"/>
      <name val="Arial"/>
      <family val="2"/>
    </font>
    <font>
      <u/>
      <sz val="11"/>
      <color theme="1"/>
      <name val="Arial"/>
      <family val="2"/>
    </font>
    <font>
      <sz val="8"/>
      <color theme="1"/>
      <name val="Arial"/>
      <family val="2"/>
    </font>
    <font>
      <sz val="11"/>
      <color theme="8" tint="-0.249977111117893"/>
      <name val="Arial"/>
      <family val="2"/>
    </font>
    <font>
      <b/>
      <u/>
      <sz val="11"/>
      <color theme="8" tint="-0.249977111117893"/>
      <name val="Calibri"/>
      <family val="2"/>
      <scheme val="minor"/>
    </font>
    <font>
      <b/>
      <sz val="11"/>
      <color theme="0"/>
      <name val="Calibri"/>
      <family val="2"/>
      <scheme val="minor"/>
    </font>
    <font>
      <b/>
      <u/>
      <sz val="10"/>
      <color theme="1"/>
      <name val="Calibri"/>
      <family val="2"/>
      <scheme val="minor"/>
    </font>
    <font>
      <b/>
      <u/>
      <sz val="11"/>
      <color theme="1"/>
      <name val="Arial"/>
      <family val="2"/>
    </font>
    <font>
      <b/>
      <u/>
      <sz val="9"/>
      <name val="Arial"/>
      <family val="2"/>
    </font>
  </fonts>
  <fills count="15">
    <fill>
      <patternFill patternType="none"/>
    </fill>
    <fill>
      <patternFill patternType="gray125"/>
    </fill>
    <fill>
      <patternFill patternType="solid">
        <fgColor rgb="FFCCFFFF"/>
        <bgColor indexed="64"/>
      </patternFill>
    </fill>
    <fill>
      <patternFill patternType="solid">
        <fgColor rgb="FF0000FF"/>
        <bgColor indexed="64"/>
      </patternFill>
    </fill>
    <fill>
      <patternFill patternType="solid">
        <fgColor rgb="FFFFC000"/>
        <bgColor indexed="64"/>
      </patternFill>
    </fill>
    <fill>
      <patternFill patternType="solid">
        <fgColor theme="0"/>
        <bgColor indexed="64"/>
      </patternFill>
    </fill>
    <fill>
      <patternFill patternType="solid">
        <fgColor indexed="41"/>
        <bgColor indexed="64"/>
      </patternFill>
    </fill>
    <fill>
      <patternFill patternType="solid">
        <fgColor indexed="12"/>
        <bgColor indexed="64"/>
      </patternFill>
    </fill>
    <fill>
      <patternFill patternType="solid">
        <fgColor rgb="FF7030A0"/>
        <bgColor indexed="64"/>
      </patternFill>
    </fill>
    <fill>
      <patternFill patternType="solid">
        <fgColor theme="7" tint="0.39997558519241921"/>
        <bgColor indexed="64"/>
      </patternFill>
    </fill>
    <fill>
      <patternFill patternType="solid">
        <fgColor rgb="FF00B0F0"/>
        <bgColor indexed="64"/>
      </patternFill>
    </fill>
    <fill>
      <patternFill patternType="solid">
        <fgColor theme="0"/>
        <bgColor theme="4" tint="0.79998168889431442"/>
      </patternFill>
    </fill>
    <fill>
      <patternFill patternType="solid">
        <fgColor rgb="FFFFFFFF"/>
        <bgColor rgb="FFFFFFFF"/>
      </patternFill>
    </fill>
    <fill>
      <patternFill patternType="solid">
        <fgColor rgb="FFFFFF00"/>
        <bgColor indexed="64"/>
      </patternFill>
    </fill>
    <fill>
      <patternFill patternType="solid">
        <fgColor theme="9"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43" fontId="4" fillId="0" borderId="0" applyFont="0" applyFill="0" applyBorder="0" applyAlignment="0" applyProtection="0"/>
    <xf numFmtId="0" fontId="6" fillId="0" borderId="0"/>
    <xf numFmtId="43" fontId="1" fillId="0" borderId="0" applyFont="0" applyFill="0" applyBorder="0" applyAlignment="0" applyProtection="0"/>
  </cellStyleXfs>
  <cellXfs count="226">
    <xf numFmtId="0" fontId="0" fillId="0" borderId="0" xfId="0"/>
    <xf numFmtId="0" fontId="6" fillId="0" borderId="0" xfId="0" applyFont="1"/>
    <xf numFmtId="44" fontId="6" fillId="2" borderId="1" xfId="2" applyFont="1" applyFill="1" applyBorder="1"/>
    <xf numFmtId="0" fontId="9" fillId="0" borderId="0" xfId="0" applyFont="1"/>
    <xf numFmtId="44" fontId="0" fillId="0" borderId="0" xfId="0" applyNumberFormat="1"/>
    <xf numFmtId="0" fontId="6" fillId="0" borderId="0" xfId="0" applyFont="1" applyAlignment="1">
      <alignment vertical="top"/>
    </xf>
    <xf numFmtId="0" fontId="6" fillId="4" borderId="8" xfId="0" applyFont="1" applyFill="1" applyBorder="1"/>
    <xf numFmtId="0" fontId="2" fillId="0" borderId="0" xfId="0" applyFont="1"/>
    <xf numFmtId="0" fontId="12" fillId="0" borderId="0" xfId="0" applyFont="1"/>
    <xf numFmtId="0" fontId="2" fillId="0" borderId="0" xfId="0" applyFont="1" applyAlignment="1">
      <alignment horizontal="center"/>
    </xf>
    <xf numFmtId="0" fontId="0" fillId="0" borderId="0" xfId="0" applyAlignment="1">
      <alignment horizontal="center"/>
    </xf>
    <xf numFmtId="0" fontId="5" fillId="4" borderId="1" xfId="0" applyFont="1" applyFill="1" applyBorder="1" applyAlignment="1">
      <alignment vertical="center" wrapText="1"/>
    </xf>
    <xf numFmtId="1" fontId="5" fillId="4" borderId="1" xfId="0" applyNumberFormat="1" applyFont="1" applyFill="1" applyBorder="1" applyAlignment="1">
      <alignment vertical="center" wrapText="1"/>
    </xf>
    <xf numFmtId="10"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3" borderId="1" xfId="0" applyFont="1" applyFill="1" applyBorder="1"/>
    <xf numFmtId="0" fontId="2" fillId="4" borderId="5" xfId="0" applyFont="1" applyFill="1" applyBorder="1"/>
    <xf numFmtId="44" fontId="2" fillId="4" borderId="2" xfId="0" applyNumberFormat="1" applyFont="1" applyFill="1" applyBorder="1"/>
    <xf numFmtId="44" fontId="5" fillId="4" borderId="1" xfId="0" applyNumberFormat="1" applyFont="1" applyFill="1" applyBorder="1" applyAlignment="1">
      <alignment horizontal="center" vertical="center" wrapText="1"/>
    </xf>
    <xf numFmtId="0" fontId="2" fillId="4" borderId="5" xfId="0" applyFont="1" applyFill="1" applyBorder="1" applyAlignment="1">
      <alignment horizontal="center"/>
    </xf>
    <xf numFmtId="44" fontId="2" fillId="4" borderId="2" xfId="0" applyNumberFormat="1" applyFont="1" applyFill="1" applyBorder="1" applyAlignment="1">
      <alignment horizontal="center"/>
    </xf>
    <xf numFmtId="165" fontId="6" fillId="2" borderId="1" xfId="0" applyNumberFormat="1" applyFont="1" applyFill="1" applyBorder="1" applyAlignment="1">
      <alignment horizontal="center"/>
    </xf>
    <xf numFmtId="10" fontId="6" fillId="2" borderId="1" xfId="0" applyNumberFormat="1" applyFont="1" applyFill="1" applyBorder="1" applyAlignment="1">
      <alignment horizontal="center"/>
    </xf>
    <xf numFmtId="44" fontId="6" fillId="5" borderId="1" xfId="2" applyFont="1" applyFill="1" applyBorder="1" applyAlignment="1">
      <alignment horizontal="center"/>
    </xf>
    <xf numFmtId="0" fontId="2" fillId="4" borderId="10" xfId="0" applyFont="1" applyFill="1" applyBorder="1" applyAlignment="1">
      <alignment horizontal="center"/>
    </xf>
    <xf numFmtId="0" fontId="0" fillId="0" borderId="0" xfId="0" applyAlignment="1">
      <alignment horizontal="left"/>
    </xf>
    <xf numFmtId="0" fontId="6" fillId="2" borderId="1" xfId="0" applyFont="1" applyFill="1" applyBorder="1" applyAlignment="1">
      <alignment horizontal="left"/>
    </xf>
    <xf numFmtId="1" fontId="5" fillId="4" borderId="1"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0" fontId="0" fillId="0" borderId="0" xfId="0" applyAlignment="1">
      <alignment horizontal="center" vertical="center"/>
    </xf>
    <xf numFmtId="0" fontId="0" fillId="4" borderId="10" xfId="0" applyFill="1" applyBorder="1"/>
    <xf numFmtId="0" fontId="5" fillId="4" borderId="8" xfId="0" applyFont="1" applyFill="1" applyBorder="1" applyAlignment="1">
      <alignment horizontal="center" vertical="center" wrapText="1"/>
    </xf>
    <xf numFmtId="0" fontId="5" fillId="4" borderId="8" xfId="0" applyFont="1" applyFill="1" applyBorder="1" applyAlignment="1">
      <alignment vertical="center" wrapText="1"/>
    </xf>
    <xf numFmtId="0" fontId="5" fillId="4" borderId="12" xfId="0" applyFont="1" applyFill="1" applyBorder="1" applyAlignment="1">
      <alignment horizontal="center" vertical="center" wrapText="1"/>
    </xf>
    <xf numFmtId="0" fontId="6" fillId="3" borderId="0" xfId="0" applyFont="1" applyFill="1"/>
    <xf numFmtId="0" fontId="5" fillId="3" borderId="0" xfId="0" applyFont="1" applyFill="1" applyAlignment="1">
      <alignment vertical="center" wrapText="1"/>
    </xf>
    <xf numFmtId="0" fontId="5" fillId="4" borderId="4" xfId="0" applyFont="1" applyFill="1" applyBorder="1" applyAlignment="1">
      <alignment vertical="center" wrapText="1"/>
    </xf>
    <xf numFmtId="0" fontId="5" fillId="4" borderId="3" xfId="0" applyFont="1" applyFill="1" applyBorder="1" applyAlignment="1">
      <alignment vertical="center"/>
    </xf>
    <xf numFmtId="0" fontId="14" fillId="0" borderId="0" xfId="0" applyFont="1"/>
    <xf numFmtId="0" fontId="2" fillId="4" borderId="1" xfId="0" applyFont="1" applyFill="1" applyBorder="1"/>
    <xf numFmtId="0" fontId="2" fillId="4" borderId="1" xfId="0" applyFont="1" applyFill="1" applyBorder="1" applyAlignment="1">
      <alignment horizontal="center"/>
    </xf>
    <xf numFmtId="0" fontId="0" fillId="5" borderId="1" xfId="0" applyFill="1" applyBorder="1" applyAlignment="1">
      <alignment horizontal="center"/>
    </xf>
    <xf numFmtId="44" fontId="17" fillId="4" borderId="10" xfId="0" applyNumberFormat="1" applyFont="1" applyFill="1" applyBorder="1"/>
    <xf numFmtId="0" fontId="18" fillId="6" borderId="1" xfId="0" applyFont="1" applyFill="1" applyBorder="1"/>
    <xf numFmtId="0" fontId="18" fillId="0" borderId="0" xfId="0" applyFont="1"/>
    <xf numFmtId="0" fontId="20" fillId="4" borderId="10" xfId="0" applyFont="1" applyFill="1" applyBorder="1"/>
    <xf numFmtId="0" fontId="20" fillId="4" borderId="1" xfId="0" applyFont="1" applyFill="1" applyBorder="1"/>
    <xf numFmtId="0" fontId="21" fillId="3" borderId="1" xfId="0" applyFont="1" applyFill="1" applyBorder="1" applyAlignment="1">
      <alignment vertical="center"/>
    </xf>
    <xf numFmtId="0" fontId="21" fillId="3" borderId="5"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0" fillId="0" borderId="1" xfId="0" applyFont="1" applyBorder="1"/>
    <xf numFmtId="44" fontId="20" fillId="5" borderId="10" xfId="0" applyNumberFormat="1" applyFont="1" applyFill="1" applyBorder="1"/>
    <xf numFmtId="0" fontId="0" fillId="0" borderId="12" xfId="0" applyBorder="1"/>
    <xf numFmtId="0" fontId="22" fillId="0" borderId="0" xfId="0" applyFont="1" applyAlignment="1">
      <alignment horizontal="left" vertical="center" indent="4"/>
    </xf>
    <xf numFmtId="0" fontId="23" fillId="4" borderId="5" xfId="0" applyFont="1" applyFill="1" applyBorder="1"/>
    <xf numFmtId="44" fontId="19" fillId="4" borderId="10" xfId="0" applyNumberFormat="1" applyFont="1" applyFill="1" applyBorder="1"/>
    <xf numFmtId="0" fontId="24" fillId="0" borderId="9" xfId="0" applyFont="1" applyBorder="1"/>
    <xf numFmtId="0" fontId="20" fillId="0" borderId="0" xfId="0" applyFont="1"/>
    <xf numFmtId="10" fontId="20" fillId="5" borderId="5" xfId="0" applyNumberFormat="1" applyFont="1" applyFill="1" applyBorder="1"/>
    <xf numFmtId="10" fontId="19" fillId="4" borderId="10" xfId="0" applyNumberFormat="1" applyFont="1" applyFill="1" applyBorder="1"/>
    <xf numFmtId="0" fontId="24" fillId="0" borderId="0" xfId="0" applyFont="1"/>
    <xf numFmtId="0" fontId="25" fillId="7" borderId="1" xfId="0" applyFont="1" applyFill="1" applyBorder="1" applyAlignment="1">
      <alignment horizontal="left" vertical="top"/>
    </xf>
    <xf numFmtId="0" fontId="26" fillId="0" borderId="0" xfId="0" applyFont="1"/>
    <xf numFmtId="0" fontId="5" fillId="4" borderId="5" xfId="0" applyFont="1" applyFill="1" applyBorder="1" applyAlignment="1">
      <alignment horizontal="left" vertical="center"/>
    </xf>
    <xf numFmtId="0" fontId="20" fillId="2" borderId="1" xfId="0" applyFont="1" applyFill="1" applyBorder="1" applyAlignment="1" applyProtection="1">
      <alignment horizontal="left" vertical="top"/>
      <protection locked="0"/>
    </xf>
    <xf numFmtId="0" fontId="27" fillId="4" borderId="1" xfId="0" applyFont="1" applyFill="1" applyBorder="1" applyAlignment="1">
      <alignment horizontal="center"/>
    </xf>
    <xf numFmtId="0" fontId="28" fillId="0" borderId="0" xfId="0" applyFont="1" applyAlignment="1">
      <alignment horizontal="justify" vertical="center"/>
    </xf>
    <xf numFmtId="0" fontId="28" fillId="0" borderId="0" xfId="0" applyFont="1" applyAlignment="1">
      <alignment horizontal="left" vertical="center" indent="4"/>
    </xf>
    <xf numFmtId="0" fontId="29" fillId="0" borderId="0" xfId="0" applyFont="1"/>
    <xf numFmtId="0" fontId="0" fillId="0" borderId="11" xfId="0" applyBorder="1"/>
    <xf numFmtId="0" fontId="2" fillId="0" borderId="11" xfId="0" applyFont="1" applyBorder="1"/>
    <xf numFmtId="0" fontId="0" fillId="0" borderId="1" xfId="0" applyBorder="1"/>
    <xf numFmtId="0" fontId="0" fillId="2" borderId="1" xfId="0" applyFill="1" applyBorder="1" applyAlignment="1">
      <alignment horizontal="center"/>
    </xf>
    <xf numFmtId="44" fontId="2" fillId="4" borderId="1" xfId="0" applyNumberFormat="1" applyFont="1" applyFill="1" applyBorder="1" applyAlignment="1">
      <alignment horizontal="center"/>
    </xf>
    <xf numFmtId="0" fontId="20" fillId="0" borderId="5" xfId="0" applyFont="1" applyBorder="1"/>
    <xf numFmtId="0" fontId="11" fillId="0" borderId="0" xfId="0" applyFont="1"/>
    <xf numFmtId="0" fontId="28" fillId="0" borderId="0" xfId="0" applyFont="1" applyAlignment="1">
      <alignment horizontal="left" vertical="center"/>
    </xf>
    <xf numFmtId="0" fontId="0" fillId="0" borderId="0" xfId="0" applyAlignment="1">
      <alignment horizontal="left" vertical="top" wrapText="1"/>
    </xf>
    <xf numFmtId="1" fontId="0" fillId="0" borderId="0" xfId="0" applyNumberFormat="1"/>
    <xf numFmtId="167" fontId="5" fillId="4" borderId="1" xfId="1" applyNumberFormat="1" applyFont="1" applyFill="1" applyBorder="1" applyAlignment="1">
      <alignment horizontal="right" vertical="center" wrapText="1"/>
    </xf>
    <xf numFmtId="167" fontId="0" fillId="0" borderId="0" xfId="0" applyNumberFormat="1" applyAlignment="1">
      <alignment horizontal="right"/>
    </xf>
    <xf numFmtId="2" fontId="6" fillId="2" borderId="1" xfId="0" applyNumberFormat="1" applyFont="1" applyFill="1" applyBorder="1" applyAlignment="1">
      <alignment horizontal="center"/>
    </xf>
    <xf numFmtId="0" fontId="31" fillId="5" borderId="1" xfId="0" applyFont="1" applyFill="1" applyBorder="1"/>
    <xf numFmtId="0" fontId="14" fillId="0" borderId="0" xfId="0" applyFont="1" applyAlignment="1">
      <alignment horizontal="center"/>
    </xf>
    <xf numFmtId="1" fontId="14" fillId="0" borderId="0" xfId="0" applyNumberFormat="1" applyFont="1"/>
    <xf numFmtId="166" fontId="14" fillId="0" borderId="0" xfId="0" applyNumberFormat="1" applyFont="1" applyAlignment="1">
      <alignment horizontal="right"/>
    </xf>
    <xf numFmtId="44" fontId="14" fillId="0" borderId="0" xfId="0" applyNumberFormat="1" applyFont="1" applyAlignment="1">
      <alignment horizontal="left"/>
    </xf>
    <xf numFmtId="0" fontId="14" fillId="0" borderId="0" xfId="0" applyFont="1" applyAlignment="1">
      <alignment horizontal="left"/>
    </xf>
    <xf numFmtId="0" fontId="13" fillId="4" borderId="5" xfId="0" applyFont="1" applyFill="1" applyBorder="1" applyAlignment="1">
      <alignment horizontal="center"/>
    </xf>
    <xf numFmtId="0" fontId="13" fillId="4" borderId="10" xfId="0" applyFont="1" applyFill="1" applyBorder="1" applyAlignment="1">
      <alignment horizontal="center"/>
    </xf>
    <xf numFmtId="44" fontId="13" fillId="4" borderId="2" xfId="0" applyNumberFormat="1" applyFont="1" applyFill="1" applyBorder="1" applyAlignment="1">
      <alignment horizontal="center"/>
    </xf>
    <xf numFmtId="0" fontId="15" fillId="4" borderId="1" xfId="0" applyFont="1" applyFill="1" applyBorder="1" applyAlignment="1">
      <alignment horizontal="center" vertical="center" wrapText="1"/>
    </xf>
    <xf numFmtId="1" fontId="15" fillId="4" borderId="1" xfId="0" applyNumberFormat="1" applyFont="1" applyFill="1" applyBorder="1" applyAlignment="1">
      <alignment horizontal="center" vertical="center" wrapText="1"/>
    </xf>
    <xf numFmtId="167" fontId="15" fillId="4" borderId="1" xfId="1" applyNumberFormat="1" applyFont="1" applyFill="1" applyBorder="1" applyAlignment="1">
      <alignment horizontal="center" vertical="center" wrapText="1"/>
    </xf>
    <xf numFmtId="0" fontId="13" fillId="3" borderId="0" xfId="0" applyFont="1" applyFill="1" applyAlignment="1">
      <alignment vertical="center" wrapText="1"/>
    </xf>
    <xf numFmtId="10" fontId="15" fillId="4" borderId="1" xfId="0" applyNumberFormat="1" applyFont="1" applyFill="1" applyBorder="1" applyAlignment="1">
      <alignment horizontal="center" vertical="center" wrapText="1"/>
    </xf>
    <xf numFmtId="44" fontId="15" fillId="4" borderId="1" xfId="0" applyNumberFormat="1" applyFont="1" applyFill="1" applyBorder="1" applyAlignment="1">
      <alignment horizontal="center" vertical="center" wrapText="1"/>
    </xf>
    <xf numFmtId="0" fontId="14" fillId="0" borderId="0" xfId="0" applyFont="1" applyAlignment="1">
      <alignment vertical="center"/>
    </xf>
    <xf numFmtId="1" fontId="14" fillId="0" borderId="0" xfId="0" applyNumberFormat="1" applyFont="1" applyAlignment="1">
      <alignment horizontal="center"/>
    </xf>
    <xf numFmtId="166" fontId="15" fillId="4" borderId="1" xfId="1" applyNumberFormat="1" applyFont="1" applyFill="1" applyBorder="1" applyAlignment="1">
      <alignment horizontal="center" vertical="center" wrapText="1"/>
    </xf>
    <xf numFmtId="0" fontId="13" fillId="3" borderId="8" xfId="0" applyFont="1" applyFill="1" applyBorder="1" applyAlignment="1">
      <alignment vertical="center" wrapText="1"/>
    </xf>
    <xf numFmtId="0" fontId="14" fillId="0" borderId="0" xfId="0" applyFont="1" applyAlignment="1">
      <alignment horizontal="center" vertical="center"/>
    </xf>
    <xf numFmtId="166" fontId="14" fillId="0" borderId="0" xfId="0" applyNumberFormat="1" applyFont="1" applyAlignment="1">
      <alignment horizontal="center"/>
    </xf>
    <xf numFmtId="169" fontId="30" fillId="12" borderId="1" xfId="4" applyNumberFormat="1" applyFont="1" applyFill="1" applyBorder="1" applyAlignment="1">
      <alignment vertical="top" wrapText="1" readingOrder="1"/>
    </xf>
    <xf numFmtId="0" fontId="33" fillId="11" borderId="1" xfId="0" applyFont="1" applyFill="1" applyBorder="1"/>
    <xf numFmtId="0" fontId="33" fillId="11" borderId="1" xfId="0" applyFont="1" applyFill="1" applyBorder="1" applyAlignment="1">
      <alignment horizontal="center"/>
    </xf>
    <xf numFmtId="1" fontId="33" fillId="11" borderId="1" xfId="0" applyNumberFormat="1" applyFont="1" applyFill="1" applyBorder="1"/>
    <xf numFmtId="0" fontId="33" fillId="5" borderId="1" xfId="0" applyFont="1" applyFill="1" applyBorder="1"/>
    <xf numFmtId="0" fontId="33" fillId="5" borderId="1" xfId="0" applyFont="1" applyFill="1" applyBorder="1" applyAlignment="1">
      <alignment horizontal="center"/>
    </xf>
    <xf numFmtId="1" fontId="33" fillId="5" borderId="1" xfId="0" applyNumberFormat="1" applyFont="1" applyFill="1" applyBorder="1"/>
    <xf numFmtId="0" fontId="33" fillId="3" borderId="1" xfId="0" applyFont="1" applyFill="1" applyBorder="1"/>
    <xf numFmtId="0" fontId="34" fillId="2" borderId="1" xfId="0" applyFont="1" applyFill="1" applyBorder="1" applyAlignment="1">
      <alignment horizontal="left"/>
    </xf>
    <xf numFmtId="2" fontId="34" fillId="2" borderId="1" xfId="0" applyNumberFormat="1" applyFont="1" applyFill="1" applyBorder="1" applyAlignment="1">
      <alignment horizontal="center"/>
    </xf>
    <xf numFmtId="165" fontId="34" fillId="2" borderId="1" xfId="0" applyNumberFormat="1" applyFont="1" applyFill="1" applyBorder="1" applyAlignment="1">
      <alignment horizontal="center"/>
    </xf>
    <xf numFmtId="10" fontId="34" fillId="2" borderId="1" xfId="0" applyNumberFormat="1" applyFont="1" applyFill="1" applyBorder="1" applyAlignment="1">
      <alignment horizontal="center"/>
    </xf>
    <xf numFmtId="44" fontId="34" fillId="5" borderId="1" xfId="2" applyFont="1" applyFill="1" applyBorder="1" applyAlignment="1">
      <alignment horizontal="center"/>
    </xf>
    <xf numFmtId="0" fontId="34" fillId="12" borderId="1" xfId="4" applyFont="1" applyFill="1" applyBorder="1" applyAlignment="1">
      <alignment vertical="top" wrapText="1" readingOrder="1"/>
    </xf>
    <xf numFmtId="1" fontId="34" fillId="12" borderId="1" xfId="4" applyNumberFormat="1" applyFont="1" applyFill="1" applyBorder="1" applyAlignment="1">
      <alignment vertical="top" wrapText="1" readingOrder="1"/>
    </xf>
    <xf numFmtId="0" fontId="35" fillId="3" borderId="1" xfId="0" applyFont="1" applyFill="1" applyBorder="1"/>
    <xf numFmtId="0" fontId="35" fillId="2" borderId="1" xfId="0" applyFont="1" applyFill="1" applyBorder="1" applyAlignment="1">
      <alignment horizontal="left"/>
    </xf>
    <xf numFmtId="2" fontId="36" fillId="2" borderId="1" xfId="0" applyNumberFormat="1" applyFont="1" applyFill="1" applyBorder="1" applyAlignment="1">
      <alignment horizontal="center"/>
    </xf>
    <xf numFmtId="165" fontId="36" fillId="2" borderId="1" xfId="0" applyNumberFormat="1" applyFont="1" applyFill="1" applyBorder="1" applyAlignment="1">
      <alignment horizontal="center"/>
    </xf>
    <xf numFmtId="10" fontId="36" fillId="2" borderId="1" xfId="0" applyNumberFormat="1" applyFont="1" applyFill="1" applyBorder="1" applyAlignment="1">
      <alignment horizontal="center"/>
    </xf>
    <xf numFmtId="44" fontId="36" fillId="5" borderId="1" xfId="2" applyFont="1" applyFill="1" applyBorder="1" applyAlignment="1">
      <alignment horizontal="center"/>
    </xf>
    <xf numFmtId="0" fontId="35" fillId="0" borderId="0" xfId="0" applyFont="1"/>
    <xf numFmtId="0" fontId="37" fillId="0" borderId="0" xfId="0" applyFont="1"/>
    <xf numFmtId="0" fontId="33" fillId="0" borderId="0" xfId="0" applyFont="1"/>
    <xf numFmtId="10" fontId="34" fillId="2" borderId="1" xfId="0" applyNumberFormat="1" applyFont="1" applyFill="1" applyBorder="1" applyAlignment="1">
      <alignment horizontal="left"/>
    </xf>
    <xf numFmtId="0" fontId="38" fillId="3" borderId="12" xfId="0" applyFont="1" applyFill="1" applyBorder="1" applyAlignment="1">
      <alignment vertical="center" wrapText="1"/>
    </xf>
    <xf numFmtId="1" fontId="33" fillId="11" borderId="1" xfId="0" applyNumberFormat="1" applyFont="1" applyFill="1" applyBorder="1" applyAlignment="1">
      <alignment horizontal="center"/>
    </xf>
    <xf numFmtId="0" fontId="34" fillId="2" borderId="6" xfId="0" applyFont="1" applyFill="1" applyBorder="1" applyAlignment="1">
      <alignment horizontal="left"/>
    </xf>
    <xf numFmtId="1" fontId="33" fillId="5" borderId="1" xfId="0" applyNumberFormat="1" applyFont="1" applyFill="1" applyBorder="1" applyAlignment="1">
      <alignment horizontal="center"/>
    </xf>
    <xf numFmtId="0" fontId="39" fillId="0" borderId="0" xfId="0" applyFont="1"/>
    <xf numFmtId="0" fontId="14" fillId="0" borderId="1" xfId="0" applyFont="1" applyBorder="1"/>
    <xf numFmtId="0" fontId="16" fillId="8" borderId="1" xfId="0" applyFont="1" applyFill="1" applyBorder="1"/>
    <xf numFmtId="0" fontId="14" fillId="9" borderId="1" xfId="0" applyFont="1" applyFill="1" applyBorder="1"/>
    <xf numFmtId="0" fontId="16" fillId="10" borderId="1" xfId="0" applyFont="1" applyFill="1" applyBorder="1"/>
    <xf numFmtId="0" fontId="13" fillId="0" borderId="0" xfId="0" applyFont="1"/>
    <xf numFmtId="0" fontId="6" fillId="0" borderId="1" xfId="0" applyFont="1" applyBorder="1"/>
    <xf numFmtId="0" fontId="7" fillId="3" borderId="1" xfId="0" applyFont="1" applyFill="1" applyBorder="1" applyAlignment="1">
      <alignment wrapText="1"/>
    </xf>
    <xf numFmtId="10" fontId="6" fillId="0" borderId="1" xfId="0" applyNumberFormat="1" applyFont="1" applyBorder="1" applyAlignment="1">
      <alignment vertical="top"/>
    </xf>
    <xf numFmtId="10" fontId="6" fillId="2" borderId="1" xfId="1" applyNumberFormat="1" applyFont="1" applyFill="1" applyBorder="1" applyAlignment="1">
      <alignment horizontal="center"/>
    </xf>
    <xf numFmtId="10" fontId="6" fillId="0" borderId="0" xfId="0" applyNumberFormat="1" applyFont="1" applyAlignment="1">
      <alignment horizontal="center"/>
    </xf>
    <xf numFmtId="0" fontId="30" fillId="12" borderId="1" xfId="4" applyFont="1" applyFill="1" applyBorder="1" applyAlignment="1">
      <alignment horizontal="right" vertical="top" wrapText="1" readingOrder="1"/>
    </xf>
    <xf numFmtId="0" fontId="34" fillId="12" borderId="1" xfId="4" applyFont="1" applyFill="1" applyBorder="1" applyAlignment="1">
      <alignment horizontal="right" vertical="top" wrapText="1" readingOrder="1"/>
    </xf>
    <xf numFmtId="0" fontId="33" fillId="0" borderId="1" xfId="0" applyFont="1" applyBorder="1" applyAlignment="1">
      <alignment horizontal="right"/>
    </xf>
    <xf numFmtId="167" fontId="15" fillId="4" borderId="1" xfId="1" applyNumberFormat="1" applyFont="1" applyFill="1" applyBorder="1" applyAlignment="1">
      <alignment horizontal="right" vertical="center" wrapText="1"/>
    </xf>
    <xf numFmtId="167" fontId="14" fillId="0" borderId="0" xfId="0" applyNumberFormat="1" applyFont="1" applyAlignment="1">
      <alignment horizontal="right"/>
    </xf>
    <xf numFmtId="166" fontId="15" fillId="4" borderId="1" xfId="1" applyNumberFormat="1" applyFont="1" applyFill="1" applyBorder="1" applyAlignment="1">
      <alignment horizontal="right" vertical="center" wrapText="1"/>
    </xf>
    <xf numFmtId="1" fontId="33" fillId="5" borderId="1" xfId="0" applyNumberFormat="1" applyFont="1" applyFill="1" applyBorder="1" applyAlignment="1">
      <alignment horizontal="right"/>
    </xf>
    <xf numFmtId="1" fontId="33" fillId="11" borderId="1" xfId="0" applyNumberFormat="1" applyFont="1" applyFill="1" applyBorder="1" applyAlignment="1">
      <alignment horizontal="right"/>
    </xf>
    <xf numFmtId="168" fontId="34" fillId="12" borderId="1" xfId="4" applyNumberFormat="1" applyFont="1" applyFill="1" applyBorder="1" applyAlignment="1">
      <alignment horizontal="right" vertical="top" wrapText="1" readingOrder="1"/>
    </xf>
    <xf numFmtId="169" fontId="30" fillId="12" borderId="1" xfId="4" applyNumberFormat="1" applyFont="1" applyFill="1" applyBorder="1" applyAlignment="1">
      <alignment horizontal="right" vertical="top" wrapText="1" readingOrder="1"/>
    </xf>
    <xf numFmtId="0" fontId="13" fillId="4" borderId="7" xfId="0" applyFont="1" applyFill="1" applyBorder="1" applyAlignment="1">
      <alignment horizontal="center"/>
    </xf>
    <xf numFmtId="165" fontId="42" fillId="13" borderId="1" xfId="0" applyNumberFormat="1" applyFont="1" applyFill="1" applyBorder="1" applyAlignment="1">
      <alignment horizontal="center"/>
    </xf>
    <xf numFmtId="10" fontId="42" fillId="13" borderId="1" xfId="0" applyNumberFormat="1" applyFont="1" applyFill="1" applyBorder="1" applyAlignment="1">
      <alignment horizontal="center"/>
    </xf>
    <xf numFmtId="0" fontId="8" fillId="13" borderId="1" xfId="0" applyFont="1" applyFill="1" applyBorder="1"/>
    <xf numFmtId="10" fontId="8" fillId="13" borderId="1" xfId="0" applyNumberFormat="1" applyFont="1" applyFill="1" applyBorder="1" applyAlignment="1">
      <alignment horizontal="center"/>
    </xf>
    <xf numFmtId="9" fontId="11" fillId="0" borderId="0" xfId="0" applyNumberFormat="1" applyFont="1"/>
    <xf numFmtId="164" fontId="11" fillId="0" borderId="0" xfId="1" applyNumberFormat="1" applyFont="1" applyFill="1" applyBorder="1"/>
    <xf numFmtId="0" fontId="10" fillId="0" borderId="0" xfId="0" applyFont="1"/>
    <xf numFmtId="43" fontId="11" fillId="0" borderId="0" xfId="5" applyFont="1" applyFill="1" applyBorder="1"/>
    <xf numFmtId="2" fontId="10" fillId="0" borderId="0" xfId="0" applyNumberFormat="1" applyFont="1"/>
    <xf numFmtId="2" fontId="10" fillId="0" borderId="0" xfId="5" applyNumberFormat="1" applyFont="1" applyFill="1" applyBorder="1"/>
    <xf numFmtId="0" fontId="43" fillId="0" borderId="0" xfId="0" applyFont="1"/>
    <xf numFmtId="0" fontId="44" fillId="4" borderId="8" xfId="0" applyFont="1" applyFill="1" applyBorder="1" applyAlignment="1">
      <alignment horizontal="center"/>
    </xf>
    <xf numFmtId="10" fontId="8" fillId="13" borderId="1" xfId="0" applyNumberFormat="1" applyFont="1" applyFill="1" applyBorder="1" applyAlignment="1">
      <alignment vertical="top"/>
    </xf>
    <xf numFmtId="3" fontId="15" fillId="4" borderId="1" xfId="0" applyNumberFormat="1" applyFont="1" applyFill="1" applyBorder="1" applyAlignment="1">
      <alignment horizontal="center" vertical="center" wrapText="1"/>
    </xf>
    <xf numFmtId="3" fontId="33" fillId="11" borderId="1" xfId="0" applyNumberFormat="1" applyFont="1" applyFill="1" applyBorder="1"/>
    <xf numFmtId="3" fontId="14" fillId="0" borderId="0" xfId="0" applyNumberFormat="1" applyFont="1"/>
    <xf numFmtId="3" fontId="33" fillId="5" borderId="1" xfId="0" applyNumberFormat="1" applyFont="1" applyFill="1" applyBorder="1"/>
    <xf numFmtId="3" fontId="34" fillId="12" borderId="1" xfId="4" applyNumberFormat="1" applyFont="1" applyFill="1" applyBorder="1" applyAlignment="1">
      <alignment vertical="top" wrapText="1" readingOrder="1"/>
    </xf>
    <xf numFmtId="3" fontId="14" fillId="0" borderId="0" xfId="0" applyNumberFormat="1" applyFont="1" applyAlignment="1">
      <alignment horizontal="center"/>
    </xf>
    <xf numFmtId="3" fontId="0" fillId="0" borderId="0" xfId="0" applyNumberFormat="1"/>
    <xf numFmtId="0" fontId="38" fillId="3" borderId="1" xfId="0" applyFont="1" applyFill="1" applyBorder="1" applyAlignment="1">
      <alignment vertical="center" wrapText="1"/>
    </xf>
    <xf numFmtId="0" fontId="33" fillId="3" borderId="12" xfId="0" applyFont="1" applyFill="1" applyBorder="1"/>
    <xf numFmtId="0" fontId="46" fillId="0" borderId="0" xfId="0" applyFont="1"/>
    <xf numFmtId="0" fontId="33" fillId="0" borderId="1" xfId="0" applyFont="1" applyBorder="1"/>
    <xf numFmtId="165" fontId="42" fillId="13" borderId="5" xfId="0" applyNumberFormat="1" applyFont="1" applyFill="1" applyBorder="1" applyAlignment="1">
      <alignment horizontal="center"/>
    </xf>
    <xf numFmtId="10" fontId="42" fillId="13" borderId="10" xfId="0" applyNumberFormat="1" applyFont="1" applyFill="1" applyBorder="1" applyAlignment="1">
      <alignment horizontal="center"/>
    </xf>
    <xf numFmtId="0" fontId="0" fillId="0" borderId="2" xfId="0" applyBorder="1"/>
    <xf numFmtId="0" fontId="0" fillId="0" borderId="5" xfId="0" applyBorder="1"/>
    <xf numFmtId="0" fontId="45" fillId="14" borderId="14" xfId="0" applyFont="1" applyFill="1" applyBorder="1"/>
    <xf numFmtId="0" fontId="45" fillId="14" borderId="6" xfId="0" applyFont="1" applyFill="1" applyBorder="1"/>
    <xf numFmtId="0" fontId="45" fillId="14" borderId="7" xfId="0" applyFont="1" applyFill="1" applyBorder="1"/>
    <xf numFmtId="0" fontId="0" fillId="0" borderId="4" xfId="0" applyBorder="1"/>
    <xf numFmtId="0" fontId="0" fillId="0" borderId="8" xfId="0" applyBorder="1"/>
    <xf numFmtId="0" fontId="0" fillId="0" borderId="3" xfId="0" applyBorder="1"/>
    <xf numFmtId="0" fontId="34" fillId="0" borderId="1" xfId="4" applyFont="1" applyBorder="1" applyAlignment="1">
      <alignment vertical="top" wrapText="1" readingOrder="1"/>
    </xf>
    <xf numFmtId="3" fontId="14" fillId="0" borderId="0" xfId="0" applyNumberFormat="1" applyFont="1" applyAlignment="1">
      <alignment horizontal="left"/>
    </xf>
    <xf numFmtId="167" fontId="14" fillId="0" borderId="0" xfId="0" applyNumberFormat="1" applyFont="1" applyAlignment="1">
      <alignment horizontal="left"/>
    </xf>
    <xf numFmtId="0" fontId="0" fillId="0" borderId="1" xfId="0" applyBorder="1" applyAlignment="1">
      <alignment horizontal="center"/>
    </xf>
    <xf numFmtId="0" fontId="37" fillId="0" borderId="0" xfId="0" applyFont="1" applyAlignment="1">
      <alignment horizontal="left" wrapText="1"/>
    </xf>
    <xf numFmtId="0" fontId="47" fillId="0" borderId="0" xfId="0" applyFont="1"/>
    <xf numFmtId="0" fontId="48" fillId="0" borderId="0" xfId="0" applyFont="1"/>
    <xf numFmtId="1" fontId="0" fillId="0" borderId="1" xfId="0" applyNumberFormat="1" applyBorder="1"/>
    <xf numFmtId="3" fontId="0" fillId="0" borderId="1" xfId="0" applyNumberFormat="1" applyBorder="1"/>
    <xf numFmtId="44" fontId="0" fillId="0" borderId="1" xfId="0" applyNumberFormat="1" applyBorder="1"/>
    <xf numFmtId="167" fontId="0" fillId="0" borderId="1" xfId="0" applyNumberFormat="1" applyBorder="1" applyAlignment="1">
      <alignment horizontal="right"/>
    </xf>
    <xf numFmtId="0" fontId="37" fillId="11" borderId="1" xfId="0" applyFont="1" applyFill="1" applyBorder="1"/>
    <xf numFmtId="0" fontId="33" fillId="5" borderId="0" xfId="0" applyFont="1" applyFill="1"/>
    <xf numFmtId="44" fontId="0" fillId="4" borderId="10" xfId="0" applyNumberFormat="1" applyFill="1" applyBorder="1" applyAlignment="1">
      <alignment wrapText="1"/>
    </xf>
    <xf numFmtId="44" fontId="6" fillId="5" borderId="1" xfId="2" applyFont="1" applyFill="1" applyBorder="1"/>
    <xf numFmtId="0" fontId="40" fillId="0" borderId="0" xfId="0" applyFont="1" applyAlignment="1">
      <alignment horizontal="center"/>
    </xf>
    <xf numFmtId="0" fontId="41" fillId="0" borderId="0" xfId="0" applyFont="1" applyAlignment="1">
      <alignment horizontal="left"/>
    </xf>
    <xf numFmtId="0" fontId="14" fillId="0" borderId="0" xfId="0" applyFont="1" applyAlignment="1">
      <alignment horizontal="left"/>
    </xf>
    <xf numFmtId="0" fontId="13" fillId="0" borderId="0" xfId="0" applyFont="1" applyAlignment="1">
      <alignment horizontal="left" vertical="center"/>
    </xf>
    <xf numFmtId="0" fontId="13" fillId="0" borderId="0" xfId="0" applyFont="1" applyAlignment="1">
      <alignment horizontal="left"/>
    </xf>
    <xf numFmtId="0" fontId="14" fillId="0" borderId="0" xfId="0" applyFont="1" applyAlignment="1">
      <alignment horizontal="center"/>
    </xf>
    <xf numFmtId="0" fontId="32" fillId="2" borderId="0" xfId="0" applyFont="1" applyFill="1" applyAlignment="1">
      <alignment horizontal="center"/>
    </xf>
    <xf numFmtId="0" fontId="32" fillId="13" borderId="0" xfId="0" applyFont="1" applyFill="1" applyAlignment="1">
      <alignment horizontal="center"/>
    </xf>
    <xf numFmtId="0" fontId="13" fillId="4" borderId="0" xfId="0" applyFont="1" applyFill="1" applyAlignment="1">
      <alignment horizontal="center"/>
    </xf>
    <xf numFmtId="0" fontId="2" fillId="4" borderId="5" xfId="0" applyFont="1" applyFill="1" applyBorder="1" applyAlignment="1">
      <alignment horizontal="center"/>
    </xf>
    <xf numFmtId="0" fontId="2" fillId="4" borderId="10" xfId="0" applyFont="1" applyFill="1" applyBorder="1" applyAlignment="1">
      <alignment horizontal="center"/>
    </xf>
    <xf numFmtId="44" fontId="8" fillId="2" borderId="13" xfId="2" applyFont="1" applyFill="1" applyBorder="1" applyAlignment="1">
      <alignment horizontal="center"/>
    </xf>
    <xf numFmtId="44" fontId="8" fillId="2" borderId="0" xfId="2" applyFont="1" applyFill="1" applyBorder="1" applyAlignment="1">
      <alignment horizontal="center"/>
    </xf>
    <xf numFmtId="0" fontId="2" fillId="4" borderId="2" xfId="0" applyFont="1" applyFill="1" applyBorder="1" applyAlignment="1">
      <alignment horizontal="center"/>
    </xf>
    <xf numFmtId="44" fontId="8" fillId="2" borderId="5" xfId="2" applyFont="1" applyFill="1" applyBorder="1" applyAlignment="1">
      <alignment horizontal="center"/>
    </xf>
    <xf numFmtId="44" fontId="8" fillId="2" borderId="10" xfId="2" applyFont="1" applyFill="1" applyBorder="1" applyAlignment="1">
      <alignment horizontal="center"/>
    </xf>
    <xf numFmtId="44" fontId="8" fillId="2" borderId="2" xfId="2" applyFont="1" applyFill="1" applyBorder="1" applyAlignment="1">
      <alignment horizontal="center"/>
    </xf>
    <xf numFmtId="0" fontId="0" fillId="2" borderId="1" xfId="0" applyFill="1" applyBorder="1" applyAlignment="1">
      <alignment horizontal="center"/>
    </xf>
    <xf numFmtId="0" fontId="2" fillId="0" borderId="0" xfId="0" applyFont="1" applyAlignment="1">
      <alignment horizontal="center"/>
    </xf>
    <xf numFmtId="0" fontId="0" fillId="5" borderId="1" xfId="0" applyFill="1" applyBorder="1" applyAlignment="1">
      <alignment horizontal="center"/>
    </xf>
    <xf numFmtId="0" fontId="0" fillId="0" borderId="1" xfId="0" applyBorder="1" applyAlignment="1">
      <alignment horizontal="center"/>
    </xf>
    <xf numFmtId="0" fontId="28" fillId="0" borderId="0" xfId="0" applyFont="1" applyAlignment="1">
      <alignment horizontal="left" vertical="center"/>
    </xf>
    <xf numFmtId="0" fontId="0" fillId="0" borderId="0" xfId="0" applyAlignment="1">
      <alignment horizontal="left" vertical="top" wrapText="1"/>
    </xf>
  </cellXfs>
  <cellStyles count="6">
    <cellStyle name="Komma" xfId="5" builtinId="3"/>
    <cellStyle name="Komma 2" xfId="3" xr:uid="{00000000-0005-0000-0000-000001000000}"/>
    <cellStyle name="Normal" xfId="4" xr:uid="{00000000-0005-0000-0000-000002000000}"/>
    <cellStyle name="Procent" xfId="1" builtinId="5"/>
    <cellStyle name="Standaard" xfId="0" builtinId="0"/>
    <cellStyle name="Valuta" xfId="2" builtinId="4"/>
  </cellStyles>
  <dxfs count="45">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scheme val="minor"/>
      </font>
      <fill>
        <patternFill patternType="solid">
          <fgColor indexed="64"/>
          <bgColor theme="9" tint="-0.249977111117893"/>
        </patternFill>
      </fill>
      <border diagonalUp="0" diagonalDown="0" outline="0">
        <left style="thin">
          <color indexed="64"/>
        </left>
        <right style="thin">
          <color indexed="64"/>
        </right>
        <top/>
        <bottom/>
      </border>
    </dxf>
  </dxfs>
  <tableStyles count="0" defaultTableStyle="TableStyleMedium2"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G164" totalsRowShown="0" headerRowDxfId="44" headerRowBorderDxfId="43" tableBorderDxfId="42" totalsRowBorderDxfId="41">
  <autoFilter ref="A1:G164" xr:uid="{00000000-0009-0000-0100-000001000000}"/>
  <sortState xmlns:xlrd2="http://schemas.microsoft.com/office/spreadsheetml/2017/richdata2" ref="A2:G164">
    <sortCondition ref="B2:B164"/>
  </sortState>
  <tableColumns count="7">
    <tableColumn id="1" xr3:uid="{00000000-0010-0000-0000-000001000000}" name="Klant" dataDxfId="40"/>
    <tableColumn id="2" xr3:uid="{00000000-0010-0000-0000-000002000000}" name="ArtikelGroep" dataDxfId="39"/>
    <tableColumn id="3" xr3:uid="{00000000-0010-0000-0000-000003000000}" name="Artikel" dataDxfId="38"/>
    <tableColumn id="4" xr3:uid="{00000000-0010-0000-0000-000004000000}" name="Verpakking" dataDxfId="37"/>
    <tableColumn id="5" xr3:uid="{00000000-0010-0000-0000-000005000000}" name="Aantal" dataDxfId="36"/>
    <tableColumn id="6" xr3:uid="{00000000-0010-0000-0000-000006000000}" name="Gewicht" dataDxfId="35"/>
    <tableColumn id="7" xr3:uid="{00000000-0010-0000-0000-000007000000}" name="Week" dataDxfId="34"/>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4"/>
  <sheetViews>
    <sheetView tabSelected="1" workbookViewId="0"/>
  </sheetViews>
  <sheetFormatPr defaultColWidth="9.140625" defaultRowHeight="14.25" x14ac:dyDescent="0.2"/>
  <cols>
    <col min="1" max="1" width="29.85546875" style="38" customWidth="1"/>
    <col min="2" max="2" width="21.5703125" style="38" customWidth="1"/>
    <col min="3" max="3" width="3.140625" style="38" customWidth="1"/>
    <col min="4" max="16384" width="9.140625" style="38"/>
  </cols>
  <sheetData>
    <row r="1" spans="1:14" ht="18" x14ac:dyDescent="0.25">
      <c r="A1" s="132" t="s">
        <v>151</v>
      </c>
      <c r="D1" s="38" t="s">
        <v>454</v>
      </c>
    </row>
    <row r="3" spans="1:14" x14ac:dyDescent="0.2">
      <c r="B3" s="82" t="s">
        <v>444</v>
      </c>
      <c r="D3" s="38" t="s">
        <v>445</v>
      </c>
    </row>
    <row r="4" spans="1:14" x14ac:dyDescent="0.2">
      <c r="A4" s="38" t="s">
        <v>52</v>
      </c>
      <c r="B4" s="82" t="s">
        <v>13</v>
      </c>
      <c r="D4" s="164" t="s">
        <v>57</v>
      </c>
    </row>
    <row r="5" spans="1:14" x14ac:dyDescent="0.2">
      <c r="B5" s="82" t="s">
        <v>123</v>
      </c>
      <c r="D5" s="164" t="s">
        <v>57</v>
      </c>
    </row>
    <row r="6" spans="1:14" x14ac:dyDescent="0.2">
      <c r="B6" s="82" t="s">
        <v>124</v>
      </c>
      <c r="D6" s="164" t="s">
        <v>57</v>
      </c>
    </row>
    <row r="7" spans="1:14" x14ac:dyDescent="0.2">
      <c r="B7" s="82" t="s">
        <v>118</v>
      </c>
      <c r="D7" s="164" t="s">
        <v>57</v>
      </c>
    </row>
    <row r="8" spans="1:14" x14ac:dyDescent="0.2">
      <c r="B8" s="82" t="s">
        <v>19</v>
      </c>
      <c r="D8" s="164" t="s">
        <v>57</v>
      </c>
      <c r="E8" s="164"/>
      <c r="F8" s="164"/>
      <c r="G8" s="164"/>
      <c r="H8" s="164"/>
      <c r="I8" s="164"/>
      <c r="J8" s="164"/>
      <c r="K8" s="164"/>
      <c r="L8" s="164"/>
      <c r="M8" s="164"/>
      <c r="N8" s="164"/>
    </row>
    <row r="9" spans="1:14" x14ac:dyDescent="0.2">
      <c r="B9" s="82" t="s">
        <v>84</v>
      </c>
      <c r="D9" s="164" t="s">
        <v>57</v>
      </c>
      <c r="E9" s="164"/>
      <c r="F9" s="164"/>
      <c r="G9" s="164"/>
      <c r="H9" s="164"/>
      <c r="I9" s="164"/>
      <c r="J9" s="164"/>
      <c r="K9" s="164"/>
      <c r="L9" s="164"/>
      <c r="M9" s="164"/>
      <c r="N9" s="164"/>
    </row>
    <row r="10" spans="1:14" x14ac:dyDescent="0.2">
      <c r="B10" s="82" t="s">
        <v>89</v>
      </c>
      <c r="D10" s="164" t="s">
        <v>57</v>
      </c>
      <c r="E10" s="164"/>
      <c r="F10" s="164"/>
      <c r="G10" s="164"/>
      <c r="H10" s="164"/>
      <c r="I10" s="164"/>
      <c r="J10" s="164"/>
      <c r="K10" s="164"/>
      <c r="L10" s="164"/>
      <c r="M10" s="164"/>
      <c r="N10" s="164"/>
    </row>
    <row r="11" spans="1:14" x14ac:dyDescent="0.2">
      <c r="B11" s="82" t="s">
        <v>80</v>
      </c>
      <c r="D11" s="164" t="s">
        <v>57</v>
      </c>
    </row>
    <row r="12" spans="1:14" x14ac:dyDescent="0.2">
      <c r="B12" s="133"/>
    </row>
    <row r="13" spans="1:14" ht="15" x14ac:dyDescent="0.25">
      <c r="B13" s="134" t="s">
        <v>55</v>
      </c>
      <c r="D13" s="38" t="s">
        <v>152</v>
      </c>
    </row>
    <row r="14" spans="1:14" x14ac:dyDescent="0.2">
      <c r="B14" s="135" t="s">
        <v>47</v>
      </c>
      <c r="D14" s="38" t="s">
        <v>59</v>
      </c>
    </row>
    <row r="15" spans="1:14" x14ac:dyDescent="0.2">
      <c r="B15" s="133"/>
    </row>
    <row r="16" spans="1:14" x14ac:dyDescent="0.2">
      <c r="B16" s="136" t="s">
        <v>56</v>
      </c>
      <c r="D16" s="38" t="s">
        <v>58</v>
      </c>
    </row>
    <row r="18" spans="1:24" ht="15" x14ac:dyDescent="0.25">
      <c r="D18" s="137" t="s">
        <v>112</v>
      </c>
    </row>
    <row r="19" spans="1:24" x14ac:dyDescent="0.2">
      <c r="A19" s="203" t="s">
        <v>65</v>
      </c>
      <c r="B19" s="203"/>
      <c r="C19" s="203"/>
      <c r="D19" s="203"/>
      <c r="E19" s="203"/>
      <c r="F19" s="203"/>
      <c r="G19" s="203"/>
      <c r="H19" s="203"/>
      <c r="I19" s="203"/>
      <c r="J19" s="203"/>
      <c r="K19" s="203"/>
      <c r="L19" s="203"/>
      <c r="M19" s="203"/>
      <c r="N19" s="203"/>
      <c r="O19" s="203"/>
      <c r="P19" s="203"/>
      <c r="Q19" s="203"/>
      <c r="R19" s="203"/>
      <c r="S19" s="203"/>
      <c r="T19" s="203"/>
      <c r="U19" s="203"/>
      <c r="V19" s="203"/>
      <c r="W19" s="203"/>
      <c r="X19" s="203"/>
    </row>
    <row r="20" spans="1:24" x14ac:dyDescent="0.2">
      <c r="A20" s="208" t="s">
        <v>43</v>
      </c>
      <c r="B20" s="208"/>
      <c r="C20" s="208"/>
      <c r="D20" s="208"/>
      <c r="E20" s="208"/>
      <c r="F20" s="208"/>
      <c r="G20" s="208"/>
      <c r="H20" s="208"/>
      <c r="I20" s="208"/>
      <c r="J20" s="208"/>
      <c r="K20" s="208"/>
      <c r="L20" s="208"/>
      <c r="M20" s="208"/>
      <c r="N20" s="208"/>
      <c r="O20" s="208"/>
      <c r="P20" s="208"/>
      <c r="Q20" s="208"/>
      <c r="R20" s="208"/>
      <c r="S20" s="208"/>
      <c r="T20" s="208"/>
      <c r="U20" s="208"/>
      <c r="V20" s="208"/>
      <c r="W20" s="208"/>
      <c r="X20" s="208"/>
    </row>
    <row r="21" spans="1:24" x14ac:dyDescent="0.2">
      <c r="A21" s="208" t="s">
        <v>64</v>
      </c>
      <c r="B21" s="208"/>
      <c r="C21" s="208"/>
      <c r="D21" s="208"/>
      <c r="E21" s="208"/>
      <c r="F21" s="208"/>
      <c r="G21" s="208"/>
      <c r="H21" s="208"/>
      <c r="I21" s="208"/>
      <c r="J21" s="208"/>
      <c r="K21" s="208"/>
      <c r="L21" s="208"/>
      <c r="M21" s="208"/>
      <c r="N21" s="208"/>
      <c r="O21" s="208"/>
      <c r="P21" s="208"/>
      <c r="Q21" s="208"/>
      <c r="R21" s="208"/>
      <c r="S21" s="208"/>
      <c r="T21" s="208"/>
      <c r="U21" s="208"/>
      <c r="V21" s="208"/>
      <c r="W21" s="208"/>
      <c r="X21" s="208"/>
    </row>
    <row r="22" spans="1:24" x14ac:dyDescent="0.2">
      <c r="A22" s="203" t="s">
        <v>109</v>
      </c>
      <c r="B22" s="203"/>
      <c r="C22" s="203"/>
      <c r="D22" s="203"/>
      <c r="E22" s="203"/>
      <c r="F22" s="203"/>
      <c r="G22" s="203"/>
      <c r="H22" s="203"/>
      <c r="I22" s="203"/>
      <c r="J22" s="203"/>
      <c r="K22" s="203"/>
      <c r="L22" s="203"/>
      <c r="M22" s="203"/>
      <c r="N22" s="203"/>
      <c r="O22" s="203"/>
      <c r="P22" s="203"/>
      <c r="Q22" s="203"/>
      <c r="R22" s="203"/>
      <c r="S22" s="203"/>
      <c r="T22" s="203"/>
      <c r="U22" s="203"/>
      <c r="V22" s="203"/>
      <c r="W22" s="203"/>
      <c r="X22" s="203"/>
    </row>
    <row r="25" spans="1:24" ht="15" x14ac:dyDescent="0.25">
      <c r="A25" s="207" t="s">
        <v>67</v>
      </c>
      <c r="B25" s="207"/>
      <c r="C25" s="207"/>
      <c r="D25" s="207"/>
      <c r="E25" s="207"/>
      <c r="F25" s="207"/>
      <c r="G25" s="207"/>
      <c r="H25" s="207"/>
      <c r="I25" s="207"/>
      <c r="J25" s="207"/>
      <c r="K25" s="207"/>
      <c r="L25" s="207"/>
      <c r="M25" s="207"/>
      <c r="N25" s="207"/>
      <c r="O25" s="207"/>
      <c r="P25" s="207"/>
      <c r="Q25" s="207"/>
      <c r="R25" s="207"/>
      <c r="S25" s="207"/>
      <c r="T25" s="207"/>
      <c r="U25" s="207"/>
      <c r="V25" s="207"/>
      <c r="W25" s="207"/>
      <c r="X25" s="207"/>
    </row>
    <row r="26" spans="1:24" x14ac:dyDescent="0.2">
      <c r="A26" s="205" t="s">
        <v>110</v>
      </c>
      <c r="B26" s="205"/>
      <c r="C26" s="205"/>
      <c r="D26" s="205"/>
      <c r="E26" s="205"/>
      <c r="F26" s="205"/>
      <c r="G26" s="205"/>
      <c r="H26" s="205"/>
      <c r="I26" s="205"/>
      <c r="J26" s="205"/>
      <c r="K26" s="205"/>
      <c r="L26" s="205"/>
      <c r="M26" s="205"/>
      <c r="N26" s="205"/>
      <c r="O26" s="205"/>
      <c r="P26" s="205"/>
      <c r="Q26" s="205"/>
      <c r="R26" s="205"/>
      <c r="S26" s="205"/>
      <c r="T26" s="205"/>
      <c r="U26" s="205"/>
      <c r="V26" s="205"/>
      <c r="W26" s="205"/>
      <c r="X26" s="205"/>
    </row>
    <row r="27" spans="1:24" x14ac:dyDescent="0.2">
      <c r="A27" s="205" t="s">
        <v>11</v>
      </c>
      <c r="B27" s="205"/>
      <c r="C27" s="205"/>
      <c r="D27" s="205"/>
      <c r="E27" s="205"/>
      <c r="F27" s="205"/>
      <c r="G27" s="205"/>
      <c r="H27" s="205"/>
      <c r="I27" s="205"/>
      <c r="J27" s="205"/>
      <c r="K27" s="205"/>
      <c r="L27" s="205"/>
      <c r="M27" s="205"/>
      <c r="N27" s="205"/>
      <c r="O27" s="205"/>
      <c r="P27" s="205"/>
      <c r="Q27" s="205"/>
      <c r="R27" s="205"/>
      <c r="S27" s="205"/>
      <c r="T27" s="205"/>
      <c r="U27" s="205"/>
      <c r="V27" s="205"/>
      <c r="W27" s="205"/>
      <c r="X27" s="205"/>
    </row>
    <row r="28" spans="1:24" x14ac:dyDescent="0.2">
      <c r="A28" s="205" t="s">
        <v>12</v>
      </c>
      <c r="B28" s="205"/>
      <c r="C28" s="205"/>
      <c r="D28" s="205"/>
      <c r="E28" s="205"/>
      <c r="F28" s="205"/>
      <c r="G28" s="205"/>
      <c r="H28" s="205"/>
      <c r="I28" s="205"/>
      <c r="J28" s="205"/>
      <c r="K28" s="205"/>
      <c r="L28" s="205"/>
      <c r="M28" s="205"/>
      <c r="N28" s="205"/>
      <c r="O28" s="205"/>
      <c r="P28" s="205"/>
      <c r="Q28" s="205"/>
      <c r="R28" s="205"/>
      <c r="S28" s="205"/>
      <c r="T28" s="205"/>
      <c r="U28" s="205"/>
      <c r="V28" s="205"/>
      <c r="W28" s="205"/>
      <c r="X28" s="205"/>
    </row>
    <row r="29" spans="1:24" x14ac:dyDescent="0.2">
      <c r="A29" s="87"/>
      <c r="B29" s="87"/>
      <c r="C29" s="87"/>
      <c r="D29" s="87"/>
      <c r="E29" s="87"/>
      <c r="F29" s="87"/>
      <c r="G29" s="87"/>
      <c r="H29" s="87"/>
      <c r="I29" s="87"/>
      <c r="J29" s="87"/>
      <c r="K29" s="87"/>
      <c r="L29" s="87"/>
      <c r="M29" s="87"/>
      <c r="N29" s="87"/>
      <c r="O29" s="87"/>
      <c r="P29" s="87"/>
      <c r="Q29" s="87"/>
      <c r="R29" s="87"/>
      <c r="S29" s="87"/>
      <c r="T29" s="87"/>
      <c r="U29" s="87"/>
      <c r="V29" s="87"/>
      <c r="W29" s="87"/>
      <c r="X29" s="87"/>
    </row>
    <row r="30" spans="1:24" ht="15" x14ac:dyDescent="0.2">
      <c r="A30" s="206" t="s">
        <v>125</v>
      </c>
      <c r="B30" s="206"/>
      <c r="C30" s="206"/>
      <c r="D30" s="206"/>
      <c r="E30" s="206"/>
      <c r="F30" s="206"/>
      <c r="G30" s="206"/>
      <c r="H30" s="206"/>
      <c r="I30" s="206"/>
      <c r="J30" s="206"/>
      <c r="K30" s="206"/>
      <c r="L30" s="206"/>
      <c r="M30" s="206"/>
      <c r="N30" s="206"/>
      <c r="O30" s="206"/>
      <c r="P30" s="206"/>
      <c r="Q30" s="206"/>
      <c r="R30" s="206"/>
      <c r="S30" s="206"/>
      <c r="T30" s="206"/>
      <c r="U30" s="206"/>
      <c r="V30" s="206"/>
      <c r="W30" s="206"/>
      <c r="X30" s="206"/>
    </row>
    <row r="31" spans="1:24" x14ac:dyDescent="0.2">
      <c r="A31" s="205" t="s">
        <v>63</v>
      </c>
      <c r="B31" s="205"/>
      <c r="C31" s="205"/>
      <c r="D31" s="205"/>
      <c r="E31" s="205"/>
      <c r="F31" s="205"/>
      <c r="G31" s="205"/>
      <c r="H31" s="205"/>
      <c r="I31" s="205"/>
      <c r="J31" s="205"/>
      <c r="K31" s="205"/>
      <c r="L31" s="205"/>
      <c r="M31" s="205"/>
      <c r="N31" s="205"/>
      <c r="O31" s="205"/>
      <c r="P31" s="205"/>
      <c r="Q31" s="205"/>
      <c r="R31" s="205"/>
      <c r="S31" s="205"/>
      <c r="T31" s="205"/>
      <c r="U31" s="205"/>
      <c r="V31" s="205"/>
      <c r="W31" s="205"/>
      <c r="X31" s="205"/>
    </row>
    <row r="32" spans="1:24" x14ac:dyDescent="0.2">
      <c r="A32" s="205" t="s">
        <v>10</v>
      </c>
      <c r="B32" s="205"/>
      <c r="C32" s="205"/>
      <c r="D32" s="205"/>
      <c r="E32" s="205"/>
      <c r="F32" s="205"/>
      <c r="G32" s="205"/>
      <c r="H32" s="205"/>
      <c r="I32" s="205"/>
      <c r="J32" s="205"/>
      <c r="K32" s="205"/>
      <c r="L32" s="205"/>
      <c r="M32" s="205"/>
      <c r="N32" s="205"/>
      <c r="O32" s="205"/>
      <c r="P32" s="205"/>
      <c r="Q32" s="205"/>
      <c r="R32" s="205"/>
      <c r="S32" s="205"/>
      <c r="T32" s="205"/>
      <c r="U32" s="205"/>
      <c r="V32" s="205"/>
      <c r="W32" s="205"/>
      <c r="X32" s="205"/>
    </row>
    <row r="33" spans="1:24" x14ac:dyDescent="0.2">
      <c r="A33" s="87"/>
      <c r="B33" s="87"/>
      <c r="C33" s="87"/>
      <c r="D33" s="87"/>
      <c r="E33" s="87"/>
      <c r="F33" s="87"/>
      <c r="G33" s="87"/>
      <c r="H33" s="87"/>
      <c r="I33" s="87"/>
      <c r="J33" s="87"/>
      <c r="K33" s="87"/>
      <c r="L33" s="87"/>
      <c r="M33" s="87"/>
      <c r="N33" s="87"/>
      <c r="O33" s="87"/>
      <c r="P33" s="87"/>
      <c r="Q33" s="87"/>
      <c r="R33" s="87"/>
      <c r="S33" s="87"/>
      <c r="T33" s="87"/>
      <c r="U33" s="87"/>
      <c r="V33" s="87"/>
      <c r="W33" s="87"/>
      <c r="X33" s="87"/>
    </row>
    <row r="34" spans="1:24" x14ac:dyDescent="0.2">
      <c r="A34" s="204" t="s">
        <v>278</v>
      </c>
      <c r="B34" s="204"/>
      <c r="C34" s="204"/>
      <c r="D34" s="87"/>
      <c r="E34" s="87"/>
      <c r="F34" s="87"/>
      <c r="G34" s="87"/>
      <c r="H34" s="87"/>
      <c r="I34" s="87"/>
      <c r="J34" s="87"/>
      <c r="K34" s="87"/>
      <c r="L34" s="87"/>
      <c r="M34" s="87"/>
      <c r="N34" s="87"/>
      <c r="O34" s="87"/>
      <c r="P34" s="87"/>
      <c r="Q34" s="87"/>
      <c r="R34" s="87"/>
      <c r="S34" s="87"/>
      <c r="T34" s="87"/>
      <c r="U34" s="87"/>
      <c r="V34" s="87"/>
      <c r="W34" s="87"/>
      <c r="X34" s="87"/>
    </row>
  </sheetData>
  <mergeCells count="12">
    <mergeCell ref="A19:X19"/>
    <mergeCell ref="A34:C34"/>
    <mergeCell ref="A32:X32"/>
    <mergeCell ref="A31:X31"/>
    <mergeCell ref="A30:X30"/>
    <mergeCell ref="A28:X28"/>
    <mergeCell ref="A27:X27"/>
    <mergeCell ref="A26:X26"/>
    <mergeCell ref="A25:X25"/>
    <mergeCell ref="A22:X22"/>
    <mergeCell ref="A21:X21"/>
    <mergeCell ref="A20:X20"/>
  </mergeCells>
  <pageMargins left="0.7" right="0.7" top="0.75" bottom="0.75" header="0.3" footer="0.3"/>
  <pageSetup paperSize="9" scale="6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R14"/>
  <sheetViews>
    <sheetView zoomScale="130" zoomScaleNormal="130" workbookViewId="0">
      <selection activeCell="B13" sqref="B13"/>
    </sheetView>
  </sheetViews>
  <sheetFormatPr defaultColWidth="9.140625" defaultRowHeight="15" x14ac:dyDescent="0.25"/>
  <cols>
    <col min="1" max="1" width="2.5703125" customWidth="1"/>
    <col min="2" max="2" width="75.42578125" bestFit="1" customWidth="1"/>
    <col min="3" max="3" width="9.5703125" style="10" bestFit="1" customWidth="1"/>
    <col min="4" max="4" width="22.85546875" style="78" customWidth="1"/>
    <col min="5" max="5" width="13.140625" style="173" customWidth="1"/>
    <col min="6" max="6" width="10.5703125" style="4" bestFit="1" customWidth="1"/>
    <col min="7" max="7" width="14.42578125" style="4" customWidth="1"/>
    <col min="8" max="8" width="15" style="80" bestFit="1" customWidth="1"/>
    <col min="9" max="9" width="2.42578125" style="4" customWidth="1"/>
    <col min="10" max="10" width="27.5703125" style="4" customWidth="1"/>
    <col min="11" max="11" width="28.42578125" style="25" customWidth="1"/>
    <col min="12" max="12" width="15.5703125" style="25" bestFit="1" customWidth="1"/>
    <col min="13" max="13" width="15.140625" style="25" customWidth="1"/>
    <col min="14" max="14" width="15" style="25" customWidth="1"/>
    <col min="15" max="15" width="14.140625" style="25" customWidth="1"/>
    <col min="16" max="16" width="15.5703125" style="10" customWidth="1"/>
    <col min="17" max="17" width="19" style="10" bestFit="1" customWidth="1"/>
    <col min="18" max="18" width="19.5703125" style="10" customWidth="1"/>
  </cols>
  <sheetData>
    <row r="1" spans="1:18" ht="20.25" x14ac:dyDescent="0.3">
      <c r="A1" s="209" t="s">
        <v>452</v>
      </c>
      <c r="B1" s="209"/>
      <c r="C1" s="209"/>
      <c r="D1" s="209"/>
      <c r="E1" s="209"/>
      <c r="F1" s="209"/>
      <c r="G1" s="209"/>
      <c r="H1" s="209"/>
      <c r="I1" s="209"/>
      <c r="J1" s="209"/>
      <c r="K1" s="209"/>
      <c r="L1" s="209"/>
      <c r="M1" s="209"/>
      <c r="N1" s="209"/>
      <c r="O1" s="209"/>
      <c r="P1" s="209"/>
      <c r="Q1" s="209"/>
      <c r="R1" s="209"/>
    </row>
    <row r="2" spans="1:18" s="29" customFormat="1" ht="60" x14ac:dyDescent="0.25">
      <c r="A2" s="11"/>
      <c r="B2" s="11" t="s">
        <v>0</v>
      </c>
      <c r="C2" s="11" t="s">
        <v>113</v>
      </c>
      <c r="D2" s="27" t="s">
        <v>77</v>
      </c>
      <c r="E2" s="167" t="s">
        <v>446</v>
      </c>
      <c r="F2" s="12" t="s">
        <v>78</v>
      </c>
      <c r="G2" s="79" t="s">
        <v>114</v>
      </c>
      <c r="H2" s="146" t="s">
        <v>149</v>
      </c>
      <c r="I2" s="28"/>
      <c r="J2" s="13" t="s">
        <v>116</v>
      </c>
      <c r="K2" s="13" t="s">
        <v>69</v>
      </c>
      <c r="L2" s="13" t="s">
        <v>6</v>
      </c>
      <c r="M2" s="13" t="s">
        <v>7</v>
      </c>
      <c r="N2" s="13" t="s">
        <v>27</v>
      </c>
      <c r="O2" s="13" t="s">
        <v>111</v>
      </c>
      <c r="P2" s="13" t="s">
        <v>115</v>
      </c>
      <c r="Q2" s="13" t="s">
        <v>26</v>
      </c>
      <c r="R2" s="18" t="s">
        <v>53</v>
      </c>
    </row>
    <row r="3" spans="1:18" x14ac:dyDescent="0.25">
      <c r="A3" s="107"/>
      <c r="B3" s="107" t="s">
        <v>188</v>
      </c>
      <c r="C3" s="108" t="s">
        <v>80</v>
      </c>
      <c r="D3" s="109">
        <v>8717624316050</v>
      </c>
      <c r="E3" s="168">
        <v>1120</v>
      </c>
      <c r="F3" s="109" t="s">
        <v>16</v>
      </c>
      <c r="G3" s="103">
        <f>E3</f>
        <v>1120</v>
      </c>
      <c r="H3" s="152" t="s">
        <v>16</v>
      </c>
      <c r="I3" s="15"/>
      <c r="J3" s="26"/>
      <c r="K3" s="26"/>
      <c r="L3" s="26"/>
      <c r="M3" s="26"/>
      <c r="N3" s="26"/>
      <c r="O3" s="81">
        <v>1</v>
      </c>
      <c r="P3" s="21">
        <v>0</v>
      </c>
      <c r="Q3" s="22">
        <v>0</v>
      </c>
      <c r="R3" s="23">
        <f t="shared" ref="R3:R11" si="0">SUM(E3)*(O3*P3)-O3*P3*Q3</f>
        <v>0</v>
      </c>
    </row>
    <row r="4" spans="1:18" x14ac:dyDescent="0.25">
      <c r="A4" s="104"/>
      <c r="B4" s="104" t="s">
        <v>189</v>
      </c>
      <c r="C4" s="105" t="s">
        <v>80</v>
      </c>
      <c r="D4" s="106">
        <v>8717624311024</v>
      </c>
      <c r="E4" s="168">
        <v>1300.25</v>
      </c>
      <c r="F4" s="106" t="s">
        <v>16</v>
      </c>
      <c r="G4" s="103">
        <f t="shared" ref="G4:G11" si="1">E4</f>
        <v>1300.25</v>
      </c>
      <c r="H4" s="152" t="s">
        <v>16</v>
      </c>
      <c r="I4" s="15"/>
      <c r="J4" s="26"/>
      <c r="K4" s="26"/>
      <c r="L4" s="26"/>
      <c r="M4" s="26"/>
      <c r="N4" s="26"/>
      <c r="O4" s="81">
        <v>1</v>
      </c>
      <c r="P4" s="21">
        <v>0</v>
      </c>
      <c r="Q4" s="22">
        <v>0</v>
      </c>
      <c r="R4" s="23">
        <f t="shared" si="0"/>
        <v>0</v>
      </c>
    </row>
    <row r="5" spans="1:18" x14ac:dyDescent="0.25">
      <c r="A5" s="104"/>
      <c r="B5" s="104" t="s">
        <v>190</v>
      </c>
      <c r="C5" s="105" t="s">
        <v>80</v>
      </c>
      <c r="D5" s="106">
        <v>8717624311079</v>
      </c>
      <c r="E5" s="168">
        <v>750</v>
      </c>
      <c r="F5" s="106" t="s">
        <v>16</v>
      </c>
      <c r="G5" s="103">
        <f t="shared" si="1"/>
        <v>750</v>
      </c>
      <c r="H5" s="152" t="s">
        <v>16</v>
      </c>
      <c r="I5" s="15"/>
      <c r="J5" s="26"/>
      <c r="K5" s="26"/>
      <c r="L5" s="26"/>
      <c r="M5" s="26"/>
      <c r="N5" s="26"/>
      <c r="O5" s="81">
        <v>1</v>
      </c>
      <c r="P5" s="21">
        <v>0</v>
      </c>
      <c r="Q5" s="22">
        <v>0</v>
      </c>
      <c r="R5" s="23">
        <f t="shared" si="0"/>
        <v>0</v>
      </c>
    </row>
    <row r="6" spans="1:18" x14ac:dyDescent="0.25">
      <c r="A6" s="104"/>
      <c r="B6" s="199" t="s">
        <v>481</v>
      </c>
      <c r="C6" s="105" t="s">
        <v>80</v>
      </c>
      <c r="D6" s="106">
        <v>8714168153769</v>
      </c>
      <c r="E6" s="168">
        <v>1250.3800000000001</v>
      </c>
      <c r="F6" s="106" t="s">
        <v>16</v>
      </c>
      <c r="G6" s="103">
        <f t="shared" si="1"/>
        <v>1250.3800000000001</v>
      </c>
      <c r="H6" s="152" t="s">
        <v>16</v>
      </c>
      <c r="I6" s="15"/>
      <c r="J6" s="26"/>
      <c r="K6" s="26"/>
      <c r="L6" s="26"/>
      <c r="M6" s="26"/>
      <c r="N6" s="26"/>
      <c r="O6" s="81">
        <v>1</v>
      </c>
      <c r="P6" s="21">
        <v>0</v>
      </c>
      <c r="Q6" s="22">
        <v>0</v>
      </c>
      <c r="R6" s="23">
        <f t="shared" si="0"/>
        <v>0</v>
      </c>
    </row>
    <row r="7" spans="1:18" x14ac:dyDescent="0.25">
      <c r="A7" s="104"/>
      <c r="B7" s="104" t="s">
        <v>191</v>
      </c>
      <c r="C7" s="105" t="s">
        <v>80</v>
      </c>
      <c r="D7" s="106">
        <v>8717624316203</v>
      </c>
      <c r="E7" s="168">
        <v>1104.8</v>
      </c>
      <c r="F7" s="106" t="s">
        <v>16</v>
      </c>
      <c r="G7" s="103">
        <f t="shared" si="1"/>
        <v>1104.8</v>
      </c>
      <c r="H7" s="152" t="s">
        <v>16</v>
      </c>
      <c r="I7" s="15"/>
      <c r="J7" s="26"/>
      <c r="K7" s="26"/>
      <c r="L7" s="26"/>
      <c r="M7" s="26"/>
      <c r="N7" s="26"/>
      <c r="O7" s="81">
        <v>1</v>
      </c>
      <c r="P7" s="21">
        <v>0</v>
      </c>
      <c r="Q7" s="22">
        <v>0</v>
      </c>
      <c r="R7" s="23">
        <f t="shared" si="0"/>
        <v>0</v>
      </c>
    </row>
    <row r="8" spans="1:18" x14ac:dyDescent="0.25">
      <c r="A8" s="107"/>
      <c r="B8" s="107" t="s">
        <v>192</v>
      </c>
      <c r="C8" s="108" t="s">
        <v>80</v>
      </c>
      <c r="D8" s="109">
        <v>8717624311048</v>
      </c>
      <c r="E8" s="168">
        <v>110</v>
      </c>
      <c r="F8" s="109" t="s">
        <v>16</v>
      </c>
      <c r="G8" s="103">
        <f t="shared" si="1"/>
        <v>110</v>
      </c>
      <c r="H8" s="152" t="s">
        <v>16</v>
      </c>
      <c r="I8" s="15"/>
      <c r="J8" s="26"/>
      <c r="K8" s="26"/>
      <c r="L8" s="26"/>
      <c r="M8" s="26"/>
      <c r="N8" s="26"/>
      <c r="O8" s="81">
        <v>1</v>
      </c>
      <c r="P8" s="21">
        <v>0</v>
      </c>
      <c r="Q8" s="22">
        <v>0</v>
      </c>
      <c r="R8" s="23">
        <f t="shared" si="0"/>
        <v>0</v>
      </c>
    </row>
    <row r="9" spans="1:18" x14ac:dyDescent="0.25">
      <c r="A9" s="107"/>
      <c r="B9" s="107" t="s">
        <v>193</v>
      </c>
      <c r="C9" s="108" t="s">
        <v>80</v>
      </c>
      <c r="D9" s="109">
        <v>8717624320187</v>
      </c>
      <c r="E9" s="168">
        <v>60</v>
      </c>
      <c r="F9" s="109" t="s">
        <v>16</v>
      </c>
      <c r="G9" s="103">
        <f t="shared" si="1"/>
        <v>60</v>
      </c>
      <c r="H9" s="152" t="s">
        <v>16</v>
      </c>
      <c r="I9" s="15"/>
      <c r="J9" s="26"/>
      <c r="K9" s="26"/>
      <c r="L9" s="26"/>
      <c r="M9" s="26"/>
      <c r="N9" s="26"/>
      <c r="O9" s="81">
        <v>1</v>
      </c>
      <c r="P9" s="21">
        <v>0</v>
      </c>
      <c r="Q9" s="22">
        <v>0</v>
      </c>
      <c r="R9" s="23">
        <f t="shared" si="0"/>
        <v>0</v>
      </c>
    </row>
    <row r="10" spans="1:18" x14ac:dyDescent="0.25">
      <c r="A10" s="107"/>
      <c r="B10" s="107" t="s">
        <v>194</v>
      </c>
      <c r="C10" s="108" t="s">
        <v>80</v>
      </c>
      <c r="D10" s="109">
        <v>8717624311017</v>
      </c>
      <c r="E10" s="168">
        <v>1980.43</v>
      </c>
      <c r="F10" s="109" t="s">
        <v>16</v>
      </c>
      <c r="G10" s="103">
        <f t="shared" si="1"/>
        <v>1980.43</v>
      </c>
      <c r="H10" s="152" t="s">
        <v>16</v>
      </c>
      <c r="I10" s="15"/>
      <c r="J10" s="26"/>
      <c r="K10" s="26"/>
      <c r="L10" s="26"/>
      <c r="M10" s="26"/>
      <c r="N10" s="26"/>
      <c r="O10" s="81">
        <v>1</v>
      </c>
      <c r="P10" s="21">
        <v>0</v>
      </c>
      <c r="Q10" s="22">
        <v>0</v>
      </c>
      <c r="R10" s="23">
        <f t="shared" si="0"/>
        <v>0</v>
      </c>
    </row>
    <row r="11" spans="1:18" x14ac:dyDescent="0.25">
      <c r="A11" s="104"/>
      <c r="B11" s="104" t="s">
        <v>195</v>
      </c>
      <c r="C11" s="105" t="s">
        <v>80</v>
      </c>
      <c r="D11" s="106">
        <v>8717624311000</v>
      </c>
      <c r="E11" s="168">
        <v>1770</v>
      </c>
      <c r="F11" s="106" t="s">
        <v>16</v>
      </c>
      <c r="G11" s="103">
        <f t="shared" si="1"/>
        <v>1770</v>
      </c>
      <c r="H11" s="152" t="s">
        <v>16</v>
      </c>
      <c r="I11" s="15"/>
      <c r="J11" s="26"/>
      <c r="K11" s="26"/>
      <c r="L11" s="26"/>
      <c r="M11" s="26"/>
      <c r="N11" s="26"/>
      <c r="O11" s="81">
        <v>1</v>
      </c>
      <c r="P11" s="21">
        <v>0</v>
      </c>
      <c r="Q11" s="22">
        <v>0</v>
      </c>
      <c r="R11" s="23">
        <f t="shared" si="0"/>
        <v>0</v>
      </c>
    </row>
    <row r="12" spans="1:18" x14ac:dyDescent="0.25">
      <c r="P12" s="154" t="s">
        <v>128</v>
      </c>
      <c r="Q12" s="155">
        <f>AVERAGE(Q3:Q11)</f>
        <v>0</v>
      </c>
    </row>
    <row r="13" spans="1:18" x14ac:dyDescent="0.25">
      <c r="B13" s="200" t="s">
        <v>486</v>
      </c>
      <c r="P13" s="212" t="s">
        <v>122</v>
      </c>
      <c r="Q13" s="213"/>
      <c r="R13" s="20">
        <f>SUM(R3:R12)</f>
        <v>0</v>
      </c>
    </row>
    <row r="14" spans="1:18" x14ac:dyDescent="0.25">
      <c r="P14" s="10" t="s">
        <v>39</v>
      </c>
    </row>
  </sheetData>
  <autoFilter ref="A2:R2" xr:uid="{00000000-0009-0000-0000-000009000000}"/>
  <sortState xmlns:xlrd2="http://schemas.microsoft.com/office/spreadsheetml/2017/richdata2" ref="A3:R11">
    <sortCondition ref="B3:B11"/>
  </sortState>
  <mergeCells count="2">
    <mergeCell ref="P13:Q13"/>
    <mergeCell ref="A1:R1"/>
  </mergeCells>
  <conditionalFormatting sqref="K3:N11">
    <cfRule type="expression" dxfId="5" priority="9">
      <formula>#REF!&gt;0</formula>
    </cfRule>
  </conditionalFormatting>
  <conditionalFormatting sqref="K2:Q2">
    <cfRule type="expression" dxfId="4" priority="8">
      <formula>#REF!&gt;0</formula>
    </cfRule>
  </conditionalFormatting>
  <conditionalFormatting sqref="J3:J11 O3:R11">
    <cfRule type="expression" dxfId="3" priority="6">
      <formula>#REF!&gt;0</formula>
    </cfRule>
  </conditionalFormatting>
  <conditionalFormatting sqref="J2">
    <cfRule type="expression" dxfId="2" priority="4">
      <formula>#REF!&gt;0</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O13"/>
  <sheetViews>
    <sheetView workbookViewId="0">
      <selection activeCell="F13" sqref="F13"/>
    </sheetView>
  </sheetViews>
  <sheetFormatPr defaultColWidth="9.140625" defaultRowHeight="15" x14ac:dyDescent="0.25"/>
  <cols>
    <col min="1" max="1" width="41" style="1" customWidth="1"/>
    <col min="2" max="2" width="21.42578125" style="5" customWidth="1"/>
    <col min="3" max="3" width="1.5703125" style="1" customWidth="1"/>
    <col min="4" max="4" width="25.140625" style="1" customWidth="1"/>
    <col min="5" max="5" width="86.42578125" style="1" customWidth="1"/>
    <col min="6" max="6" width="21.85546875" style="1" customWidth="1"/>
    <col min="7" max="7" width="3.140625" style="1" customWidth="1"/>
    <col min="8" max="8" width="34.42578125" style="1" customWidth="1"/>
    <col min="9" max="9" width="19.140625" style="1" customWidth="1"/>
    <col min="10" max="15" width="9.140625" style="1"/>
  </cols>
  <sheetData>
    <row r="1" spans="1:12" x14ac:dyDescent="0.25">
      <c r="A1" s="214" t="s">
        <v>4</v>
      </c>
      <c r="B1" s="215"/>
      <c r="C1" s="215"/>
      <c r="D1" s="215"/>
      <c r="E1" s="215"/>
      <c r="F1" s="215"/>
      <c r="G1" s="7"/>
      <c r="J1" s="7"/>
      <c r="K1" s="7"/>
      <c r="L1" s="7"/>
    </row>
    <row r="2" spans="1:12" ht="14.45" customHeight="1" x14ac:dyDescent="0.25">
      <c r="A2" s="37" t="s">
        <v>1</v>
      </c>
      <c r="B2" s="36"/>
      <c r="C2" s="34"/>
      <c r="D2" s="6"/>
      <c r="E2" s="165" t="s">
        <v>147</v>
      </c>
      <c r="F2" s="6"/>
    </row>
    <row r="3" spans="1:12" ht="45" x14ac:dyDescent="0.25">
      <c r="A3" s="14" t="s">
        <v>62</v>
      </c>
      <c r="B3" s="32" t="s">
        <v>129</v>
      </c>
      <c r="C3" s="35"/>
      <c r="D3" s="33" t="s">
        <v>2</v>
      </c>
      <c r="E3" s="31" t="s">
        <v>127</v>
      </c>
      <c r="F3" s="33" t="s">
        <v>3</v>
      </c>
    </row>
    <row r="4" spans="1:12" x14ac:dyDescent="0.25">
      <c r="A4" s="138" t="s">
        <v>13</v>
      </c>
      <c r="B4" s="140">
        <f>Diepvries!Q17</f>
        <v>0</v>
      </c>
      <c r="C4" s="139"/>
      <c r="D4" s="2"/>
      <c r="E4" s="2"/>
      <c r="F4" s="141">
        <v>0</v>
      </c>
    </row>
    <row r="5" spans="1:12" x14ac:dyDescent="0.25">
      <c r="A5" s="138" t="s">
        <v>15</v>
      </c>
      <c r="B5" s="140">
        <f>DKW!Q46</f>
        <v>0</v>
      </c>
      <c r="C5" s="35"/>
      <c r="D5" s="2"/>
      <c r="E5" s="2"/>
      <c r="F5" s="141">
        <v>0</v>
      </c>
    </row>
    <row r="6" spans="1:12" x14ac:dyDescent="0.25">
      <c r="A6" s="138" t="s">
        <v>124</v>
      </c>
      <c r="B6" s="140">
        <f>Maaltijdcomponenten!Q37</f>
        <v>0</v>
      </c>
      <c r="C6" s="35"/>
      <c r="D6" s="2"/>
      <c r="E6" s="2"/>
      <c r="F6" s="141">
        <v>0</v>
      </c>
    </row>
    <row r="7" spans="1:12" x14ac:dyDescent="0.25">
      <c r="A7" s="138" t="s">
        <v>118</v>
      </c>
      <c r="B7" s="140">
        <f>Bakker!Q12</f>
        <v>0</v>
      </c>
      <c r="C7" s="35"/>
      <c r="D7" s="2"/>
      <c r="E7" s="2"/>
      <c r="F7" s="141">
        <v>0</v>
      </c>
    </row>
    <row r="8" spans="1:12" x14ac:dyDescent="0.25">
      <c r="A8" s="138" t="s">
        <v>19</v>
      </c>
      <c r="B8" s="140">
        <f>Vers!Q41</f>
        <v>0</v>
      </c>
      <c r="C8" s="35"/>
      <c r="D8" s="2"/>
      <c r="E8" s="2"/>
      <c r="F8" s="141">
        <v>0</v>
      </c>
    </row>
    <row r="9" spans="1:12" x14ac:dyDescent="0.25">
      <c r="A9" s="138" t="s">
        <v>84</v>
      </c>
      <c r="B9" s="140">
        <f>Vis!Q7</f>
        <v>0</v>
      </c>
      <c r="C9" s="35"/>
      <c r="D9" s="2"/>
      <c r="E9" s="2"/>
      <c r="F9" s="141">
        <v>0</v>
      </c>
    </row>
    <row r="10" spans="1:12" x14ac:dyDescent="0.25">
      <c r="A10" s="138" t="s">
        <v>89</v>
      </c>
      <c r="B10" s="140">
        <v>0</v>
      </c>
      <c r="C10" s="35"/>
      <c r="D10" s="2"/>
      <c r="E10" s="2"/>
      <c r="F10" s="141">
        <v>0</v>
      </c>
    </row>
    <row r="11" spans="1:12" x14ac:dyDescent="0.25">
      <c r="A11" s="138" t="s">
        <v>80</v>
      </c>
      <c r="B11" s="140">
        <f>Vleeswaren!Q12</f>
        <v>0</v>
      </c>
      <c r="C11" s="35"/>
      <c r="D11" s="2"/>
      <c r="E11" s="2"/>
      <c r="F11" s="141">
        <v>0</v>
      </c>
    </row>
    <row r="12" spans="1:12" x14ac:dyDescent="0.25">
      <c r="A12" s="156" t="s">
        <v>130</v>
      </c>
      <c r="B12" s="166">
        <f>AVERAGE(B4:B11)</f>
        <v>0</v>
      </c>
      <c r="C12" s="35"/>
      <c r="F12" s="142"/>
    </row>
    <row r="13" spans="1:12" x14ac:dyDescent="0.25">
      <c r="D13" s="156" t="s">
        <v>126</v>
      </c>
      <c r="E13" s="156"/>
      <c r="F13" s="157">
        <f>AVERAGE(F4:F11)</f>
        <v>0</v>
      </c>
    </row>
  </sheetData>
  <mergeCells count="1">
    <mergeCell ref="A1:F1"/>
  </mergeCells>
  <conditionalFormatting sqref="F4">
    <cfRule type="expression" dxfId="1" priority="30">
      <formula>#REF!&gt;0</formula>
    </cfRule>
  </conditionalFormatting>
  <conditionalFormatting sqref="F5:F11">
    <cfRule type="expression" dxfId="0" priority="1">
      <formula>#REF!&gt;0</formula>
    </cfRule>
  </conditionalFormatting>
  <pageMargins left="0.7" right="0.7" top="0.75" bottom="0.75" header="0.3" footer="0.3"/>
  <pageSetup paperSize="9" scale="67"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39997558519241921"/>
    <pageSetUpPr fitToPage="1"/>
  </sheetPr>
  <dimension ref="A1:F17"/>
  <sheetViews>
    <sheetView workbookViewId="0">
      <selection activeCell="F10" sqref="F10"/>
    </sheetView>
  </sheetViews>
  <sheetFormatPr defaultRowHeight="15" x14ac:dyDescent="0.25"/>
  <cols>
    <col min="1" max="1" width="52.42578125" customWidth="1"/>
    <col min="2" max="2" width="16.42578125" customWidth="1"/>
    <col min="3" max="3" width="32.7109375" bestFit="1" customWidth="1"/>
    <col min="4" max="4" width="16.5703125" customWidth="1"/>
    <col min="5" max="5" width="18.5703125" customWidth="1"/>
    <col min="6" max="6" width="18.42578125" customWidth="1"/>
  </cols>
  <sheetData>
    <row r="1" spans="1:6" x14ac:dyDescent="0.25">
      <c r="A1" s="7" t="s">
        <v>9</v>
      </c>
      <c r="B1" s="217" t="s">
        <v>4</v>
      </c>
      <c r="C1" s="218"/>
      <c r="D1" s="218"/>
      <c r="E1" s="218"/>
      <c r="F1" s="219"/>
    </row>
    <row r="3" spans="1:6" x14ac:dyDescent="0.25">
      <c r="B3" s="221"/>
      <c r="C3" s="221"/>
      <c r="D3" s="9"/>
      <c r="E3" s="221" t="s">
        <v>54</v>
      </c>
      <c r="F3" s="221"/>
    </row>
    <row r="4" spans="1:6" x14ac:dyDescent="0.25">
      <c r="A4" s="39" t="s">
        <v>150</v>
      </c>
      <c r="B4" s="212" t="s">
        <v>48</v>
      </c>
      <c r="C4" s="216"/>
      <c r="D4" s="40" t="s">
        <v>46</v>
      </c>
      <c r="E4" s="40" t="s">
        <v>50</v>
      </c>
      <c r="F4" s="40" t="s">
        <v>49</v>
      </c>
    </row>
    <row r="5" spans="1:6" x14ac:dyDescent="0.25">
      <c r="A5" s="71" t="s">
        <v>61</v>
      </c>
      <c r="B5" s="223" t="s">
        <v>51</v>
      </c>
      <c r="C5" s="223"/>
      <c r="D5" s="41">
        <v>1</v>
      </c>
      <c r="E5" s="2">
        <v>0</v>
      </c>
      <c r="F5" s="202">
        <f>D5*E5</f>
        <v>0</v>
      </c>
    </row>
    <row r="6" spans="1:6" x14ac:dyDescent="0.25">
      <c r="A6" s="71" t="s">
        <v>60</v>
      </c>
      <c r="B6" s="223" t="s">
        <v>51</v>
      </c>
      <c r="C6" s="223"/>
      <c r="D6" s="41">
        <v>1</v>
      </c>
      <c r="E6" s="2">
        <v>0</v>
      </c>
      <c r="F6" s="202">
        <f t="shared" ref="F6" si="0">D6*E6</f>
        <v>0</v>
      </c>
    </row>
    <row r="7" spans="1:6" x14ac:dyDescent="0.25">
      <c r="E7" s="4"/>
      <c r="F7" s="4"/>
    </row>
    <row r="8" spans="1:6" ht="30" x14ac:dyDescent="0.25">
      <c r="A8" s="39" t="s">
        <v>45</v>
      </c>
      <c r="B8" s="212" t="s">
        <v>48</v>
      </c>
      <c r="C8" s="216"/>
      <c r="D8" s="40" t="s">
        <v>46</v>
      </c>
      <c r="E8" s="201" t="s">
        <v>487</v>
      </c>
      <c r="F8" s="73" t="s">
        <v>44</v>
      </c>
    </row>
    <row r="9" spans="1:6" x14ac:dyDescent="0.25">
      <c r="A9" s="41" t="s">
        <v>482</v>
      </c>
      <c r="B9" s="222"/>
      <c r="C9" s="222"/>
      <c r="D9" s="41">
        <v>15</v>
      </c>
      <c r="E9" s="2">
        <v>0</v>
      </c>
      <c r="F9" s="202">
        <f>E9*D9</f>
        <v>0</v>
      </c>
    </row>
    <row r="10" spans="1:6" x14ac:dyDescent="0.25">
      <c r="A10" s="41" t="s">
        <v>488</v>
      </c>
      <c r="B10" s="222" t="s">
        <v>489</v>
      </c>
      <c r="C10" s="222"/>
      <c r="D10" s="41">
        <v>2</v>
      </c>
      <c r="E10" s="2">
        <v>0</v>
      </c>
      <c r="F10" s="202">
        <f>E10*D10</f>
        <v>0</v>
      </c>
    </row>
    <row r="11" spans="1:6" x14ac:dyDescent="0.25">
      <c r="A11" s="2"/>
      <c r="B11" s="220"/>
      <c r="C11" s="220"/>
      <c r="D11" s="72"/>
      <c r="E11" s="2"/>
      <c r="F11" s="2">
        <v>0</v>
      </c>
    </row>
    <row r="12" spans="1:6" x14ac:dyDescent="0.25">
      <c r="A12" s="2"/>
      <c r="B12" s="220"/>
      <c r="C12" s="220"/>
      <c r="D12" s="72"/>
      <c r="E12" s="2"/>
      <c r="F12" s="2">
        <v>0</v>
      </c>
    </row>
    <row r="13" spans="1:6" x14ac:dyDescent="0.25">
      <c r="A13" s="2"/>
      <c r="B13" s="220"/>
      <c r="C13" s="220"/>
      <c r="D13" s="72"/>
      <c r="E13" s="2"/>
      <c r="F13" s="2">
        <v>0</v>
      </c>
    </row>
    <row r="14" spans="1:6" x14ac:dyDescent="0.25">
      <c r="A14" s="2"/>
      <c r="B14" s="220"/>
      <c r="C14" s="220"/>
      <c r="D14" s="72"/>
      <c r="E14" s="2"/>
      <c r="F14" s="2">
        <v>0</v>
      </c>
    </row>
    <row r="15" spans="1:6" x14ac:dyDescent="0.25">
      <c r="E15" s="4"/>
      <c r="F15" s="4"/>
    </row>
    <row r="16" spans="1:6" x14ac:dyDescent="0.25">
      <c r="E16" s="4"/>
      <c r="F16" s="4"/>
    </row>
    <row r="17" spans="3:6" x14ac:dyDescent="0.25">
      <c r="C17" s="16" t="s">
        <v>72</v>
      </c>
      <c r="D17" s="30"/>
      <c r="E17" s="42"/>
      <c r="F17" s="17">
        <f>SUM(F5:F16)</f>
        <v>0</v>
      </c>
    </row>
  </sheetData>
  <mergeCells count="13">
    <mergeCell ref="B4:C4"/>
    <mergeCell ref="B1:F1"/>
    <mergeCell ref="B14:C14"/>
    <mergeCell ref="E3:F3"/>
    <mergeCell ref="B8:C8"/>
    <mergeCell ref="B9:C9"/>
    <mergeCell ref="B10:C10"/>
    <mergeCell ref="B11:C11"/>
    <mergeCell ref="B12:C12"/>
    <mergeCell ref="B13:C13"/>
    <mergeCell ref="B3:C3"/>
    <mergeCell ref="B5:C5"/>
    <mergeCell ref="B6:C6"/>
  </mergeCells>
  <pageMargins left="0.7" right="0.7" top="0.75" bottom="0.75" header="0.3" footer="0.3"/>
  <pageSetup paperSize="9" scale="94"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0C0"/>
    <pageSetUpPr fitToPage="1"/>
  </sheetPr>
  <dimension ref="A1:O30"/>
  <sheetViews>
    <sheetView zoomScaleNormal="100" zoomScaleSheetLayoutView="100" workbookViewId="0">
      <selection activeCell="H20" sqref="H20"/>
    </sheetView>
  </sheetViews>
  <sheetFormatPr defaultColWidth="9.140625" defaultRowHeight="15" x14ac:dyDescent="0.25"/>
  <cols>
    <col min="1" max="1" width="44" customWidth="1"/>
    <col min="2" max="2" width="45.42578125" customWidth="1"/>
    <col min="3" max="3" width="18.5703125" customWidth="1"/>
    <col min="4" max="4" width="2.5703125" customWidth="1"/>
    <col min="5" max="5" width="23.42578125" customWidth="1"/>
    <col min="6" max="6" width="14.42578125" customWidth="1"/>
    <col min="7" max="8" width="11.5703125" bestFit="1" customWidth="1"/>
    <col min="12" max="12" width="23.5703125" bestFit="1" customWidth="1"/>
    <col min="13" max="15" width="11.5703125" bestFit="1" customWidth="1"/>
  </cols>
  <sheetData>
    <row r="1" spans="1:15" x14ac:dyDescent="0.25">
      <c r="A1" s="62" t="s">
        <v>34</v>
      </c>
      <c r="B1" s="43" t="s">
        <v>4</v>
      </c>
      <c r="E1" s="8"/>
    </row>
    <row r="2" spans="1:15" x14ac:dyDescent="0.25">
      <c r="A2" s="44" t="s">
        <v>8</v>
      </c>
      <c r="B2" s="44"/>
      <c r="E2" s="8"/>
    </row>
    <row r="3" spans="1:15" x14ac:dyDescent="0.25">
      <c r="A3" s="63" t="s">
        <v>28</v>
      </c>
      <c r="B3" s="45"/>
      <c r="C3" s="46"/>
    </row>
    <row r="4" spans="1:15" x14ac:dyDescent="0.25">
      <c r="A4" s="47" t="s">
        <v>66</v>
      </c>
      <c r="B4" s="48"/>
      <c r="C4" s="49"/>
      <c r="E4" s="70" t="s">
        <v>75</v>
      </c>
      <c r="F4" s="69"/>
      <c r="G4" s="69"/>
      <c r="H4" s="69"/>
      <c r="I4" s="69"/>
      <c r="J4" s="69"/>
    </row>
    <row r="5" spans="1:15" x14ac:dyDescent="0.25">
      <c r="A5" s="50" t="s">
        <v>35</v>
      </c>
      <c r="B5" s="51">
        <f>Diepvries!R18</f>
        <v>0</v>
      </c>
      <c r="C5" s="52"/>
      <c r="E5" s="225" t="s">
        <v>40</v>
      </c>
      <c r="F5" s="225"/>
      <c r="G5" s="225"/>
      <c r="H5" s="225"/>
      <c r="I5" s="225"/>
      <c r="J5" s="225"/>
      <c r="K5" s="3"/>
      <c r="L5" s="3"/>
      <c r="M5" s="3"/>
      <c r="N5" s="3"/>
      <c r="O5" s="3"/>
    </row>
    <row r="6" spans="1:15" x14ac:dyDescent="0.25">
      <c r="A6" s="50" t="s">
        <v>36</v>
      </c>
      <c r="B6" s="51">
        <f>DKW!R47</f>
        <v>0</v>
      </c>
      <c r="C6" s="52"/>
      <c r="E6" s="225"/>
      <c r="F6" s="225"/>
      <c r="G6" s="225"/>
      <c r="H6" s="225"/>
      <c r="I6" s="225"/>
      <c r="J6" s="225"/>
    </row>
    <row r="7" spans="1:15" x14ac:dyDescent="0.25">
      <c r="A7" s="50" t="s">
        <v>38</v>
      </c>
      <c r="B7" s="51">
        <f>Maaltijdcomponenten!R38</f>
        <v>0</v>
      </c>
      <c r="C7" s="52"/>
      <c r="E7" s="66" t="s">
        <v>76</v>
      </c>
      <c r="F7" s="224" t="s">
        <v>42</v>
      </c>
      <c r="G7" s="224"/>
      <c r="H7" s="224"/>
      <c r="I7" s="224"/>
      <c r="J7" s="224"/>
    </row>
    <row r="8" spans="1:15" x14ac:dyDescent="0.25">
      <c r="A8" s="50" t="s">
        <v>131</v>
      </c>
      <c r="B8" s="51">
        <f>Bakker!R13</f>
        <v>0</v>
      </c>
      <c r="C8" s="52"/>
      <c r="F8" s="67" t="s">
        <v>41</v>
      </c>
    </row>
    <row r="9" spans="1:15" x14ac:dyDescent="0.25">
      <c r="A9" s="50" t="s">
        <v>37</v>
      </c>
      <c r="B9" s="51">
        <f>Vers!R42</f>
        <v>0</v>
      </c>
      <c r="C9" s="52"/>
      <c r="F9" s="53"/>
    </row>
    <row r="10" spans="1:15" x14ac:dyDescent="0.25">
      <c r="A10" s="50" t="s">
        <v>132</v>
      </c>
      <c r="B10" s="51">
        <f>Vis!R10</f>
        <v>0</v>
      </c>
      <c r="C10" s="52"/>
      <c r="F10" s="53"/>
    </row>
    <row r="11" spans="1:15" x14ac:dyDescent="0.25">
      <c r="A11" s="50" t="s">
        <v>133</v>
      </c>
      <c r="B11" s="51">
        <f>Vlees!R17</f>
        <v>0</v>
      </c>
      <c r="C11" s="52"/>
      <c r="F11" s="53"/>
    </row>
    <row r="12" spans="1:15" x14ac:dyDescent="0.25">
      <c r="A12" s="50" t="s">
        <v>134</v>
      </c>
      <c r="B12" s="51">
        <f>Vleeswaren!R13</f>
        <v>0</v>
      </c>
      <c r="C12" s="52"/>
      <c r="F12" s="53"/>
    </row>
    <row r="13" spans="1:15" x14ac:dyDescent="0.25">
      <c r="A13" s="74" t="s">
        <v>9</v>
      </c>
      <c r="B13" s="51">
        <f>'bijkomende kosten'!F17</f>
        <v>0</v>
      </c>
      <c r="C13" s="52"/>
      <c r="F13" s="53"/>
    </row>
    <row r="14" spans="1:15" x14ac:dyDescent="0.25">
      <c r="A14" s="54" t="s">
        <v>73</v>
      </c>
      <c r="B14" s="55">
        <f>SUM(B5:B12)</f>
        <v>0</v>
      </c>
      <c r="C14" s="65" t="s">
        <v>153</v>
      </c>
      <c r="F14" s="53"/>
    </row>
    <row r="15" spans="1:15" x14ac:dyDescent="0.25">
      <c r="A15" s="56"/>
      <c r="B15" s="57"/>
      <c r="C15" s="52"/>
      <c r="F15" s="53"/>
    </row>
    <row r="16" spans="1:15" x14ac:dyDescent="0.25">
      <c r="A16" s="47" t="s">
        <v>135</v>
      </c>
      <c r="B16" s="48"/>
      <c r="C16" s="49"/>
      <c r="E16" s="70" t="s">
        <v>145</v>
      </c>
      <c r="F16" s="69"/>
      <c r="G16" s="69"/>
      <c r="H16" s="69"/>
      <c r="I16" s="69"/>
      <c r="J16" s="69"/>
    </row>
    <row r="17" spans="1:10" x14ac:dyDescent="0.25">
      <c r="A17" s="50"/>
      <c r="B17" s="58"/>
      <c r="C17" s="52"/>
      <c r="E17" s="75" t="s">
        <v>143</v>
      </c>
      <c r="F17" s="75" t="s">
        <v>136</v>
      </c>
      <c r="G17" s="75" t="s">
        <v>137</v>
      </c>
      <c r="H17" s="75" t="s">
        <v>138</v>
      </c>
    </row>
    <row r="18" spans="1:10" x14ac:dyDescent="0.25">
      <c r="A18" s="50" t="s">
        <v>144</v>
      </c>
      <c r="B18" s="58">
        <f>'Niet kernassortiment'!F13</f>
        <v>0</v>
      </c>
      <c r="C18" s="52"/>
      <c r="E18" s="75" t="s">
        <v>139</v>
      </c>
      <c r="F18" s="158">
        <v>0.25</v>
      </c>
      <c r="G18" s="158">
        <v>0.15</v>
      </c>
      <c r="H18" s="158">
        <v>0.15</v>
      </c>
      <c r="I18" s="77"/>
      <c r="J18" s="77"/>
    </row>
    <row r="19" spans="1:10" x14ac:dyDescent="0.25">
      <c r="A19" s="54" t="s">
        <v>29</v>
      </c>
      <c r="B19" s="59"/>
      <c r="C19" s="65" t="s">
        <v>74</v>
      </c>
      <c r="E19" s="75" t="s">
        <v>140</v>
      </c>
      <c r="F19" s="158">
        <v>0.2</v>
      </c>
      <c r="G19" s="158">
        <v>0.1</v>
      </c>
      <c r="H19" s="158">
        <v>0.15</v>
      </c>
      <c r="I19" s="77"/>
      <c r="J19" s="77"/>
    </row>
    <row r="20" spans="1:10" x14ac:dyDescent="0.25">
      <c r="A20" s="60"/>
      <c r="B20" s="60"/>
      <c r="C20" s="60"/>
      <c r="E20" s="75"/>
      <c r="F20" s="159">
        <f>(1-F19)/(1-F18)-1</f>
        <v>6.6666666666666652E-2</v>
      </c>
      <c r="G20" s="159">
        <f>(1-G19)/(1-G18)-1</f>
        <v>5.8823529411764719E-2</v>
      </c>
      <c r="H20" s="159">
        <f>(1-H19)/(1-H18)-1</f>
        <v>0</v>
      </c>
      <c r="I20" s="76"/>
      <c r="J20" s="76"/>
    </row>
    <row r="21" spans="1:10" x14ac:dyDescent="0.25">
      <c r="A21" s="176" t="s">
        <v>453</v>
      </c>
      <c r="B21" s="60"/>
      <c r="C21" s="60"/>
      <c r="E21" s="75" t="s">
        <v>141</v>
      </c>
      <c r="F21" s="75">
        <v>5</v>
      </c>
      <c r="G21" s="75">
        <v>5</v>
      </c>
      <c r="H21" s="75">
        <v>5</v>
      </c>
      <c r="I21" s="76"/>
      <c r="J21" s="76"/>
    </row>
    <row r="22" spans="1:10" x14ac:dyDescent="0.25">
      <c r="A22" s="60"/>
      <c r="B22" s="60"/>
      <c r="C22" s="60"/>
      <c r="E22" s="160" t="s">
        <v>142</v>
      </c>
      <c r="F22" s="162">
        <f>+F21*(1-F20*2)</f>
        <v>4.3333333333333339</v>
      </c>
      <c r="G22" s="162">
        <f>+G21*(1-G20*2)</f>
        <v>4.4117647058823533</v>
      </c>
      <c r="H22" s="163">
        <f>+H21*(1-H20*2)</f>
        <v>5</v>
      </c>
      <c r="I22" s="68"/>
      <c r="J22" s="68"/>
    </row>
    <row r="23" spans="1:10" x14ac:dyDescent="0.25">
      <c r="A23" s="60"/>
      <c r="B23" s="60"/>
      <c r="C23" s="60"/>
      <c r="I23" s="68"/>
      <c r="J23" s="68"/>
    </row>
    <row r="24" spans="1:10" x14ac:dyDescent="0.25">
      <c r="A24" s="60"/>
      <c r="B24" s="60"/>
      <c r="C24" s="60"/>
      <c r="E24" s="75" t="s">
        <v>146</v>
      </c>
    </row>
    <row r="25" spans="1:10" x14ac:dyDescent="0.25">
      <c r="E25" s="75"/>
      <c r="F25" s="75"/>
      <c r="G25" s="75"/>
      <c r="H25" s="75"/>
    </row>
    <row r="26" spans="1:10" x14ac:dyDescent="0.25">
      <c r="E26" s="75"/>
      <c r="F26" s="75"/>
      <c r="G26" s="75"/>
      <c r="H26" s="75"/>
    </row>
    <row r="27" spans="1:10" x14ac:dyDescent="0.25">
      <c r="A27" s="61" t="s">
        <v>30</v>
      </c>
      <c r="B27" s="64"/>
      <c r="E27" s="75"/>
      <c r="F27" s="161"/>
      <c r="G27" s="161"/>
      <c r="H27" s="161"/>
    </row>
    <row r="28" spans="1:10" x14ac:dyDescent="0.25">
      <c r="A28" s="61" t="s">
        <v>31</v>
      </c>
      <c r="B28" s="64"/>
      <c r="E28" s="75"/>
      <c r="F28" s="161"/>
      <c r="G28" s="161"/>
      <c r="H28" s="161"/>
    </row>
    <row r="29" spans="1:10" ht="45.95" customHeight="1" x14ac:dyDescent="0.25">
      <c r="A29" s="61" t="s">
        <v>32</v>
      </c>
      <c r="B29" s="64"/>
      <c r="E29" s="75"/>
      <c r="F29" s="161"/>
      <c r="G29" s="161"/>
      <c r="H29" s="161"/>
    </row>
    <row r="30" spans="1:10" x14ac:dyDescent="0.25">
      <c r="A30" s="61" t="s">
        <v>33</v>
      </c>
      <c r="B30" s="64"/>
      <c r="E30" s="75"/>
      <c r="F30" s="161"/>
      <c r="G30" s="161"/>
      <c r="H30" s="161"/>
    </row>
  </sheetData>
  <mergeCells count="2">
    <mergeCell ref="F7:J7"/>
    <mergeCell ref="E5:J6"/>
  </mergeCells>
  <pageMargins left="0.7" right="0.7" top="0.75" bottom="0.75" header="0.3" footer="0.3"/>
  <pageSetup paperSize="9" scale="8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4"/>
  <sheetViews>
    <sheetView workbookViewId="0"/>
  </sheetViews>
  <sheetFormatPr defaultRowHeight="15" x14ac:dyDescent="0.25"/>
  <cols>
    <col min="1" max="1" width="31.140625" bestFit="1" customWidth="1"/>
    <col min="2" max="2" width="26.42578125" bestFit="1" customWidth="1"/>
    <col min="3" max="3" width="35.42578125" bestFit="1" customWidth="1"/>
    <col min="4" max="4" width="14.140625" bestFit="1" customWidth="1"/>
    <col min="5" max="5" width="8.85546875" customWidth="1"/>
    <col min="6" max="6" width="10.5703125" customWidth="1"/>
    <col min="7" max="7" width="8.42578125" customWidth="1"/>
  </cols>
  <sheetData>
    <row r="1" spans="1:7" x14ac:dyDescent="0.25">
      <c r="A1" s="182" t="s">
        <v>279</v>
      </c>
      <c r="B1" s="183" t="s">
        <v>280</v>
      </c>
      <c r="C1" s="183" t="s">
        <v>281</v>
      </c>
      <c r="D1" s="183" t="s">
        <v>282</v>
      </c>
      <c r="E1" s="183" t="s">
        <v>5</v>
      </c>
      <c r="F1" s="183" t="s">
        <v>79</v>
      </c>
      <c r="G1" s="184" t="s">
        <v>283</v>
      </c>
    </row>
    <row r="2" spans="1:7" x14ac:dyDescent="0.25">
      <c r="A2" s="180" t="s">
        <v>284</v>
      </c>
      <c r="B2" s="71" t="s">
        <v>285</v>
      </c>
      <c r="C2" s="71" t="s">
        <v>286</v>
      </c>
      <c r="D2" s="71" t="s">
        <v>287</v>
      </c>
      <c r="E2" s="71">
        <v>2</v>
      </c>
      <c r="F2" s="71">
        <v>2.0779999999999998</v>
      </c>
      <c r="G2" s="181">
        <v>43</v>
      </c>
    </row>
    <row r="3" spans="1:7" x14ac:dyDescent="0.25">
      <c r="A3" s="180" t="s">
        <v>284</v>
      </c>
      <c r="B3" s="71" t="s">
        <v>285</v>
      </c>
      <c r="C3" s="71" t="s">
        <v>288</v>
      </c>
      <c r="D3" s="71" t="s">
        <v>289</v>
      </c>
      <c r="E3" s="71">
        <v>34</v>
      </c>
      <c r="F3" s="71">
        <v>70.317999999999998</v>
      </c>
      <c r="G3" s="181">
        <v>43</v>
      </c>
    </row>
    <row r="4" spans="1:7" x14ac:dyDescent="0.25">
      <c r="A4" s="180" t="s">
        <v>284</v>
      </c>
      <c r="B4" s="71" t="s">
        <v>285</v>
      </c>
      <c r="C4" s="71" t="s">
        <v>290</v>
      </c>
      <c r="D4" s="71" t="s">
        <v>287</v>
      </c>
      <c r="E4" s="71">
        <v>1</v>
      </c>
      <c r="F4" s="71">
        <v>1.056</v>
      </c>
      <c r="G4" s="181">
        <v>43</v>
      </c>
    </row>
    <row r="5" spans="1:7" x14ac:dyDescent="0.25">
      <c r="A5" s="180" t="s">
        <v>284</v>
      </c>
      <c r="B5" s="71" t="s">
        <v>285</v>
      </c>
      <c r="C5" s="71" t="s">
        <v>291</v>
      </c>
      <c r="D5" s="71" t="s">
        <v>289</v>
      </c>
      <c r="E5" s="71">
        <v>17</v>
      </c>
      <c r="F5" s="71">
        <v>34.905999999999999</v>
      </c>
      <c r="G5" s="181">
        <v>43</v>
      </c>
    </row>
    <row r="6" spans="1:7" x14ac:dyDescent="0.25">
      <c r="A6" s="180" t="s">
        <v>284</v>
      </c>
      <c r="B6" s="71" t="s">
        <v>285</v>
      </c>
      <c r="C6" s="71" t="s">
        <v>292</v>
      </c>
      <c r="D6" s="71" t="s">
        <v>287</v>
      </c>
      <c r="E6" s="71">
        <v>1</v>
      </c>
      <c r="F6" s="71">
        <v>1.1180000000000001</v>
      </c>
      <c r="G6" s="181">
        <v>43</v>
      </c>
    </row>
    <row r="7" spans="1:7" x14ac:dyDescent="0.25">
      <c r="A7" s="180" t="s">
        <v>284</v>
      </c>
      <c r="B7" s="71" t="s">
        <v>285</v>
      </c>
      <c r="C7" s="71" t="s">
        <v>293</v>
      </c>
      <c r="D7" s="71" t="s">
        <v>289</v>
      </c>
      <c r="E7" s="71">
        <v>17</v>
      </c>
      <c r="F7" s="71">
        <v>34.356000000000002</v>
      </c>
      <c r="G7" s="181">
        <v>43</v>
      </c>
    </row>
    <row r="8" spans="1:7" x14ac:dyDescent="0.25">
      <c r="A8" s="180" t="s">
        <v>284</v>
      </c>
      <c r="B8" s="71" t="s">
        <v>285</v>
      </c>
      <c r="C8" s="71" t="s">
        <v>349</v>
      </c>
      <c r="D8" s="71" t="s">
        <v>287</v>
      </c>
      <c r="E8" s="71">
        <v>35</v>
      </c>
      <c r="F8" s="71">
        <v>35.646000000000001</v>
      </c>
      <c r="G8" s="181">
        <v>44</v>
      </c>
    </row>
    <row r="9" spans="1:7" x14ac:dyDescent="0.25">
      <c r="A9" s="180" t="s">
        <v>284</v>
      </c>
      <c r="B9" s="71" t="s">
        <v>285</v>
      </c>
      <c r="C9" s="71" t="s">
        <v>350</v>
      </c>
      <c r="D9" s="71" t="s">
        <v>287</v>
      </c>
      <c r="E9" s="71">
        <v>2</v>
      </c>
      <c r="F9" s="71">
        <v>2.0139999999999998</v>
      </c>
      <c r="G9" s="181">
        <v>44</v>
      </c>
    </row>
    <row r="10" spans="1:7" x14ac:dyDescent="0.25">
      <c r="A10" s="180" t="s">
        <v>284</v>
      </c>
      <c r="B10" s="71" t="s">
        <v>285</v>
      </c>
      <c r="C10" s="71" t="s">
        <v>351</v>
      </c>
      <c r="D10" s="71" t="s">
        <v>289</v>
      </c>
      <c r="E10" s="71">
        <v>34</v>
      </c>
      <c r="F10" s="71">
        <v>68.921999999999997</v>
      </c>
      <c r="G10" s="181">
        <v>44</v>
      </c>
    </row>
    <row r="11" spans="1:7" x14ac:dyDescent="0.25">
      <c r="A11" s="180" t="s">
        <v>284</v>
      </c>
      <c r="B11" s="71" t="s">
        <v>285</v>
      </c>
      <c r="C11" s="71" t="s">
        <v>286</v>
      </c>
      <c r="D11" s="71" t="s">
        <v>287</v>
      </c>
      <c r="E11" s="71">
        <v>2</v>
      </c>
      <c r="F11" s="71">
        <v>2.0739999999999998</v>
      </c>
      <c r="G11" s="181">
        <v>44</v>
      </c>
    </row>
    <row r="12" spans="1:7" x14ac:dyDescent="0.25">
      <c r="A12" s="180" t="s">
        <v>284</v>
      </c>
      <c r="B12" s="71" t="s">
        <v>285</v>
      </c>
      <c r="C12" s="71" t="s">
        <v>288</v>
      </c>
      <c r="D12" s="71" t="s">
        <v>289</v>
      </c>
      <c r="E12" s="71">
        <v>34</v>
      </c>
      <c r="F12" s="71">
        <v>68</v>
      </c>
      <c r="G12" s="181">
        <v>44</v>
      </c>
    </row>
    <row r="13" spans="1:7" x14ac:dyDescent="0.25">
      <c r="A13" s="180" t="s">
        <v>284</v>
      </c>
      <c r="B13" s="71" t="s">
        <v>285</v>
      </c>
      <c r="C13" s="71" t="s">
        <v>290</v>
      </c>
      <c r="D13" s="71" t="s">
        <v>287</v>
      </c>
      <c r="E13" s="71">
        <v>2</v>
      </c>
      <c r="F13" s="71">
        <v>2.13</v>
      </c>
      <c r="G13" s="181">
        <v>45</v>
      </c>
    </row>
    <row r="14" spans="1:7" x14ac:dyDescent="0.25">
      <c r="A14" s="180" t="s">
        <v>284</v>
      </c>
      <c r="B14" s="71" t="s">
        <v>285</v>
      </c>
      <c r="C14" s="71" t="s">
        <v>291</v>
      </c>
      <c r="D14" s="71" t="s">
        <v>289</v>
      </c>
      <c r="E14" s="71">
        <v>34</v>
      </c>
      <c r="F14" s="71">
        <v>69.182000000000002</v>
      </c>
      <c r="G14" s="181">
        <v>45</v>
      </c>
    </row>
    <row r="15" spans="1:7" x14ac:dyDescent="0.25">
      <c r="A15" s="180" t="s">
        <v>284</v>
      </c>
      <c r="B15" s="71" t="s">
        <v>285</v>
      </c>
      <c r="C15" s="71" t="s">
        <v>390</v>
      </c>
      <c r="D15" s="71" t="s">
        <v>287</v>
      </c>
      <c r="E15" s="71">
        <v>1</v>
      </c>
      <c r="F15" s="71">
        <v>1.04</v>
      </c>
      <c r="G15" s="181">
        <v>45</v>
      </c>
    </row>
    <row r="16" spans="1:7" x14ac:dyDescent="0.25">
      <c r="A16" s="180" t="s">
        <v>284</v>
      </c>
      <c r="B16" s="71" t="s">
        <v>285</v>
      </c>
      <c r="C16" s="71" t="s">
        <v>391</v>
      </c>
      <c r="D16" s="71" t="s">
        <v>289</v>
      </c>
      <c r="E16" s="71">
        <v>17</v>
      </c>
      <c r="F16" s="71">
        <v>34.378</v>
      </c>
      <c r="G16" s="181">
        <v>45</v>
      </c>
    </row>
    <row r="17" spans="1:7" x14ac:dyDescent="0.25">
      <c r="A17" s="180" t="s">
        <v>284</v>
      </c>
      <c r="B17" s="71" t="s">
        <v>285</v>
      </c>
      <c r="C17" s="71" t="s">
        <v>286</v>
      </c>
      <c r="D17" s="71" t="s">
        <v>287</v>
      </c>
      <c r="E17" s="71">
        <v>1</v>
      </c>
      <c r="F17" s="71">
        <v>1.008</v>
      </c>
      <c r="G17" s="181">
        <v>46</v>
      </c>
    </row>
    <row r="18" spans="1:7" x14ac:dyDescent="0.25">
      <c r="A18" s="180" t="s">
        <v>284</v>
      </c>
      <c r="B18" s="71" t="s">
        <v>285</v>
      </c>
      <c r="C18" s="71" t="s">
        <v>288</v>
      </c>
      <c r="D18" s="71" t="s">
        <v>289</v>
      </c>
      <c r="E18" s="71">
        <v>17</v>
      </c>
      <c r="F18" s="71">
        <v>34.305999999999997</v>
      </c>
      <c r="G18" s="181">
        <v>46</v>
      </c>
    </row>
    <row r="19" spans="1:7" x14ac:dyDescent="0.25">
      <c r="A19" s="180" t="s">
        <v>284</v>
      </c>
      <c r="B19" s="71" t="s">
        <v>294</v>
      </c>
      <c r="C19" s="71" t="s">
        <v>295</v>
      </c>
      <c r="D19" s="71" t="s">
        <v>296</v>
      </c>
      <c r="E19" s="71">
        <v>60</v>
      </c>
      <c r="F19" s="71">
        <v>48</v>
      </c>
      <c r="G19" s="181">
        <v>43</v>
      </c>
    </row>
    <row r="20" spans="1:7" x14ac:dyDescent="0.25">
      <c r="A20" s="180" t="s">
        <v>284</v>
      </c>
      <c r="B20" s="71" t="s">
        <v>294</v>
      </c>
      <c r="C20" s="71" t="s">
        <v>297</v>
      </c>
      <c r="D20" s="71" t="s">
        <v>296</v>
      </c>
      <c r="E20" s="71">
        <v>160</v>
      </c>
      <c r="F20" s="71">
        <v>128</v>
      </c>
      <c r="G20" s="181">
        <v>43</v>
      </c>
    </row>
    <row r="21" spans="1:7" x14ac:dyDescent="0.25">
      <c r="A21" s="180" t="s">
        <v>284</v>
      </c>
      <c r="B21" s="71" t="s">
        <v>294</v>
      </c>
      <c r="C21" s="71" t="s">
        <v>295</v>
      </c>
      <c r="D21" s="71" t="s">
        <v>296</v>
      </c>
      <c r="E21" s="71">
        <v>120</v>
      </c>
      <c r="F21" s="71">
        <v>96</v>
      </c>
      <c r="G21" s="181">
        <v>44</v>
      </c>
    </row>
    <row r="22" spans="1:7" x14ac:dyDescent="0.25">
      <c r="A22" s="180" t="s">
        <v>284</v>
      </c>
      <c r="B22" s="71" t="s">
        <v>294</v>
      </c>
      <c r="C22" s="71" t="s">
        <v>297</v>
      </c>
      <c r="D22" s="71" t="s">
        <v>296</v>
      </c>
      <c r="E22" s="71">
        <v>140</v>
      </c>
      <c r="F22" s="71">
        <v>112</v>
      </c>
      <c r="G22" s="181">
        <v>44</v>
      </c>
    </row>
    <row r="23" spans="1:7" x14ac:dyDescent="0.25">
      <c r="A23" s="180" t="s">
        <v>284</v>
      </c>
      <c r="B23" s="71" t="s">
        <v>294</v>
      </c>
      <c r="C23" s="71" t="s">
        <v>295</v>
      </c>
      <c r="D23" s="71" t="s">
        <v>296</v>
      </c>
      <c r="E23" s="71">
        <v>80</v>
      </c>
      <c r="F23" s="71">
        <v>64</v>
      </c>
      <c r="G23" s="181">
        <v>45</v>
      </c>
    </row>
    <row r="24" spans="1:7" x14ac:dyDescent="0.25">
      <c r="A24" s="180" t="s">
        <v>284</v>
      </c>
      <c r="B24" s="71" t="s">
        <v>294</v>
      </c>
      <c r="C24" s="71" t="s">
        <v>297</v>
      </c>
      <c r="D24" s="71" t="s">
        <v>296</v>
      </c>
      <c r="E24" s="71">
        <v>100</v>
      </c>
      <c r="F24" s="71">
        <v>80</v>
      </c>
      <c r="G24" s="181">
        <v>45</v>
      </c>
    </row>
    <row r="25" spans="1:7" x14ac:dyDescent="0.25">
      <c r="A25" s="180" t="s">
        <v>284</v>
      </c>
      <c r="B25" s="71" t="s">
        <v>294</v>
      </c>
      <c r="C25" s="71" t="s">
        <v>295</v>
      </c>
      <c r="D25" s="71" t="s">
        <v>296</v>
      </c>
      <c r="E25" s="71">
        <v>110</v>
      </c>
      <c r="F25" s="71">
        <v>88</v>
      </c>
      <c r="G25" s="181">
        <v>46</v>
      </c>
    </row>
    <row r="26" spans="1:7" x14ac:dyDescent="0.25">
      <c r="A26" s="180" t="s">
        <v>284</v>
      </c>
      <c r="B26" s="71" t="s">
        <v>294</v>
      </c>
      <c r="C26" s="71" t="s">
        <v>297</v>
      </c>
      <c r="D26" s="71" t="s">
        <v>296</v>
      </c>
      <c r="E26" s="71">
        <v>120</v>
      </c>
      <c r="F26" s="71">
        <v>96</v>
      </c>
      <c r="G26" s="181">
        <v>46</v>
      </c>
    </row>
    <row r="27" spans="1:7" x14ac:dyDescent="0.25">
      <c r="A27" s="180" t="s">
        <v>284</v>
      </c>
      <c r="B27" s="71" t="s">
        <v>298</v>
      </c>
      <c r="C27" s="71" t="s">
        <v>299</v>
      </c>
      <c r="D27" s="71" t="s">
        <v>300</v>
      </c>
      <c r="E27" s="71">
        <v>8</v>
      </c>
      <c r="F27" s="71">
        <v>96</v>
      </c>
      <c r="G27" s="181">
        <v>43</v>
      </c>
    </row>
    <row r="28" spans="1:7" x14ac:dyDescent="0.25">
      <c r="A28" s="180" t="s">
        <v>284</v>
      </c>
      <c r="B28" s="71" t="s">
        <v>298</v>
      </c>
      <c r="C28" s="71" t="s">
        <v>299</v>
      </c>
      <c r="D28" s="71" t="s">
        <v>300</v>
      </c>
      <c r="E28" s="71">
        <v>4</v>
      </c>
      <c r="F28" s="71">
        <v>48</v>
      </c>
      <c r="G28" s="181">
        <v>46</v>
      </c>
    </row>
    <row r="29" spans="1:7" x14ac:dyDescent="0.25">
      <c r="A29" s="180" t="s">
        <v>284</v>
      </c>
      <c r="B29" s="71" t="s">
        <v>417</v>
      </c>
      <c r="C29" s="71" t="s">
        <v>418</v>
      </c>
      <c r="D29" s="71" t="s">
        <v>419</v>
      </c>
      <c r="E29" s="71">
        <v>5</v>
      </c>
      <c r="F29" s="71">
        <v>24</v>
      </c>
      <c r="G29" s="181">
        <v>46</v>
      </c>
    </row>
    <row r="30" spans="1:7" x14ac:dyDescent="0.25">
      <c r="A30" s="180" t="s">
        <v>284</v>
      </c>
      <c r="B30" s="71" t="s">
        <v>301</v>
      </c>
      <c r="C30" s="71" t="s">
        <v>302</v>
      </c>
      <c r="D30" s="71" t="s">
        <v>300</v>
      </c>
      <c r="E30" s="71">
        <v>30</v>
      </c>
      <c r="F30" s="71">
        <v>360</v>
      </c>
      <c r="G30" s="181">
        <v>43</v>
      </c>
    </row>
    <row r="31" spans="1:7" x14ac:dyDescent="0.25">
      <c r="A31" s="180" t="s">
        <v>284</v>
      </c>
      <c r="B31" s="71" t="s">
        <v>301</v>
      </c>
      <c r="C31" s="71" t="s">
        <v>303</v>
      </c>
      <c r="D31" s="71" t="s">
        <v>304</v>
      </c>
      <c r="E31" s="71">
        <v>10</v>
      </c>
      <c r="F31" s="71">
        <v>60</v>
      </c>
      <c r="G31" s="181">
        <v>43</v>
      </c>
    </row>
    <row r="32" spans="1:7" x14ac:dyDescent="0.25">
      <c r="A32" s="180" t="s">
        <v>284</v>
      </c>
      <c r="B32" s="71" t="s">
        <v>301</v>
      </c>
      <c r="C32" s="71" t="s">
        <v>302</v>
      </c>
      <c r="D32" s="71" t="s">
        <v>300</v>
      </c>
      <c r="E32" s="71">
        <v>20</v>
      </c>
      <c r="F32" s="71">
        <v>240</v>
      </c>
      <c r="G32" s="181">
        <v>44</v>
      </c>
    </row>
    <row r="33" spans="1:7" x14ac:dyDescent="0.25">
      <c r="A33" s="180" t="s">
        <v>284</v>
      </c>
      <c r="B33" s="71" t="s">
        <v>301</v>
      </c>
      <c r="C33" s="71" t="s">
        <v>352</v>
      </c>
      <c r="D33" s="71" t="s">
        <v>353</v>
      </c>
      <c r="E33" s="71">
        <v>1</v>
      </c>
      <c r="F33" s="71">
        <v>1</v>
      </c>
      <c r="G33" s="181">
        <v>44</v>
      </c>
    </row>
    <row r="34" spans="1:7" x14ac:dyDescent="0.25">
      <c r="A34" s="180" t="s">
        <v>284</v>
      </c>
      <c r="B34" s="71" t="s">
        <v>301</v>
      </c>
      <c r="C34" s="71" t="s">
        <v>354</v>
      </c>
      <c r="D34" s="71" t="s">
        <v>355</v>
      </c>
      <c r="E34" s="71">
        <v>20</v>
      </c>
      <c r="F34" s="71">
        <v>240</v>
      </c>
      <c r="G34" s="181">
        <v>44</v>
      </c>
    </row>
    <row r="35" spans="1:7" x14ac:dyDescent="0.25">
      <c r="A35" s="180" t="s">
        <v>284</v>
      </c>
      <c r="B35" s="71" t="s">
        <v>301</v>
      </c>
      <c r="C35" s="71" t="s">
        <v>392</v>
      </c>
      <c r="D35" s="71" t="s">
        <v>393</v>
      </c>
      <c r="E35" s="71">
        <v>10</v>
      </c>
      <c r="F35" s="71">
        <v>45</v>
      </c>
      <c r="G35" s="181">
        <v>45</v>
      </c>
    </row>
    <row r="36" spans="1:7" x14ac:dyDescent="0.25">
      <c r="A36" s="180" t="s">
        <v>284</v>
      </c>
      <c r="B36" s="71" t="s">
        <v>301</v>
      </c>
      <c r="C36" s="71" t="s">
        <v>354</v>
      </c>
      <c r="D36" s="71" t="s">
        <v>355</v>
      </c>
      <c r="E36" s="71">
        <v>20</v>
      </c>
      <c r="F36" s="71">
        <v>240</v>
      </c>
      <c r="G36" s="181">
        <v>45</v>
      </c>
    </row>
    <row r="37" spans="1:7" x14ac:dyDescent="0.25">
      <c r="A37" s="180" t="s">
        <v>284</v>
      </c>
      <c r="B37" s="71" t="s">
        <v>301</v>
      </c>
      <c r="C37" s="71" t="s">
        <v>354</v>
      </c>
      <c r="D37" s="71" t="s">
        <v>355</v>
      </c>
      <c r="E37" s="71">
        <v>20</v>
      </c>
      <c r="F37" s="71">
        <v>240</v>
      </c>
      <c r="G37" s="181">
        <v>46</v>
      </c>
    </row>
    <row r="38" spans="1:7" x14ac:dyDescent="0.25">
      <c r="A38" s="180" t="s">
        <v>284</v>
      </c>
      <c r="B38" s="71" t="s">
        <v>356</v>
      </c>
      <c r="C38" s="71" t="s">
        <v>357</v>
      </c>
      <c r="D38" s="71" t="s">
        <v>289</v>
      </c>
      <c r="E38" s="71">
        <v>35</v>
      </c>
      <c r="F38" s="71">
        <v>70.781999999999996</v>
      </c>
      <c r="G38" s="181">
        <v>44</v>
      </c>
    </row>
    <row r="39" spans="1:7" x14ac:dyDescent="0.25">
      <c r="A39" s="180" t="s">
        <v>284</v>
      </c>
      <c r="B39" s="71" t="s">
        <v>356</v>
      </c>
      <c r="C39" s="71" t="s">
        <v>357</v>
      </c>
      <c r="D39" s="71" t="s">
        <v>289</v>
      </c>
      <c r="E39" s="71">
        <v>35</v>
      </c>
      <c r="F39" s="71">
        <v>70.42</v>
      </c>
      <c r="G39" s="181">
        <v>45</v>
      </c>
    </row>
    <row r="40" spans="1:7" x14ac:dyDescent="0.25">
      <c r="A40" s="180" t="s">
        <v>284</v>
      </c>
      <c r="B40" s="71" t="s">
        <v>356</v>
      </c>
      <c r="C40" s="71" t="s">
        <v>394</v>
      </c>
      <c r="D40" s="71" t="s">
        <v>289</v>
      </c>
      <c r="E40" s="71">
        <v>35</v>
      </c>
      <c r="F40" s="71">
        <v>70.914000000000001</v>
      </c>
      <c r="G40" s="181">
        <v>45</v>
      </c>
    </row>
    <row r="41" spans="1:7" x14ac:dyDescent="0.25">
      <c r="A41" s="180" t="s">
        <v>284</v>
      </c>
      <c r="B41" s="71" t="s">
        <v>356</v>
      </c>
      <c r="C41" s="71" t="s">
        <v>395</v>
      </c>
      <c r="D41" s="71" t="s">
        <v>289</v>
      </c>
      <c r="E41" s="71">
        <v>35</v>
      </c>
      <c r="F41" s="71">
        <v>70.721999999999994</v>
      </c>
      <c r="G41" s="181">
        <v>45</v>
      </c>
    </row>
    <row r="42" spans="1:7" x14ac:dyDescent="0.25">
      <c r="A42" s="180" t="s">
        <v>284</v>
      </c>
      <c r="B42" s="71" t="s">
        <v>356</v>
      </c>
      <c r="C42" s="71" t="s">
        <v>420</v>
      </c>
      <c r="D42" s="71" t="s">
        <v>289</v>
      </c>
      <c r="E42" s="71">
        <v>35</v>
      </c>
      <c r="F42" s="71">
        <v>70.709999999999994</v>
      </c>
      <c r="G42" s="181">
        <v>46</v>
      </c>
    </row>
    <row r="43" spans="1:7" x14ac:dyDescent="0.25">
      <c r="A43" s="180" t="s">
        <v>284</v>
      </c>
      <c r="B43" s="71" t="s">
        <v>356</v>
      </c>
      <c r="C43" s="71" t="s">
        <v>421</v>
      </c>
      <c r="D43" s="71" t="s">
        <v>287</v>
      </c>
      <c r="E43" s="71">
        <v>1</v>
      </c>
      <c r="F43" s="71">
        <v>1.0640000000000001</v>
      </c>
      <c r="G43" s="181">
        <v>46</v>
      </c>
    </row>
    <row r="44" spans="1:7" x14ac:dyDescent="0.25">
      <c r="A44" s="180" t="s">
        <v>284</v>
      </c>
      <c r="B44" s="71" t="s">
        <v>356</v>
      </c>
      <c r="C44" s="71" t="s">
        <v>422</v>
      </c>
      <c r="D44" s="71" t="s">
        <v>289</v>
      </c>
      <c r="E44" s="71">
        <v>17</v>
      </c>
      <c r="F44" s="71">
        <v>34.485999999999997</v>
      </c>
      <c r="G44" s="181">
        <v>46</v>
      </c>
    </row>
    <row r="45" spans="1:7" x14ac:dyDescent="0.25">
      <c r="A45" s="180" t="s">
        <v>284</v>
      </c>
      <c r="B45" s="71" t="s">
        <v>356</v>
      </c>
      <c r="C45" s="71" t="s">
        <v>423</v>
      </c>
      <c r="D45" s="71" t="s">
        <v>287</v>
      </c>
      <c r="E45" s="71">
        <v>1</v>
      </c>
      <c r="F45" s="71">
        <v>1.026</v>
      </c>
      <c r="G45" s="181">
        <v>46</v>
      </c>
    </row>
    <row r="46" spans="1:7" x14ac:dyDescent="0.25">
      <c r="A46" s="180" t="s">
        <v>284</v>
      </c>
      <c r="B46" s="71" t="s">
        <v>356</v>
      </c>
      <c r="C46" s="71" t="s">
        <v>424</v>
      </c>
      <c r="D46" s="71" t="s">
        <v>398</v>
      </c>
      <c r="E46" s="71">
        <v>46</v>
      </c>
      <c r="F46" s="71">
        <v>70.317999999999998</v>
      </c>
      <c r="G46" s="181">
        <v>46</v>
      </c>
    </row>
    <row r="47" spans="1:7" x14ac:dyDescent="0.25">
      <c r="A47" s="180" t="s">
        <v>284</v>
      </c>
      <c r="B47" s="71" t="s">
        <v>356</v>
      </c>
      <c r="C47" s="71" t="s">
        <v>357</v>
      </c>
      <c r="D47" s="71" t="s">
        <v>289</v>
      </c>
      <c r="E47" s="71">
        <v>35</v>
      </c>
      <c r="F47" s="71">
        <v>70.614000000000004</v>
      </c>
      <c r="G47" s="181">
        <v>46</v>
      </c>
    </row>
    <row r="48" spans="1:7" x14ac:dyDescent="0.25">
      <c r="A48" s="180" t="s">
        <v>284</v>
      </c>
      <c r="B48" s="71" t="s">
        <v>305</v>
      </c>
      <c r="C48" s="71" t="s">
        <v>306</v>
      </c>
      <c r="D48" s="71" t="s">
        <v>307</v>
      </c>
      <c r="E48" s="71">
        <v>4</v>
      </c>
      <c r="F48" s="71">
        <v>24</v>
      </c>
      <c r="G48" s="181">
        <v>43</v>
      </c>
    </row>
    <row r="49" spans="1:7" x14ac:dyDescent="0.25">
      <c r="A49" s="180" t="s">
        <v>284</v>
      </c>
      <c r="B49" s="71" t="s">
        <v>305</v>
      </c>
      <c r="C49" s="71" t="s">
        <v>306</v>
      </c>
      <c r="D49" s="71" t="s">
        <v>307</v>
      </c>
      <c r="E49" s="71">
        <v>5</v>
      </c>
      <c r="F49" s="71">
        <v>30</v>
      </c>
      <c r="G49" s="181">
        <v>46</v>
      </c>
    </row>
    <row r="50" spans="1:7" x14ac:dyDescent="0.25">
      <c r="A50" s="180" t="s">
        <v>284</v>
      </c>
      <c r="B50" s="71" t="s">
        <v>308</v>
      </c>
      <c r="C50" s="71" t="s">
        <v>309</v>
      </c>
      <c r="D50" s="71" t="s">
        <v>287</v>
      </c>
      <c r="E50" s="71">
        <v>1</v>
      </c>
      <c r="F50" s="71">
        <v>1.034</v>
      </c>
      <c r="G50" s="181">
        <v>43</v>
      </c>
    </row>
    <row r="51" spans="1:7" x14ac:dyDescent="0.25">
      <c r="A51" s="180" t="s">
        <v>284</v>
      </c>
      <c r="B51" s="71" t="s">
        <v>308</v>
      </c>
      <c r="C51" s="71" t="s">
        <v>310</v>
      </c>
      <c r="D51" s="71" t="s">
        <v>289</v>
      </c>
      <c r="E51" s="71">
        <v>12</v>
      </c>
      <c r="F51" s="71">
        <v>24.321999999999999</v>
      </c>
      <c r="G51" s="181">
        <v>43</v>
      </c>
    </row>
    <row r="52" spans="1:7" x14ac:dyDescent="0.25">
      <c r="A52" s="180" t="s">
        <v>284</v>
      </c>
      <c r="B52" s="71" t="s">
        <v>308</v>
      </c>
      <c r="C52" s="71" t="s">
        <v>311</v>
      </c>
      <c r="D52" s="71" t="s">
        <v>287</v>
      </c>
      <c r="E52" s="71">
        <v>1</v>
      </c>
      <c r="F52" s="71">
        <v>1.056</v>
      </c>
      <c r="G52" s="181">
        <v>43</v>
      </c>
    </row>
    <row r="53" spans="1:7" x14ac:dyDescent="0.25">
      <c r="A53" s="180" t="s">
        <v>284</v>
      </c>
      <c r="B53" s="71" t="s">
        <v>308</v>
      </c>
      <c r="C53" s="71" t="s">
        <v>312</v>
      </c>
      <c r="D53" s="71" t="s">
        <v>289</v>
      </c>
      <c r="E53" s="71">
        <v>12</v>
      </c>
      <c r="F53" s="71">
        <v>24.58</v>
      </c>
      <c r="G53" s="181">
        <v>43</v>
      </c>
    </row>
    <row r="54" spans="1:7" x14ac:dyDescent="0.25">
      <c r="A54" s="180" t="s">
        <v>284</v>
      </c>
      <c r="B54" s="71" t="s">
        <v>308</v>
      </c>
      <c r="C54" s="71" t="s">
        <v>313</v>
      </c>
      <c r="D54" s="71" t="s">
        <v>287</v>
      </c>
      <c r="E54" s="71">
        <v>1</v>
      </c>
      <c r="F54" s="71">
        <v>1</v>
      </c>
      <c r="G54" s="181">
        <v>43</v>
      </c>
    </row>
    <row r="55" spans="1:7" x14ac:dyDescent="0.25">
      <c r="A55" s="180" t="s">
        <v>284</v>
      </c>
      <c r="B55" s="71" t="s">
        <v>308</v>
      </c>
      <c r="C55" s="71" t="s">
        <v>314</v>
      </c>
      <c r="D55" s="71" t="s">
        <v>289</v>
      </c>
      <c r="E55" s="71">
        <v>12</v>
      </c>
      <c r="F55" s="71">
        <v>24</v>
      </c>
      <c r="G55" s="181">
        <v>43</v>
      </c>
    </row>
    <row r="56" spans="1:7" x14ac:dyDescent="0.25">
      <c r="A56" s="180" t="s">
        <v>284</v>
      </c>
      <c r="B56" s="71" t="s">
        <v>308</v>
      </c>
      <c r="C56" s="71" t="s">
        <v>315</v>
      </c>
      <c r="D56" s="71" t="s">
        <v>287</v>
      </c>
      <c r="E56" s="71">
        <v>1</v>
      </c>
      <c r="F56" s="71">
        <v>1.024</v>
      </c>
      <c r="G56" s="181">
        <v>43</v>
      </c>
    </row>
    <row r="57" spans="1:7" x14ac:dyDescent="0.25">
      <c r="A57" s="180" t="s">
        <v>284</v>
      </c>
      <c r="B57" s="71" t="s">
        <v>308</v>
      </c>
      <c r="C57" s="71" t="s">
        <v>316</v>
      </c>
      <c r="D57" s="71" t="s">
        <v>289</v>
      </c>
      <c r="E57" s="71">
        <v>4</v>
      </c>
      <c r="F57" s="71">
        <v>8.14</v>
      </c>
      <c r="G57" s="181">
        <v>43</v>
      </c>
    </row>
    <row r="58" spans="1:7" x14ac:dyDescent="0.25">
      <c r="A58" s="180" t="s">
        <v>284</v>
      </c>
      <c r="B58" s="71" t="s">
        <v>308</v>
      </c>
      <c r="C58" s="71" t="s">
        <v>358</v>
      </c>
      <c r="D58" s="71" t="s">
        <v>287</v>
      </c>
      <c r="E58" s="71">
        <v>1</v>
      </c>
      <c r="F58" s="71">
        <v>1.01</v>
      </c>
      <c r="G58" s="181">
        <v>44</v>
      </c>
    </row>
    <row r="59" spans="1:7" x14ac:dyDescent="0.25">
      <c r="A59" s="180" t="s">
        <v>284</v>
      </c>
      <c r="B59" s="71" t="s">
        <v>308</v>
      </c>
      <c r="C59" s="71" t="s">
        <v>359</v>
      </c>
      <c r="D59" s="71" t="s">
        <v>289</v>
      </c>
      <c r="E59" s="71">
        <v>12</v>
      </c>
      <c r="F59" s="71">
        <v>24.045999999999999</v>
      </c>
      <c r="G59" s="181">
        <v>44</v>
      </c>
    </row>
    <row r="60" spans="1:7" x14ac:dyDescent="0.25">
      <c r="A60" s="180" t="s">
        <v>284</v>
      </c>
      <c r="B60" s="71" t="s">
        <v>308</v>
      </c>
      <c r="C60" s="71" t="s">
        <v>309</v>
      </c>
      <c r="D60" s="71" t="s">
        <v>287</v>
      </c>
      <c r="E60" s="71">
        <v>1</v>
      </c>
      <c r="F60" s="71">
        <v>1.02</v>
      </c>
      <c r="G60" s="181">
        <v>44</v>
      </c>
    </row>
    <row r="61" spans="1:7" x14ac:dyDescent="0.25">
      <c r="A61" s="180" t="s">
        <v>284</v>
      </c>
      <c r="B61" s="71" t="s">
        <v>308</v>
      </c>
      <c r="C61" s="71" t="s">
        <v>310</v>
      </c>
      <c r="D61" s="71" t="s">
        <v>289</v>
      </c>
      <c r="E61" s="71">
        <v>12</v>
      </c>
      <c r="F61" s="71">
        <v>24.318000000000001</v>
      </c>
      <c r="G61" s="181">
        <v>44</v>
      </c>
    </row>
    <row r="62" spans="1:7" x14ac:dyDescent="0.25">
      <c r="A62" s="180" t="s">
        <v>284</v>
      </c>
      <c r="B62" s="71" t="s">
        <v>308</v>
      </c>
      <c r="C62" s="71" t="s">
        <v>360</v>
      </c>
      <c r="D62" s="71" t="s">
        <v>287</v>
      </c>
      <c r="E62" s="71">
        <v>1</v>
      </c>
      <c r="F62" s="71">
        <v>1.0580000000000001</v>
      </c>
      <c r="G62" s="181">
        <v>44</v>
      </c>
    </row>
    <row r="63" spans="1:7" x14ac:dyDescent="0.25">
      <c r="A63" s="180" t="s">
        <v>284</v>
      </c>
      <c r="B63" s="71" t="s">
        <v>308</v>
      </c>
      <c r="C63" s="71" t="s">
        <v>361</v>
      </c>
      <c r="D63" s="71" t="s">
        <v>289</v>
      </c>
      <c r="E63" s="71">
        <v>12</v>
      </c>
      <c r="F63" s="71">
        <v>24.193999999999999</v>
      </c>
      <c r="G63" s="181">
        <v>44</v>
      </c>
    </row>
    <row r="64" spans="1:7" x14ac:dyDescent="0.25">
      <c r="A64" s="180" t="s">
        <v>284</v>
      </c>
      <c r="B64" s="71" t="s">
        <v>308</v>
      </c>
      <c r="C64" s="71" t="s">
        <v>362</v>
      </c>
      <c r="D64" s="71" t="s">
        <v>287</v>
      </c>
      <c r="E64" s="71">
        <v>1</v>
      </c>
      <c r="F64" s="71">
        <v>1.036</v>
      </c>
      <c r="G64" s="181">
        <v>44</v>
      </c>
    </row>
    <row r="65" spans="1:7" x14ac:dyDescent="0.25">
      <c r="A65" s="180" t="s">
        <v>284</v>
      </c>
      <c r="B65" s="71" t="s">
        <v>308</v>
      </c>
      <c r="C65" s="71" t="s">
        <v>363</v>
      </c>
      <c r="D65" s="71" t="s">
        <v>289</v>
      </c>
      <c r="E65" s="71">
        <v>12</v>
      </c>
      <c r="F65" s="71">
        <v>24.071999999999999</v>
      </c>
      <c r="G65" s="181">
        <v>44</v>
      </c>
    </row>
    <row r="66" spans="1:7" x14ac:dyDescent="0.25">
      <c r="A66" s="180" t="s">
        <v>284</v>
      </c>
      <c r="B66" s="71" t="s">
        <v>308</v>
      </c>
      <c r="C66" s="71" t="s">
        <v>364</v>
      </c>
      <c r="D66" s="71" t="s">
        <v>287</v>
      </c>
      <c r="E66" s="71">
        <v>1</v>
      </c>
      <c r="F66" s="71">
        <v>1.046</v>
      </c>
      <c r="G66" s="181">
        <v>44</v>
      </c>
    </row>
    <row r="67" spans="1:7" x14ac:dyDescent="0.25">
      <c r="A67" s="180" t="s">
        <v>284</v>
      </c>
      <c r="B67" s="71" t="s">
        <v>308</v>
      </c>
      <c r="C67" s="71" t="s">
        <v>365</v>
      </c>
      <c r="D67" s="71" t="s">
        <v>289</v>
      </c>
      <c r="E67" s="71">
        <v>12</v>
      </c>
      <c r="F67" s="71">
        <v>24.21</v>
      </c>
      <c r="G67" s="181">
        <v>44</v>
      </c>
    </row>
    <row r="68" spans="1:7" x14ac:dyDescent="0.25">
      <c r="A68" s="180" t="s">
        <v>284</v>
      </c>
      <c r="B68" s="71" t="s">
        <v>308</v>
      </c>
      <c r="C68" s="71" t="s">
        <v>366</v>
      </c>
      <c r="D68" s="71" t="s">
        <v>287</v>
      </c>
      <c r="E68" s="71">
        <v>1</v>
      </c>
      <c r="F68" s="71">
        <v>1.008</v>
      </c>
      <c r="G68" s="181">
        <v>44</v>
      </c>
    </row>
    <row r="69" spans="1:7" x14ac:dyDescent="0.25">
      <c r="A69" s="180" t="s">
        <v>284</v>
      </c>
      <c r="B69" s="71" t="s">
        <v>308</v>
      </c>
      <c r="C69" s="71" t="s">
        <v>367</v>
      </c>
      <c r="D69" s="71" t="s">
        <v>289</v>
      </c>
      <c r="E69" s="71">
        <v>12</v>
      </c>
      <c r="F69" s="71">
        <v>24.212</v>
      </c>
      <c r="G69" s="181">
        <v>44</v>
      </c>
    </row>
    <row r="70" spans="1:7" x14ac:dyDescent="0.25">
      <c r="A70" s="180" t="s">
        <v>284</v>
      </c>
      <c r="B70" s="71" t="s">
        <v>308</v>
      </c>
      <c r="C70" s="71" t="s">
        <v>309</v>
      </c>
      <c r="D70" s="71" t="s">
        <v>287</v>
      </c>
      <c r="E70" s="71">
        <v>1</v>
      </c>
      <c r="F70" s="71">
        <v>1.024</v>
      </c>
      <c r="G70" s="181">
        <v>45</v>
      </c>
    </row>
    <row r="71" spans="1:7" x14ac:dyDescent="0.25">
      <c r="A71" s="180" t="s">
        <v>284</v>
      </c>
      <c r="B71" s="71" t="s">
        <v>308</v>
      </c>
      <c r="C71" s="71" t="s">
        <v>310</v>
      </c>
      <c r="D71" s="71" t="s">
        <v>289</v>
      </c>
      <c r="E71" s="71">
        <v>12</v>
      </c>
      <c r="F71" s="71">
        <v>24.213999999999999</v>
      </c>
      <c r="G71" s="181">
        <v>45</v>
      </c>
    </row>
    <row r="72" spans="1:7" x14ac:dyDescent="0.25">
      <c r="A72" s="180" t="s">
        <v>284</v>
      </c>
      <c r="B72" s="71" t="s">
        <v>308</v>
      </c>
      <c r="C72" s="71" t="s">
        <v>396</v>
      </c>
      <c r="D72" s="71" t="s">
        <v>287</v>
      </c>
      <c r="E72" s="71">
        <v>1</v>
      </c>
      <c r="F72" s="71">
        <v>1.028</v>
      </c>
      <c r="G72" s="181">
        <v>45</v>
      </c>
    </row>
    <row r="73" spans="1:7" x14ac:dyDescent="0.25">
      <c r="A73" s="180" t="s">
        <v>284</v>
      </c>
      <c r="B73" s="71" t="s">
        <v>308</v>
      </c>
      <c r="C73" s="71" t="s">
        <v>397</v>
      </c>
      <c r="D73" s="71" t="s">
        <v>398</v>
      </c>
      <c r="E73" s="71">
        <v>16</v>
      </c>
      <c r="F73" s="71">
        <v>24.378</v>
      </c>
      <c r="G73" s="181">
        <v>45</v>
      </c>
    </row>
    <row r="74" spans="1:7" x14ac:dyDescent="0.25">
      <c r="A74" s="180" t="s">
        <v>284</v>
      </c>
      <c r="B74" s="71" t="s">
        <v>308</v>
      </c>
      <c r="C74" s="71" t="s">
        <v>399</v>
      </c>
      <c r="D74" s="71" t="s">
        <v>287</v>
      </c>
      <c r="E74" s="71">
        <v>1</v>
      </c>
      <c r="F74" s="71">
        <v>0.998</v>
      </c>
      <c r="G74" s="181">
        <v>45</v>
      </c>
    </row>
    <row r="75" spans="1:7" x14ac:dyDescent="0.25">
      <c r="A75" s="180" t="s">
        <v>284</v>
      </c>
      <c r="B75" s="71" t="s">
        <v>308</v>
      </c>
      <c r="C75" s="71" t="s">
        <v>400</v>
      </c>
      <c r="D75" s="71" t="s">
        <v>398</v>
      </c>
      <c r="E75" s="71">
        <v>16</v>
      </c>
      <c r="F75" s="71">
        <v>24.3</v>
      </c>
      <c r="G75" s="181">
        <v>45</v>
      </c>
    </row>
    <row r="76" spans="1:7" x14ac:dyDescent="0.25">
      <c r="A76" s="180" t="s">
        <v>284</v>
      </c>
      <c r="B76" s="71" t="s">
        <v>308</v>
      </c>
      <c r="C76" s="71" t="s">
        <v>425</v>
      </c>
      <c r="D76" s="71" t="s">
        <v>287</v>
      </c>
      <c r="E76" s="71">
        <v>1</v>
      </c>
      <c r="F76" s="71">
        <v>1.07</v>
      </c>
      <c r="G76" s="181">
        <v>46</v>
      </c>
    </row>
    <row r="77" spans="1:7" x14ac:dyDescent="0.25">
      <c r="A77" s="180" t="s">
        <v>284</v>
      </c>
      <c r="B77" s="71" t="s">
        <v>308</v>
      </c>
      <c r="C77" s="71" t="s">
        <v>426</v>
      </c>
      <c r="D77" s="71" t="s">
        <v>289</v>
      </c>
      <c r="E77" s="71">
        <v>12</v>
      </c>
      <c r="F77" s="71">
        <v>24.26</v>
      </c>
      <c r="G77" s="181">
        <v>46</v>
      </c>
    </row>
    <row r="78" spans="1:7" x14ac:dyDescent="0.25">
      <c r="A78" s="180" t="s">
        <v>284</v>
      </c>
      <c r="B78" s="71" t="s">
        <v>308</v>
      </c>
      <c r="C78" s="71" t="s">
        <v>364</v>
      </c>
      <c r="D78" s="71" t="s">
        <v>287</v>
      </c>
      <c r="E78" s="71">
        <v>1</v>
      </c>
      <c r="F78" s="71">
        <v>1.034</v>
      </c>
      <c r="G78" s="181">
        <v>46</v>
      </c>
    </row>
    <row r="79" spans="1:7" x14ac:dyDescent="0.25">
      <c r="A79" s="180" t="s">
        <v>284</v>
      </c>
      <c r="B79" s="71" t="s">
        <v>308</v>
      </c>
      <c r="C79" s="71" t="s">
        <v>365</v>
      </c>
      <c r="D79" s="71" t="s">
        <v>289</v>
      </c>
      <c r="E79" s="71">
        <v>12</v>
      </c>
      <c r="F79" s="71">
        <v>24.204000000000001</v>
      </c>
      <c r="G79" s="181">
        <v>46</v>
      </c>
    </row>
    <row r="80" spans="1:7" x14ac:dyDescent="0.25">
      <c r="A80" s="180" t="s">
        <v>284</v>
      </c>
      <c r="B80" s="71" t="s">
        <v>308</v>
      </c>
      <c r="C80" s="71" t="s">
        <v>313</v>
      </c>
      <c r="D80" s="71" t="s">
        <v>287</v>
      </c>
      <c r="E80" s="71">
        <v>1</v>
      </c>
      <c r="F80" s="71">
        <v>0.98799999999999999</v>
      </c>
      <c r="G80" s="181">
        <v>46</v>
      </c>
    </row>
    <row r="81" spans="1:7" x14ac:dyDescent="0.25">
      <c r="A81" s="180" t="s">
        <v>284</v>
      </c>
      <c r="B81" s="71" t="s">
        <v>308</v>
      </c>
      <c r="C81" s="71" t="s">
        <v>314</v>
      </c>
      <c r="D81" s="71" t="s">
        <v>289</v>
      </c>
      <c r="E81" s="71">
        <v>12</v>
      </c>
      <c r="F81" s="71">
        <v>24.341999999999999</v>
      </c>
      <c r="G81" s="181">
        <v>46</v>
      </c>
    </row>
    <row r="82" spans="1:7" x14ac:dyDescent="0.25">
      <c r="A82" s="180" t="s">
        <v>284</v>
      </c>
      <c r="B82" s="71" t="s">
        <v>308</v>
      </c>
      <c r="C82" s="71" t="s">
        <v>366</v>
      </c>
      <c r="D82" s="71" t="s">
        <v>287</v>
      </c>
      <c r="E82" s="71">
        <v>1</v>
      </c>
      <c r="F82" s="71">
        <v>1.044</v>
      </c>
      <c r="G82" s="181">
        <v>46</v>
      </c>
    </row>
    <row r="83" spans="1:7" x14ac:dyDescent="0.25">
      <c r="A83" s="180" t="s">
        <v>284</v>
      </c>
      <c r="B83" s="71" t="s">
        <v>308</v>
      </c>
      <c r="C83" s="71" t="s">
        <v>367</v>
      </c>
      <c r="D83" s="71" t="s">
        <v>289</v>
      </c>
      <c r="E83" s="71">
        <v>12</v>
      </c>
      <c r="F83" s="71">
        <v>24.276</v>
      </c>
      <c r="G83" s="181">
        <v>46</v>
      </c>
    </row>
    <row r="84" spans="1:7" x14ac:dyDescent="0.25">
      <c r="A84" s="180" t="s">
        <v>284</v>
      </c>
      <c r="B84" s="71" t="s">
        <v>317</v>
      </c>
      <c r="C84" s="71" t="s">
        <v>318</v>
      </c>
      <c r="D84" s="71" t="s">
        <v>319</v>
      </c>
      <c r="E84" s="71">
        <v>5</v>
      </c>
      <c r="F84" s="71">
        <v>29.75</v>
      </c>
      <c r="G84" s="181">
        <v>43</v>
      </c>
    </row>
    <row r="85" spans="1:7" x14ac:dyDescent="0.25">
      <c r="A85" s="180" t="s">
        <v>284</v>
      </c>
      <c r="B85" s="71" t="s">
        <v>317</v>
      </c>
      <c r="C85" s="71" t="s">
        <v>320</v>
      </c>
      <c r="D85" s="71" t="s">
        <v>321</v>
      </c>
      <c r="E85" s="71">
        <v>4</v>
      </c>
      <c r="F85" s="71">
        <v>48</v>
      </c>
      <c r="G85" s="181">
        <v>43</v>
      </c>
    </row>
    <row r="86" spans="1:7" x14ac:dyDescent="0.25">
      <c r="A86" s="180" t="s">
        <v>284</v>
      </c>
      <c r="B86" s="71" t="s">
        <v>317</v>
      </c>
      <c r="C86" s="71" t="s">
        <v>318</v>
      </c>
      <c r="D86" s="71" t="s">
        <v>319</v>
      </c>
      <c r="E86" s="71">
        <v>4</v>
      </c>
      <c r="F86" s="71">
        <v>23.8</v>
      </c>
      <c r="G86" s="181">
        <v>45</v>
      </c>
    </row>
    <row r="87" spans="1:7" x14ac:dyDescent="0.25">
      <c r="A87" s="180" t="s">
        <v>284</v>
      </c>
      <c r="B87" s="71" t="s">
        <v>317</v>
      </c>
      <c r="C87" s="71" t="s">
        <v>320</v>
      </c>
      <c r="D87" s="71" t="s">
        <v>321</v>
      </c>
      <c r="E87" s="71">
        <v>3</v>
      </c>
      <c r="F87" s="71">
        <v>36</v>
      </c>
      <c r="G87" s="181">
        <v>45</v>
      </c>
    </row>
    <row r="88" spans="1:7" x14ac:dyDescent="0.25">
      <c r="A88" s="180" t="s">
        <v>284</v>
      </c>
      <c r="B88" s="71" t="s">
        <v>317</v>
      </c>
      <c r="C88" s="71" t="s">
        <v>318</v>
      </c>
      <c r="D88" s="71" t="s">
        <v>319</v>
      </c>
      <c r="E88" s="71">
        <v>2</v>
      </c>
      <c r="F88" s="71">
        <v>11.9</v>
      </c>
      <c r="G88" s="181">
        <v>46</v>
      </c>
    </row>
    <row r="89" spans="1:7" x14ac:dyDescent="0.25">
      <c r="A89" s="180" t="s">
        <v>284</v>
      </c>
      <c r="B89" s="71" t="s">
        <v>322</v>
      </c>
      <c r="C89" s="71" t="s">
        <v>323</v>
      </c>
      <c r="D89" s="71" t="s">
        <v>324</v>
      </c>
      <c r="E89" s="71">
        <v>100</v>
      </c>
      <c r="F89" s="71">
        <v>100</v>
      </c>
      <c r="G89" s="181">
        <v>43</v>
      </c>
    </row>
    <row r="90" spans="1:7" x14ac:dyDescent="0.25">
      <c r="A90" s="180" t="s">
        <v>284</v>
      </c>
      <c r="B90" s="71" t="s">
        <v>322</v>
      </c>
      <c r="C90" s="71" t="s">
        <v>323</v>
      </c>
      <c r="D90" s="71" t="s">
        <v>324</v>
      </c>
      <c r="E90" s="71">
        <v>100</v>
      </c>
      <c r="F90" s="71">
        <v>100</v>
      </c>
      <c r="G90" s="181">
        <v>44</v>
      </c>
    </row>
    <row r="91" spans="1:7" x14ac:dyDescent="0.25">
      <c r="A91" s="180" t="s">
        <v>284</v>
      </c>
      <c r="B91" s="71" t="s">
        <v>322</v>
      </c>
      <c r="C91" s="71" t="s">
        <v>323</v>
      </c>
      <c r="D91" s="71" t="s">
        <v>324</v>
      </c>
      <c r="E91" s="71">
        <v>40</v>
      </c>
      <c r="F91" s="71">
        <v>40</v>
      </c>
      <c r="G91" s="181">
        <v>45</v>
      </c>
    </row>
    <row r="92" spans="1:7" x14ac:dyDescent="0.25">
      <c r="A92" s="180" t="s">
        <v>284</v>
      </c>
      <c r="B92" s="71" t="s">
        <v>322</v>
      </c>
      <c r="C92" s="71" t="s">
        <v>323</v>
      </c>
      <c r="D92" s="71" t="s">
        <v>324</v>
      </c>
      <c r="E92" s="71">
        <v>90</v>
      </c>
      <c r="F92" s="71">
        <v>90</v>
      </c>
      <c r="G92" s="181">
        <v>46</v>
      </c>
    </row>
    <row r="93" spans="1:7" x14ac:dyDescent="0.25">
      <c r="A93" s="180" t="s">
        <v>284</v>
      </c>
      <c r="B93" s="71" t="s">
        <v>325</v>
      </c>
      <c r="C93" s="71" t="s">
        <v>326</v>
      </c>
      <c r="D93" s="71" t="s">
        <v>327</v>
      </c>
      <c r="E93" s="71">
        <v>4</v>
      </c>
      <c r="F93" s="71">
        <v>4.8</v>
      </c>
      <c r="G93" s="181">
        <v>43</v>
      </c>
    </row>
    <row r="94" spans="1:7" x14ac:dyDescent="0.25">
      <c r="A94" s="180" t="s">
        <v>284</v>
      </c>
      <c r="B94" s="71" t="s">
        <v>325</v>
      </c>
      <c r="C94" s="71" t="s">
        <v>328</v>
      </c>
      <c r="D94" s="71" t="s">
        <v>329</v>
      </c>
      <c r="E94" s="71">
        <v>10</v>
      </c>
      <c r="F94" s="71">
        <v>40</v>
      </c>
      <c r="G94" s="181">
        <v>43</v>
      </c>
    </row>
    <row r="95" spans="1:7" x14ac:dyDescent="0.25">
      <c r="A95" s="180" t="s">
        <v>284</v>
      </c>
      <c r="B95" s="71" t="s">
        <v>325</v>
      </c>
      <c r="C95" s="71" t="s">
        <v>328</v>
      </c>
      <c r="D95" s="71" t="s">
        <v>329</v>
      </c>
      <c r="E95" s="71">
        <v>8</v>
      </c>
      <c r="F95" s="71">
        <v>32</v>
      </c>
      <c r="G95" s="181">
        <v>45</v>
      </c>
    </row>
    <row r="96" spans="1:7" x14ac:dyDescent="0.25">
      <c r="A96" s="180" t="s">
        <v>284</v>
      </c>
      <c r="B96" s="71" t="s">
        <v>325</v>
      </c>
      <c r="C96" s="71" t="s">
        <v>326</v>
      </c>
      <c r="D96" s="71" t="s">
        <v>327</v>
      </c>
      <c r="E96" s="71">
        <v>7</v>
      </c>
      <c r="F96" s="71">
        <v>8.4</v>
      </c>
      <c r="G96" s="181">
        <v>46</v>
      </c>
    </row>
    <row r="97" spans="1:7" x14ac:dyDescent="0.25">
      <c r="A97" s="180" t="s">
        <v>284</v>
      </c>
      <c r="B97" s="71" t="s">
        <v>325</v>
      </c>
      <c r="C97" s="71" t="s">
        <v>328</v>
      </c>
      <c r="D97" s="71" t="s">
        <v>329</v>
      </c>
      <c r="E97" s="71">
        <v>7</v>
      </c>
      <c r="F97" s="71">
        <v>28</v>
      </c>
      <c r="G97" s="181">
        <v>46</v>
      </c>
    </row>
    <row r="98" spans="1:7" x14ac:dyDescent="0.25">
      <c r="A98" s="180" t="s">
        <v>284</v>
      </c>
      <c r="B98" s="71" t="s">
        <v>330</v>
      </c>
      <c r="C98" s="71" t="s">
        <v>331</v>
      </c>
      <c r="D98" s="71" t="s">
        <v>332</v>
      </c>
      <c r="E98" s="71">
        <v>4</v>
      </c>
      <c r="F98" s="71">
        <v>10</v>
      </c>
      <c r="G98" s="181">
        <v>43</v>
      </c>
    </row>
    <row r="99" spans="1:7" x14ac:dyDescent="0.25">
      <c r="A99" s="180" t="s">
        <v>284</v>
      </c>
      <c r="B99" s="71" t="s">
        <v>330</v>
      </c>
      <c r="C99" s="71" t="s">
        <v>333</v>
      </c>
      <c r="D99" s="71" t="s">
        <v>334</v>
      </c>
      <c r="E99" s="71">
        <v>10</v>
      </c>
      <c r="F99" s="71">
        <v>40</v>
      </c>
      <c r="G99" s="181">
        <v>43</v>
      </c>
    </row>
    <row r="100" spans="1:7" x14ac:dyDescent="0.25">
      <c r="A100" s="180" t="s">
        <v>284</v>
      </c>
      <c r="B100" s="71" t="s">
        <v>330</v>
      </c>
      <c r="C100" s="71" t="s">
        <v>331</v>
      </c>
      <c r="D100" s="71" t="s">
        <v>332</v>
      </c>
      <c r="E100" s="71">
        <v>4</v>
      </c>
      <c r="F100" s="71">
        <v>10</v>
      </c>
      <c r="G100" s="181">
        <v>44</v>
      </c>
    </row>
    <row r="101" spans="1:7" x14ac:dyDescent="0.25">
      <c r="A101" s="180" t="s">
        <v>284</v>
      </c>
      <c r="B101" s="71" t="s">
        <v>330</v>
      </c>
      <c r="C101" s="71" t="s">
        <v>333</v>
      </c>
      <c r="D101" s="71" t="s">
        <v>334</v>
      </c>
      <c r="E101" s="71">
        <v>10</v>
      </c>
      <c r="F101" s="71">
        <v>40</v>
      </c>
      <c r="G101" s="181">
        <v>45</v>
      </c>
    </row>
    <row r="102" spans="1:7" x14ac:dyDescent="0.25">
      <c r="A102" s="180" t="s">
        <v>284</v>
      </c>
      <c r="B102" s="71" t="s">
        <v>330</v>
      </c>
      <c r="C102" s="71" t="s">
        <v>333</v>
      </c>
      <c r="D102" s="71" t="s">
        <v>334</v>
      </c>
      <c r="E102" s="71">
        <v>4</v>
      </c>
      <c r="F102" s="71">
        <v>16</v>
      </c>
      <c r="G102" s="181">
        <v>46</v>
      </c>
    </row>
    <row r="103" spans="1:7" x14ac:dyDescent="0.25">
      <c r="A103" s="180" t="s">
        <v>284</v>
      </c>
      <c r="B103" s="71" t="s">
        <v>427</v>
      </c>
      <c r="C103" s="71" t="s">
        <v>428</v>
      </c>
      <c r="D103" s="71" t="s">
        <v>429</v>
      </c>
      <c r="E103" s="71">
        <v>10</v>
      </c>
      <c r="F103" s="71">
        <v>31.5</v>
      </c>
      <c r="G103" s="181">
        <v>46</v>
      </c>
    </row>
    <row r="104" spans="1:7" x14ac:dyDescent="0.25">
      <c r="A104" s="180" t="s">
        <v>284</v>
      </c>
      <c r="B104" s="71" t="s">
        <v>368</v>
      </c>
      <c r="C104" s="71" t="s">
        <v>369</v>
      </c>
      <c r="D104" s="71" t="s">
        <v>370</v>
      </c>
      <c r="E104" s="71">
        <v>5</v>
      </c>
      <c r="F104" s="71">
        <v>15</v>
      </c>
      <c r="G104" s="181">
        <v>44</v>
      </c>
    </row>
    <row r="105" spans="1:7" x14ac:dyDescent="0.25">
      <c r="A105" s="180" t="s">
        <v>284</v>
      </c>
      <c r="B105" s="71" t="s">
        <v>368</v>
      </c>
      <c r="C105" s="71" t="s">
        <v>371</v>
      </c>
      <c r="D105" s="71" t="s">
        <v>372</v>
      </c>
      <c r="E105" s="71">
        <v>5</v>
      </c>
      <c r="F105" s="71">
        <v>7.5</v>
      </c>
      <c r="G105" s="181">
        <v>44</v>
      </c>
    </row>
    <row r="106" spans="1:7" x14ac:dyDescent="0.25">
      <c r="A106" s="180" t="s">
        <v>284</v>
      </c>
      <c r="B106" s="71" t="s">
        <v>368</v>
      </c>
      <c r="C106" s="71" t="s">
        <v>371</v>
      </c>
      <c r="D106" s="71" t="s">
        <v>372</v>
      </c>
      <c r="E106" s="71">
        <v>4</v>
      </c>
      <c r="F106" s="71">
        <v>6</v>
      </c>
      <c r="G106" s="181">
        <v>45</v>
      </c>
    </row>
    <row r="107" spans="1:7" x14ac:dyDescent="0.25">
      <c r="A107" s="180" t="s">
        <v>284</v>
      </c>
      <c r="B107" s="71" t="s">
        <v>368</v>
      </c>
      <c r="C107" s="71" t="s">
        <v>401</v>
      </c>
      <c r="D107" s="71" t="s">
        <v>402</v>
      </c>
      <c r="E107" s="71">
        <v>10</v>
      </c>
      <c r="F107" s="71">
        <v>40</v>
      </c>
      <c r="G107" s="181">
        <v>45</v>
      </c>
    </row>
    <row r="108" spans="1:7" x14ac:dyDescent="0.25">
      <c r="A108" s="180" t="s">
        <v>284</v>
      </c>
      <c r="B108" s="71" t="s">
        <v>368</v>
      </c>
      <c r="C108" s="71" t="s">
        <v>369</v>
      </c>
      <c r="D108" s="71" t="s">
        <v>370</v>
      </c>
      <c r="E108" s="71">
        <v>10</v>
      </c>
      <c r="F108" s="71">
        <v>30</v>
      </c>
      <c r="G108" s="181">
        <v>46</v>
      </c>
    </row>
    <row r="109" spans="1:7" x14ac:dyDescent="0.25">
      <c r="A109" s="180" t="s">
        <v>284</v>
      </c>
      <c r="B109" s="71" t="s">
        <v>368</v>
      </c>
      <c r="C109" s="71" t="s">
        <v>430</v>
      </c>
      <c r="D109" s="71" t="s">
        <v>370</v>
      </c>
      <c r="E109" s="71">
        <v>5</v>
      </c>
      <c r="F109" s="71">
        <v>15</v>
      </c>
      <c r="G109" s="181">
        <v>46</v>
      </c>
    </row>
    <row r="110" spans="1:7" x14ac:dyDescent="0.25">
      <c r="A110" s="180" t="s">
        <v>284</v>
      </c>
      <c r="B110" s="71" t="s">
        <v>403</v>
      </c>
      <c r="C110" s="71" t="s">
        <v>404</v>
      </c>
      <c r="D110" s="71" t="s">
        <v>287</v>
      </c>
      <c r="E110" s="71">
        <v>1</v>
      </c>
      <c r="F110" s="71">
        <v>1</v>
      </c>
      <c r="G110" s="181">
        <v>45</v>
      </c>
    </row>
    <row r="111" spans="1:7" x14ac:dyDescent="0.25">
      <c r="A111" s="180" t="s">
        <v>284</v>
      </c>
      <c r="B111" s="71" t="s">
        <v>403</v>
      </c>
      <c r="C111" s="71" t="s">
        <v>405</v>
      </c>
      <c r="D111" s="71" t="s">
        <v>287</v>
      </c>
      <c r="E111" s="71">
        <v>1</v>
      </c>
      <c r="F111" s="71">
        <v>1</v>
      </c>
      <c r="G111" s="181">
        <v>45</v>
      </c>
    </row>
    <row r="112" spans="1:7" x14ac:dyDescent="0.25">
      <c r="A112" s="180" t="s">
        <v>284</v>
      </c>
      <c r="B112" s="71" t="s">
        <v>403</v>
      </c>
      <c r="C112" s="71" t="s">
        <v>406</v>
      </c>
      <c r="D112" s="71" t="s">
        <v>287</v>
      </c>
      <c r="E112" s="71">
        <v>1</v>
      </c>
      <c r="F112" s="71">
        <v>1</v>
      </c>
      <c r="G112" s="181">
        <v>45</v>
      </c>
    </row>
    <row r="113" spans="1:7" x14ac:dyDescent="0.25">
      <c r="A113" s="180" t="s">
        <v>284</v>
      </c>
      <c r="B113" s="71" t="s">
        <v>403</v>
      </c>
      <c r="C113" s="71" t="s">
        <v>407</v>
      </c>
      <c r="D113" s="71" t="s">
        <v>289</v>
      </c>
      <c r="E113" s="71">
        <v>12</v>
      </c>
      <c r="F113" s="71">
        <v>24</v>
      </c>
      <c r="G113" s="181">
        <v>45</v>
      </c>
    </row>
    <row r="114" spans="1:7" x14ac:dyDescent="0.25">
      <c r="A114" s="180" t="s">
        <v>284</v>
      </c>
      <c r="B114" s="71" t="s">
        <v>403</v>
      </c>
      <c r="C114" s="71" t="s">
        <v>408</v>
      </c>
      <c r="D114" s="71" t="s">
        <v>289</v>
      </c>
      <c r="E114" s="71">
        <v>12</v>
      </c>
      <c r="F114" s="71">
        <v>24</v>
      </c>
      <c r="G114" s="181">
        <v>45</v>
      </c>
    </row>
    <row r="115" spans="1:7" x14ac:dyDescent="0.25">
      <c r="A115" s="180" t="s">
        <v>284</v>
      </c>
      <c r="B115" s="71" t="s">
        <v>403</v>
      </c>
      <c r="C115" s="71" t="s">
        <v>409</v>
      </c>
      <c r="D115" s="71" t="s">
        <v>289</v>
      </c>
      <c r="E115" s="71">
        <v>12</v>
      </c>
      <c r="F115" s="71">
        <v>24</v>
      </c>
      <c r="G115" s="181">
        <v>45</v>
      </c>
    </row>
    <row r="116" spans="1:7" x14ac:dyDescent="0.25">
      <c r="A116" s="180" t="s">
        <v>284</v>
      </c>
      <c r="B116" s="71" t="s">
        <v>403</v>
      </c>
      <c r="C116" s="71" t="s">
        <v>431</v>
      </c>
      <c r="D116" s="71" t="s">
        <v>287</v>
      </c>
      <c r="E116" s="71">
        <v>1</v>
      </c>
      <c r="F116" s="71">
        <v>1</v>
      </c>
      <c r="G116" s="181">
        <v>46</v>
      </c>
    </row>
    <row r="117" spans="1:7" x14ac:dyDescent="0.25">
      <c r="A117" s="180" t="s">
        <v>284</v>
      </c>
      <c r="B117" s="71" t="s">
        <v>403</v>
      </c>
      <c r="C117" s="71" t="s">
        <v>432</v>
      </c>
      <c r="D117" s="71" t="s">
        <v>289</v>
      </c>
      <c r="E117" s="71">
        <v>12</v>
      </c>
      <c r="F117" s="71">
        <v>24</v>
      </c>
      <c r="G117" s="181">
        <v>46</v>
      </c>
    </row>
    <row r="118" spans="1:7" x14ac:dyDescent="0.25">
      <c r="A118" s="180" t="s">
        <v>284</v>
      </c>
      <c r="B118" s="71" t="s">
        <v>403</v>
      </c>
      <c r="C118" s="71" t="s">
        <v>433</v>
      </c>
      <c r="D118" s="71" t="s">
        <v>287</v>
      </c>
      <c r="E118" s="71">
        <v>25</v>
      </c>
      <c r="F118" s="71">
        <v>25</v>
      </c>
      <c r="G118" s="181">
        <v>46</v>
      </c>
    </row>
    <row r="119" spans="1:7" x14ac:dyDescent="0.25">
      <c r="A119" s="180" t="s">
        <v>284</v>
      </c>
      <c r="B119" s="71" t="s">
        <v>373</v>
      </c>
      <c r="C119" s="71" t="s">
        <v>374</v>
      </c>
      <c r="D119" s="71" t="s">
        <v>287</v>
      </c>
      <c r="E119" s="71">
        <v>1</v>
      </c>
      <c r="F119" s="71">
        <v>1.036</v>
      </c>
      <c r="G119" s="181">
        <v>44</v>
      </c>
    </row>
    <row r="120" spans="1:7" x14ac:dyDescent="0.25">
      <c r="A120" s="180" t="s">
        <v>284</v>
      </c>
      <c r="B120" s="71" t="s">
        <v>373</v>
      </c>
      <c r="C120" s="71" t="s">
        <v>375</v>
      </c>
      <c r="D120" s="71" t="s">
        <v>289</v>
      </c>
      <c r="E120" s="71">
        <v>17</v>
      </c>
      <c r="F120" s="71">
        <v>34.46</v>
      </c>
      <c r="G120" s="181">
        <v>44</v>
      </c>
    </row>
    <row r="121" spans="1:7" x14ac:dyDescent="0.25">
      <c r="A121" s="180" t="s">
        <v>284</v>
      </c>
      <c r="B121" s="71" t="s">
        <v>373</v>
      </c>
      <c r="C121" s="71" t="s">
        <v>374</v>
      </c>
      <c r="D121" s="71" t="s">
        <v>287</v>
      </c>
      <c r="E121" s="71">
        <v>1</v>
      </c>
      <c r="F121" s="71">
        <v>1.018</v>
      </c>
      <c r="G121" s="181">
        <v>45</v>
      </c>
    </row>
    <row r="122" spans="1:7" x14ac:dyDescent="0.25">
      <c r="A122" s="180" t="s">
        <v>284</v>
      </c>
      <c r="B122" s="71" t="s">
        <v>373</v>
      </c>
      <c r="C122" s="71" t="s">
        <v>375</v>
      </c>
      <c r="D122" s="71" t="s">
        <v>289</v>
      </c>
      <c r="E122" s="71">
        <v>17</v>
      </c>
      <c r="F122" s="71">
        <v>34.698</v>
      </c>
      <c r="G122" s="181">
        <v>45</v>
      </c>
    </row>
    <row r="123" spans="1:7" x14ac:dyDescent="0.25">
      <c r="A123" s="180" t="s">
        <v>284</v>
      </c>
      <c r="B123" s="71" t="s">
        <v>373</v>
      </c>
      <c r="C123" s="71" t="s">
        <v>374</v>
      </c>
      <c r="D123" s="71" t="s">
        <v>287</v>
      </c>
      <c r="E123" s="71">
        <v>1</v>
      </c>
      <c r="F123" s="71">
        <v>1.01</v>
      </c>
      <c r="G123" s="181">
        <v>46</v>
      </c>
    </row>
    <row r="124" spans="1:7" x14ac:dyDescent="0.25">
      <c r="A124" s="180" t="s">
        <v>284</v>
      </c>
      <c r="B124" s="71" t="s">
        <v>373</v>
      </c>
      <c r="C124" s="71" t="s">
        <v>375</v>
      </c>
      <c r="D124" s="71" t="s">
        <v>289</v>
      </c>
      <c r="E124" s="71">
        <v>17</v>
      </c>
      <c r="F124" s="71">
        <v>34.374000000000002</v>
      </c>
      <c r="G124" s="181">
        <v>46</v>
      </c>
    </row>
    <row r="125" spans="1:7" x14ac:dyDescent="0.25">
      <c r="A125" s="180" t="s">
        <v>284</v>
      </c>
      <c r="B125" s="71" t="s">
        <v>335</v>
      </c>
      <c r="C125" s="71" t="s">
        <v>336</v>
      </c>
      <c r="D125" s="71" t="s">
        <v>289</v>
      </c>
      <c r="E125" s="71">
        <v>15</v>
      </c>
      <c r="F125" s="71">
        <v>30.783999999999999</v>
      </c>
      <c r="G125" s="181">
        <v>43</v>
      </c>
    </row>
    <row r="126" spans="1:7" x14ac:dyDescent="0.25">
      <c r="A126" s="180" t="s">
        <v>284</v>
      </c>
      <c r="B126" s="71" t="s">
        <v>335</v>
      </c>
      <c r="C126" s="71" t="s">
        <v>336</v>
      </c>
      <c r="D126" s="71" t="s">
        <v>289</v>
      </c>
      <c r="E126" s="71">
        <v>15</v>
      </c>
      <c r="F126" s="71">
        <v>30.481999999999999</v>
      </c>
      <c r="G126" s="181">
        <v>44</v>
      </c>
    </row>
    <row r="127" spans="1:7" x14ac:dyDescent="0.25">
      <c r="A127" s="180" t="s">
        <v>284</v>
      </c>
      <c r="B127" s="71" t="s">
        <v>335</v>
      </c>
      <c r="C127" s="71" t="s">
        <v>376</v>
      </c>
      <c r="D127" s="71" t="s">
        <v>289</v>
      </c>
      <c r="E127" s="71">
        <v>5</v>
      </c>
      <c r="F127" s="71">
        <v>10.103999999999999</v>
      </c>
      <c r="G127" s="181">
        <v>44</v>
      </c>
    </row>
    <row r="128" spans="1:7" x14ac:dyDescent="0.25">
      <c r="A128" s="180" t="s">
        <v>284</v>
      </c>
      <c r="B128" s="71" t="s">
        <v>335</v>
      </c>
      <c r="C128" s="71" t="s">
        <v>336</v>
      </c>
      <c r="D128" s="71" t="s">
        <v>289</v>
      </c>
      <c r="E128" s="71">
        <v>5</v>
      </c>
      <c r="F128" s="71">
        <v>10.164</v>
      </c>
      <c r="G128" s="181">
        <v>45</v>
      </c>
    </row>
    <row r="129" spans="1:7" x14ac:dyDescent="0.25">
      <c r="A129" s="180" t="s">
        <v>284</v>
      </c>
      <c r="B129" s="71" t="s">
        <v>335</v>
      </c>
      <c r="C129" s="71" t="s">
        <v>410</v>
      </c>
      <c r="D129" s="71" t="s">
        <v>289</v>
      </c>
      <c r="E129" s="71">
        <v>5</v>
      </c>
      <c r="F129" s="71">
        <v>10.16</v>
      </c>
      <c r="G129" s="181">
        <v>45</v>
      </c>
    </row>
    <row r="130" spans="1:7" x14ac:dyDescent="0.25">
      <c r="A130" s="180" t="s">
        <v>284</v>
      </c>
      <c r="B130" s="71" t="s">
        <v>335</v>
      </c>
      <c r="C130" s="71" t="s">
        <v>434</v>
      </c>
      <c r="D130" s="71" t="s">
        <v>289</v>
      </c>
      <c r="E130" s="71">
        <v>5</v>
      </c>
      <c r="F130" s="71">
        <v>10.34</v>
      </c>
      <c r="G130" s="181">
        <v>46</v>
      </c>
    </row>
    <row r="131" spans="1:7" x14ac:dyDescent="0.25">
      <c r="A131" s="180" t="s">
        <v>284</v>
      </c>
      <c r="B131" s="71" t="s">
        <v>335</v>
      </c>
      <c r="C131" s="71" t="s">
        <v>435</v>
      </c>
      <c r="D131" s="71" t="s">
        <v>289</v>
      </c>
      <c r="E131" s="71">
        <v>17</v>
      </c>
      <c r="F131" s="71">
        <v>34.29</v>
      </c>
      <c r="G131" s="181">
        <v>46</v>
      </c>
    </row>
    <row r="132" spans="1:7" x14ac:dyDescent="0.25">
      <c r="A132" s="180" t="s">
        <v>284</v>
      </c>
      <c r="B132" s="71" t="s">
        <v>335</v>
      </c>
      <c r="C132" s="71" t="s">
        <v>436</v>
      </c>
      <c r="D132" s="71" t="s">
        <v>287</v>
      </c>
      <c r="E132" s="71">
        <v>1</v>
      </c>
      <c r="F132" s="71">
        <v>1.056</v>
      </c>
      <c r="G132" s="181">
        <v>46</v>
      </c>
    </row>
    <row r="133" spans="1:7" x14ac:dyDescent="0.25">
      <c r="A133" s="180" t="s">
        <v>284</v>
      </c>
      <c r="B133" s="71" t="s">
        <v>437</v>
      </c>
      <c r="C133" s="71" t="s">
        <v>438</v>
      </c>
      <c r="D133" s="71" t="s">
        <v>439</v>
      </c>
      <c r="E133" s="71">
        <v>200</v>
      </c>
      <c r="F133" s="71">
        <v>17</v>
      </c>
      <c r="G133" s="181">
        <v>46</v>
      </c>
    </row>
    <row r="134" spans="1:7" x14ac:dyDescent="0.25">
      <c r="A134" s="180" t="s">
        <v>284</v>
      </c>
      <c r="B134" s="71" t="s">
        <v>377</v>
      </c>
      <c r="C134" s="71" t="s">
        <v>378</v>
      </c>
      <c r="D134" s="71" t="s">
        <v>347</v>
      </c>
      <c r="E134" s="71">
        <v>200</v>
      </c>
      <c r="F134" s="71">
        <v>18</v>
      </c>
      <c r="G134" s="181">
        <v>44</v>
      </c>
    </row>
    <row r="135" spans="1:7" x14ac:dyDescent="0.25">
      <c r="A135" s="180" t="s">
        <v>284</v>
      </c>
      <c r="B135" s="71" t="s">
        <v>377</v>
      </c>
      <c r="C135" s="71" t="s">
        <v>378</v>
      </c>
      <c r="D135" s="71" t="s">
        <v>347</v>
      </c>
      <c r="E135" s="71">
        <v>200</v>
      </c>
      <c r="F135" s="71">
        <v>18</v>
      </c>
      <c r="G135" s="181">
        <v>45</v>
      </c>
    </row>
    <row r="136" spans="1:7" x14ac:dyDescent="0.25">
      <c r="A136" s="180" t="s">
        <v>284</v>
      </c>
      <c r="B136" s="71" t="s">
        <v>337</v>
      </c>
      <c r="C136" s="71" t="s">
        <v>338</v>
      </c>
      <c r="D136" s="71" t="s">
        <v>339</v>
      </c>
      <c r="E136" s="71">
        <v>40</v>
      </c>
      <c r="F136" s="71">
        <v>20</v>
      </c>
      <c r="G136" s="181">
        <v>43</v>
      </c>
    </row>
    <row r="137" spans="1:7" x14ac:dyDescent="0.25">
      <c r="A137" s="180" t="s">
        <v>284</v>
      </c>
      <c r="B137" s="71" t="s">
        <v>337</v>
      </c>
      <c r="C137" s="71" t="s">
        <v>411</v>
      </c>
      <c r="D137" s="71" t="s">
        <v>412</v>
      </c>
      <c r="E137" s="71">
        <v>200</v>
      </c>
      <c r="F137" s="71">
        <v>20</v>
      </c>
      <c r="G137" s="181">
        <v>45</v>
      </c>
    </row>
    <row r="138" spans="1:7" x14ac:dyDescent="0.25">
      <c r="A138" s="180" t="s">
        <v>284</v>
      </c>
      <c r="B138" s="71" t="s">
        <v>337</v>
      </c>
      <c r="C138" s="71" t="s">
        <v>338</v>
      </c>
      <c r="D138" s="71" t="s">
        <v>339</v>
      </c>
      <c r="E138" s="71">
        <v>40</v>
      </c>
      <c r="F138" s="71">
        <v>20</v>
      </c>
      <c r="G138" s="181">
        <v>46</v>
      </c>
    </row>
    <row r="139" spans="1:7" x14ac:dyDescent="0.25">
      <c r="A139" s="180" t="s">
        <v>284</v>
      </c>
      <c r="B139" s="71" t="s">
        <v>379</v>
      </c>
      <c r="C139" s="71" t="s">
        <v>380</v>
      </c>
      <c r="D139" s="71" t="s">
        <v>345</v>
      </c>
      <c r="E139" s="71">
        <v>200</v>
      </c>
      <c r="F139" s="71">
        <v>22.373999999999999</v>
      </c>
      <c r="G139" s="181">
        <v>44</v>
      </c>
    </row>
    <row r="140" spans="1:7" x14ac:dyDescent="0.25">
      <c r="A140" s="180" t="s">
        <v>284</v>
      </c>
      <c r="B140" s="71" t="s">
        <v>381</v>
      </c>
      <c r="C140" s="71" t="s">
        <v>382</v>
      </c>
      <c r="D140" s="71" t="s">
        <v>287</v>
      </c>
      <c r="E140" s="71">
        <v>1</v>
      </c>
      <c r="F140" s="71">
        <v>1.034</v>
      </c>
      <c r="G140" s="181">
        <v>44</v>
      </c>
    </row>
    <row r="141" spans="1:7" x14ac:dyDescent="0.25">
      <c r="A141" s="180" t="s">
        <v>284</v>
      </c>
      <c r="B141" s="71" t="s">
        <v>381</v>
      </c>
      <c r="C141" s="71" t="s">
        <v>383</v>
      </c>
      <c r="D141" s="71" t="s">
        <v>289</v>
      </c>
      <c r="E141" s="71">
        <v>17</v>
      </c>
      <c r="F141" s="71">
        <v>33.692</v>
      </c>
      <c r="G141" s="181">
        <v>44</v>
      </c>
    </row>
    <row r="142" spans="1:7" x14ac:dyDescent="0.25">
      <c r="A142" s="180" t="s">
        <v>284</v>
      </c>
      <c r="B142" s="71" t="s">
        <v>381</v>
      </c>
      <c r="C142" s="71" t="s">
        <v>384</v>
      </c>
      <c r="D142" s="71" t="s">
        <v>287</v>
      </c>
      <c r="E142" s="71">
        <v>1</v>
      </c>
      <c r="F142" s="71">
        <v>1.1259999999999999</v>
      </c>
      <c r="G142" s="181">
        <v>44</v>
      </c>
    </row>
    <row r="143" spans="1:7" x14ac:dyDescent="0.25">
      <c r="A143" s="180" t="s">
        <v>284</v>
      </c>
      <c r="B143" s="71" t="s">
        <v>381</v>
      </c>
      <c r="C143" s="71" t="s">
        <v>385</v>
      </c>
      <c r="D143" s="71" t="s">
        <v>289</v>
      </c>
      <c r="E143" s="71">
        <v>17</v>
      </c>
      <c r="F143" s="71">
        <v>35.021999999999998</v>
      </c>
      <c r="G143" s="181">
        <v>44</v>
      </c>
    </row>
    <row r="144" spans="1:7" x14ac:dyDescent="0.25">
      <c r="A144" s="180" t="s">
        <v>284</v>
      </c>
      <c r="B144" s="71" t="s">
        <v>381</v>
      </c>
      <c r="C144" s="71" t="s">
        <v>413</v>
      </c>
      <c r="D144" s="71" t="s">
        <v>287</v>
      </c>
      <c r="E144" s="71">
        <v>1</v>
      </c>
      <c r="F144" s="71">
        <v>1.0980000000000001</v>
      </c>
      <c r="G144" s="181">
        <v>45</v>
      </c>
    </row>
    <row r="145" spans="1:7" x14ac:dyDescent="0.25">
      <c r="A145" s="180" t="s">
        <v>284</v>
      </c>
      <c r="B145" s="71" t="s">
        <v>381</v>
      </c>
      <c r="C145" s="71" t="s">
        <v>414</v>
      </c>
      <c r="D145" s="71" t="s">
        <v>289</v>
      </c>
      <c r="E145" s="71">
        <v>17</v>
      </c>
      <c r="F145" s="71">
        <v>34.173999999999999</v>
      </c>
      <c r="G145" s="181">
        <v>45</v>
      </c>
    </row>
    <row r="146" spans="1:7" x14ac:dyDescent="0.25">
      <c r="A146" s="180" t="s">
        <v>284</v>
      </c>
      <c r="B146" s="71" t="s">
        <v>381</v>
      </c>
      <c r="C146" s="71" t="s">
        <v>415</v>
      </c>
      <c r="D146" s="71" t="s">
        <v>287</v>
      </c>
      <c r="E146" s="71">
        <v>1</v>
      </c>
      <c r="F146" s="71">
        <v>1.1180000000000001</v>
      </c>
      <c r="G146" s="181">
        <v>45</v>
      </c>
    </row>
    <row r="147" spans="1:7" x14ac:dyDescent="0.25">
      <c r="A147" s="180" t="s">
        <v>284</v>
      </c>
      <c r="B147" s="71" t="s">
        <v>381</v>
      </c>
      <c r="C147" s="71" t="s">
        <v>416</v>
      </c>
      <c r="D147" s="71" t="s">
        <v>289</v>
      </c>
      <c r="E147" s="71">
        <v>17</v>
      </c>
      <c r="F147" s="71">
        <v>35.606000000000002</v>
      </c>
      <c r="G147" s="181">
        <v>45</v>
      </c>
    </row>
    <row r="148" spans="1:7" x14ac:dyDescent="0.25">
      <c r="A148" s="180" t="s">
        <v>284</v>
      </c>
      <c r="B148" s="71" t="s">
        <v>381</v>
      </c>
      <c r="C148" s="71" t="s">
        <v>440</v>
      </c>
      <c r="D148" s="71" t="s">
        <v>287</v>
      </c>
      <c r="E148" s="71">
        <v>1</v>
      </c>
      <c r="F148" s="71">
        <v>1.048</v>
      </c>
      <c r="G148" s="181">
        <v>46</v>
      </c>
    </row>
    <row r="149" spans="1:7" x14ac:dyDescent="0.25">
      <c r="A149" s="180" t="s">
        <v>284</v>
      </c>
      <c r="B149" s="71" t="s">
        <v>381</v>
      </c>
      <c r="C149" s="71" t="s">
        <v>441</v>
      </c>
      <c r="D149" s="71" t="s">
        <v>289</v>
      </c>
      <c r="E149" s="71">
        <v>17</v>
      </c>
      <c r="F149" s="71">
        <v>34</v>
      </c>
      <c r="G149" s="181">
        <v>46</v>
      </c>
    </row>
    <row r="150" spans="1:7" x14ac:dyDescent="0.25">
      <c r="A150" s="180" t="s">
        <v>284</v>
      </c>
      <c r="B150" s="71" t="s">
        <v>381</v>
      </c>
      <c r="C150" s="71" t="s">
        <v>442</v>
      </c>
      <c r="D150" s="71" t="s">
        <v>287</v>
      </c>
      <c r="E150" s="71">
        <v>1</v>
      </c>
      <c r="F150" s="71">
        <v>1.06</v>
      </c>
      <c r="G150" s="181">
        <v>46</v>
      </c>
    </row>
    <row r="151" spans="1:7" x14ac:dyDescent="0.25">
      <c r="A151" s="180" t="s">
        <v>284</v>
      </c>
      <c r="B151" s="71" t="s">
        <v>381</v>
      </c>
      <c r="C151" s="71" t="s">
        <v>443</v>
      </c>
      <c r="D151" s="71" t="s">
        <v>289</v>
      </c>
      <c r="E151" s="71">
        <v>17</v>
      </c>
      <c r="F151" s="71">
        <v>35.475999999999999</v>
      </c>
      <c r="G151" s="181">
        <v>46</v>
      </c>
    </row>
    <row r="152" spans="1:7" x14ac:dyDescent="0.25">
      <c r="A152" s="180" t="s">
        <v>284</v>
      </c>
      <c r="B152" s="71" t="s">
        <v>381</v>
      </c>
      <c r="C152" s="71" t="s">
        <v>384</v>
      </c>
      <c r="D152" s="71" t="s">
        <v>287</v>
      </c>
      <c r="E152" s="71">
        <v>1</v>
      </c>
      <c r="F152" s="71">
        <v>1.256</v>
      </c>
      <c r="G152" s="181">
        <v>46</v>
      </c>
    </row>
    <row r="153" spans="1:7" x14ac:dyDescent="0.25">
      <c r="A153" s="180" t="s">
        <v>284</v>
      </c>
      <c r="B153" s="71" t="s">
        <v>381</v>
      </c>
      <c r="C153" s="71" t="s">
        <v>385</v>
      </c>
      <c r="D153" s="71" t="s">
        <v>289</v>
      </c>
      <c r="E153" s="71">
        <v>17</v>
      </c>
      <c r="F153" s="71">
        <v>35.165999999999997</v>
      </c>
      <c r="G153" s="181">
        <v>46</v>
      </c>
    </row>
    <row r="154" spans="1:7" x14ac:dyDescent="0.25">
      <c r="A154" s="180" t="s">
        <v>284</v>
      </c>
      <c r="B154" s="71" t="s">
        <v>340</v>
      </c>
      <c r="C154" s="71" t="s">
        <v>341</v>
      </c>
      <c r="D154" s="71" t="s">
        <v>342</v>
      </c>
      <c r="E154" s="71">
        <v>80</v>
      </c>
      <c r="F154" s="71">
        <v>57.76</v>
      </c>
      <c r="G154" s="181">
        <v>43</v>
      </c>
    </row>
    <row r="155" spans="1:7" x14ac:dyDescent="0.25">
      <c r="A155" s="180" t="s">
        <v>284</v>
      </c>
      <c r="B155" s="71" t="s">
        <v>340</v>
      </c>
      <c r="C155" s="71" t="s">
        <v>341</v>
      </c>
      <c r="D155" s="71" t="s">
        <v>342</v>
      </c>
      <c r="E155" s="71">
        <v>50</v>
      </c>
      <c r="F155" s="71">
        <v>40.86</v>
      </c>
      <c r="G155" s="181">
        <v>44</v>
      </c>
    </row>
    <row r="156" spans="1:7" x14ac:dyDescent="0.25">
      <c r="A156" s="180" t="s">
        <v>284</v>
      </c>
      <c r="B156" s="71" t="s">
        <v>340</v>
      </c>
      <c r="C156" s="71" t="s">
        <v>341</v>
      </c>
      <c r="D156" s="71" t="s">
        <v>342</v>
      </c>
      <c r="E156" s="71">
        <v>40</v>
      </c>
      <c r="F156" s="71">
        <v>29.98</v>
      </c>
      <c r="G156" s="181">
        <v>45</v>
      </c>
    </row>
    <row r="157" spans="1:7" x14ac:dyDescent="0.25">
      <c r="A157" s="180" t="s">
        <v>284</v>
      </c>
      <c r="B157" s="71" t="s">
        <v>340</v>
      </c>
      <c r="C157" s="71" t="s">
        <v>341</v>
      </c>
      <c r="D157" s="71" t="s">
        <v>342</v>
      </c>
      <c r="E157" s="71">
        <v>80</v>
      </c>
      <c r="F157" s="71">
        <v>59.88</v>
      </c>
      <c r="G157" s="181">
        <v>46</v>
      </c>
    </row>
    <row r="158" spans="1:7" x14ac:dyDescent="0.25">
      <c r="A158" s="180" t="s">
        <v>284</v>
      </c>
      <c r="B158" s="71" t="s">
        <v>343</v>
      </c>
      <c r="C158" s="71" t="s">
        <v>344</v>
      </c>
      <c r="D158" s="71" t="s">
        <v>345</v>
      </c>
      <c r="E158" s="71">
        <v>200</v>
      </c>
      <c r="F158" s="71">
        <v>16.158000000000001</v>
      </c>
      <c r="G158" s="181">
        <v>43</v>
      </c>
    </row>
    <row r="159" spans="1:7" x14ac:dyDescent="0.25">
      <c r="A159" s="180" t="s">
        <v>284</v>
      </c>
      <c r="B159" s="71" t="s">
        <v>343</v>
      </c>
      <c r="C159" s="71" t="s">
        <v>346</v>
      </c>
      <c r="D159" s="71" t="s">
        <v>347</v>
      </c>
      <c r="E159" s="71">
        <v>200</v>
      </c>
      <c r="F159" s="71">
        <v>18.058</v>
      </c>
      <c r="G159" s="181">
        <v>43</v>
      </c>
    </row>
    <row r="160" spans="1:7" x14ac:dyDescent="0.25">
      <c r="A160" s="180" t="s">
        <v>284</v>
      </c>
      <c r="B160" s="71" t="s">
        <v>343</v>
      </c>
      <c r="C160" s="71" t="s">
        <v>348</v>
      </c>
      <c r="D160" s="71" t="s">
        <v>345</v>
      </c>
      <c r="E160" s="71">
        <v>200</v>
      </c>
      <c r="F160" s="71">
        <v>18.391999999999999</v>
      </c>
      <c r="G160" s="181">
        <v>43</v>
      </c>
    </row>
    <row r="161" spans="1:7" x14ac:dyDescent="0.25">
      <c r="A161" s="180" t="s">
        <v>284</v>
      </c>
      <c r="B161" s="71" t="s">
        <v>343</v>
      </c>
      <c r="C161" s="71" t="s">
        <v>386</v>
      </c>
      <c r="D161" s="71" t="s">
        <v>345</v>
      </c>
      <c r="E161" s="71">
        <v>400</v>
      </c>
      <c r="F161" s="71">
        <v>38.704000000000001</v>
      </c>
      <c r="G161" s="181">
        <v>44</v>
      </c>
    </row>
    <row r="162" spans="1:7" x14ac:dyDescent="0.25">
      <c r="A162" s="180" t="s">
        <v>284</v>
      </c>
      <c r="B162" s="71" t="s">
        <v>343</v>
      </c>
      <c r="C162" s="71" t="s">
        <v>387</v>
      </c>
      <c r="D162" s="71" t="s">
        <v>345</v>
      </c>
      <c r="E162" s="71">
        <v>200</v>
      </c>
      <c r="F162" s="71">
        <v>16.32</v>
      </c>
      <c r="G162" s="181">
        <v>44</v>
      </c>
    </row>
    <row r="163" spans="1:7" x14ac:dyDescent="0.25">
      <c r="A163" s="180" t="s">
        <v>284</v>
      </c>
      <c r="B163" s="71" t="s">
        <v>343</v>
      </c>
      <c r="C163" s="71" t="s">
        <v>388</v>
      </c>
      <c r="D163" s="71" t="s">
        <v>389</v>
      </c>
      <c r="E163" s="71">
        <v>200</v>
      </c>
      <c r="F163" s="71">
        <v>20.852</v>
      </c>
      <c r="G163" s="181">
        <v>44</v>
      </c>
    </row>
    <row r="164" spans="1:7" x14ac:dyDescent="0.25">
      <c r="A164" s="185" t="s">
        <v>284</v>
      </c>
      <c r="B164" s="186" t="s">
        <v>343</v>
      </c>
      <c r="C164" s="186" t="s">
        <v>344</v>
      </c>
      <c r="D164" s="186" t="s">
        <v>345</v>
      </c>
      <c r="E164" s="186">
        <v>200</v>
      </c>
      <c r="F164" s="186">
        <v>16.158000000000001</v>
      </c>
      <c r="G164" s="187">
        <v>45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R22"/>
  <sheetViews>
    <sheetView zoomScaleNormal="100" zoomScaleSheetLayoutView="85" workbookViewId="0">
      <selection sqref="A1:R1"/>
    </sheetView>
  </sheetViews>
  <sheetFormatPr defaultColWidth="9.140625" defaultRowHeight="14.25" x14ac:dyDescent="0.2"/>
  <cols>
    <col min="1" max="1" width="4.5703125" style="38" customWidth="1"/>
    <col min="2" max="2" width="63.5703125" style="38" bestFit="1" customWidth="1"/>
    <col min="3" max="3" width="13" style="38" bestFit="1" customWidth="1"/>
    <col min="4" max="4" width="16" style="98" bestFit="1" customWidth="1"/>
    <col min="5" max="5" width="17.42578125" style="169" customWidth="1"/>
    <col min="6" max="6" width="14.42578125" style="38" bestFit="1" customWidth="1"/>
    <col min="7" max="7" width="17.42578125" style="38" customWidth="1"/>
    <col min="8" max="8" width="14" style="147" bestFit="1" customWidth="1"/>
    <col min="9" max="9" width="1.5703125" style="38" customWidth="1"/>
    <col min="10" max="11" width="21.5703125" style="86" customWidth="1"/>
    <col min="12" max="12" width="13" style="86" customWidth="1"/>
    <col min="13" max="13" width="14.42578125" style="86" customWidth="1"/>
    <col min="14" max="14" width="17" style="86" customWidth="1"/>
    <col min="15" max="15" width="16.5703125" style="86" customWidth="1"/>
    <col min="16" max="16" width="16.5703125" style="83" customWidth="1"/>
    <col min="17" max="17" width="22" style="83" customWidth="1"/>
    <col min="18" max="18" width="20.140625" style="83" customWidth="1"/>
    <col min="19" max="16384" width="9.140625" style="38"/>
  </cols>
  <sheetData>
    <row r="1" spans="1:18" ht="20.25" x14ac:dyDescent="0.3">
      <c r="A1" s="209" t="s">
        <v>452</v>
      </c>
      <c r="B1" s="209"/>
      <c r="C1" s="209"/>
      <c r="D1" s="209"/>
      <c r="E1" s="209"/>
      <c r="F1" s="209"/>
      <c r="G1" s="209"/>
      <c r="H1" s="209"/>
      <c r="I1" s="209"/>
      <c r="J1" s="209"/>
      <c r="K1" s="209"/>
      <c r="L1" s="209"/>
      <c r="M1" s="209"/>
      <c r="N1" s="209"/>
      <c r="O1" s="209"/>
      <c r="P1" s="209"/>
      <c r="Q1" s="209"/>
      <c r="R1" s="209"/>
    </row>
    <row r="2" spans="1:18" s="97" customFormat="1" ht="60" x14ac:dyDescent="0.25">
      <c r="A2" s="91"/>
      <c r="B2" s="91" t="s">
        <v>0</v>
      </c>
      <c r="C2" s="91" t="s">
        <v>113</v>
      </c>
      <c r="D2" s="92" t="s">
        <v>77</v>
      </c>
      <c r="E2" s="167" t="s">
        <v>446</v>
      </c>
      <c r="F2" s="92" t="s">
        <v>78</v>
      </c>
      <c r="G2" s="93" t="s">
        <v>114</v>
      </c>
      <c r="H2" s="146" t="s">
        <v>149</v>
      </c>
      <c r="I2" s="94"/>
      <c r="J2" s="95" t="s">
        <v>116</v>
      </c>
      <c r="K2" s="95" t="s">
        <v>69</v>
      </c>
      <c r="L2" s="95" t="s">
        <v>6</v>
      </c>
      <c r="M2" s="95" t="s">
        <v>7</v>
      </c>
      <c r="N2" s="95" t="s">
        <v>27</v>
      </c>
      <c r="O2" s="95" t="s">
        <v>111</v>
      </c>
      <c r="P2" s="95" t="s">
        <v>115</v>
      </c>
      <c r="Q2" s="95" t="s">
        <v>26</v>
      </c>
      <c r="R2" s="96" t="s">
        <v>53</v>
      </c>
    </row>
    <row r="3" spans="1:18" s="126" customFormat="1" ht="12" x14ac:dyDescent="0.2">
      <c r="A3" s="177"/>
      <c r="B3" s="177" t="s">
        <v>272</v>
      </c>
      <c r="C3" s="107" t="s">
        <v>13</v>
      </c>
      <c r="D3" s="131">
        <v>8710449126101</v>
      </c>
      <c r="E3" s="168">
        <v>146</v>
      </c>
      <c r="F3" s="109" t="s">
        <v>21</v>
      </c>
      <c r="G3" s="104">
        <v>146</v>
      </c>
      <c r="H3" s="143" t="s">
        <v>21</v>
      </c>
      <c r="I3" s="110"/>
      <c r="J3" s="130"/>
      <c r="K3" s="130"/>
      <c r="L3" s="130"/>
      <c r="M3" s="130"/>
      <c r="N3" s="130"/>
      <c r="O3" s="120">
        <v>1</v>
      </c>
      <c r="P3" s="121">
        <v>0</v>
      </c>
      <c r="Q3" s="122">
        <v>0</v>
      </c>
      <c r="R3" s="123">
        <f t="shared" ref="R3:R16" si="0">SUM(E3)*(O3*P3)-O3*P3*Q3</f>
        <v>0</v>
      </c>
    </row>
    <row r="4" spans="1:18" s="126" customFormat="1" ht="12" x14ac:dyDescent="0.2">
      <c r="A4" s="107"/>
      <c r="B4" s="177" t="s">
        <v>273</v>
      </c>
      <c r="C4" s="107" t="s">
        <v>13</v>
      </c>
      <c r="D4" s="131">
        <v>8710449056101</v>
      </c>
      <c r="E4" s="168">
        <v>229</v>
      </c>
      <c r="F4" s="109" t="s">
        <v>21</v>
      </c>
      <c r="G4" s="104">
        <v>229</v>
      </c>
      <c r="H4" s="143" t="s">
        <v>21</v>
      </c>
      <c r="I4" s="110"/>
      <c r="J4" s="130"/>
      <c r="K4" s="130"/>
      <c r="L4" s="130"/>
      <c r="M4" s="130"/>
      <c r="N4" s="130"/>
      <c r="O4" s="120">
        <v>1</v>
      </c>
      <c r="P4" s="121">
        <v>0</v>
      </c>
      <c r="Q4" s="122">
        <v>0</v>
      </c>
      <c r="R4" s="123">
        <f t="shared" si="0"/>
        <v>0</v>
      </c>
    </row>
    <row r="5" spans="1:18" s="126" customFormat="1" ht="12" x14ac:dyDescent="0.2">
      <c r="A5" s="104"/>
      <c r="B5" s="177" t="s">
        <v>91</v>
      </c>
      <c r="C5" s="107" t="s">
        <v>13</v>
      </c>
      <c r="D5" s="131">
        <v>8712634000036</v>
      </c>
      <c r="E5" s="168">
        <v>38</v>
      </c>
      <c r="F5" s="109" t="s">
        <v>24</v>
      </c>
      <c r="G5" s="104">
        <v>38</v>
      </c>
      <c r="H5" s="143" t="s">
        <v>24</v>
      </c>
      <c r="I5" s="110"/>
      <c r="J5" s="130"/>
      <c r="K5" s="130"/>
      <c r="L5" s="130"/>
      <c r="M5" s="130"/>
      <c r="N5" s="130"/>
      <c r="O5" s="120">
        <v>1</v>
      </c>
      <c r="P5" s="121">
        <v>0</v>
      </c>
      <c r="Q5" s="122">
        <v>0</v>
      </c>
      <c r="R5" s="123">
        <f t="shared" si="0"/>
        <v>0</v>
      </c>
    </row>
    <row r="6" spans="1:18" s="126" customFormat="1" ht="12" x14ac:dyDescent="0.2">
      <c r="A6" s="107"/>
      <c r="B6" s="177" t="s">
        <v>275</v>
      </c>
      <c r="C6" s="104" t="s">
        <v>13</v>
      </c>
      <c r="D6" s="129">
        <v>8710628278027</v>
      </c>
      <c r="E6" s="168">
        <v>24</v>
      </c>
      <c r="F6" s="106" t="s">
        <v>24</v>
      </c>
      <c r="G6" s="104">
        <v>24</v>
      </c>
      <c r="H6" s="143" t="s">
        <v>24</v>
      </c>
      <c r="I6" s="110"/>
      <c r="J6" s="130"/>
      <c r="K6" s="130"/>
      <c r="L6" s="130"/>
      <c r="M6" s="130"/>
      <c r="N6" s="130"/>
      <c r="O6" s="120">
        <v>1</v>
      </c>
      <c r="P6" s="121">
        <v>0</v>
      </c>
      <c r="Q6" s="122">
        <v>0</v>
      </c>
      <c r="R6" s="123">
        <f t="shared" si="0"/>
        <v>0</v>
      </c>
    </row>
    <row r="7" spans="1:18" s="126" customFormat="1" ht="12" x14ac:dyDescent="0.2">
      <c r="A7" s="107"/>
      <c r="B7" s="177" t="s">
        <v>447</v>
      </c>
      <c r="C7" s="104" t="s">
        <v>13</v>
      </c>
      <c r="D7" s="129">
        <v>8710555011117</v>
      </c>
      <c r="E7" s="168">
        <v>68</v>
      </c>
      <c r="F7" s="106" t="s">
        <v>24</v>
      </c>
      <c r="G7" s="104">
        <v>68</v>
      </c>
      <c r="H7" s="143" t="s">
        <v>24</v>
      </c>
      <c r="I7" s="110"/>
      <c r="J7" s="130"/>
      <c r="K7" s="130"/>
      <c r="L7" s="130"/>
      <c r="M7" s="130"/>
      <c r="N7" s="130"/>
      <c r="O7" s="120">
        <v>1</v>
      </c>
      <c r="P7" s="121">
        <v>0</v>
      </c>
      <c r="Q7" s="122">
        <v>0</v>
      </c>
      <c r="R7" s="123">
        <f t="shared" si="0"/>
        <v>0</v>
      </c>
    </row>
    <row r="8" spans="1:18" s="126" customFormat="1" ht="12" x14ac:dyDescent="0.2">
      <c r="A8" s="107"/>
      <c r="B8" s="177" t="s">
        <v>448</v>
      </c>
      <c r="C8" s="107" t="s">
        <v>13</v>
      </c>
      <c r="D8" s="131">
        <v>8710555404704</v>
      </c>
      <c r="E8" s="168">
        <v>64</v>
      </c>
      <c r="F8" s="109" t="s">
        <v>24</v>
      </c>
      <c r="G8" s="104">
        <v>64</v>
      </c>
      <c r="H8" s="143" t="s">
        <v>24</v>
      </c>
      <c r="I8" s="110"/>
      <c r="J8" s="130"/>
      <c r="K8" s="130"/>
      <c r="L8" s="130"/>
      <c r="M8" s="130"/>
      <c r="N8" s="130"/>
      <c r="O8" s="120">
        <v>1</v>
      </c>
      <c r="P8" s="121">
        <v>0</v>
      </c>
      <c r="Q8" s="122">
        <v>0</v>
      </c>
      <c r="R8" s="123">
        <f t="shared" si="0"/>
        <v>0</v>
      </c>
    </row>
    <row r="9" spans="1:18" s="126" customFormat="1" ht="12" x14ac:dyDescent="0.2">
      <c r="A9" s="107"/>
      <c r="B9" s="177" t="s">
        <v>276</v>
      </c>
      <c r="C9" s="104" t="s">
        <v>13</v>
      </c>
      <c r="D9" s="129">
        <v>8710628290142</v>
      </c>
      <c r="E9" s="168">
        <v>29</v>
      </c>
      <c r="F9" s="106" t="s">
        <v>24</v>
      </c>
      <c r="G9" s="104">
        <v>29</v>
      </c>
      <c r="H9" s="143" t="s">
        <v>24</v>
      </c>
      <c r="I9" s="110"/>
      <c r="J9" s="130"/>
      <c r="K9" s="130"/>
      <c r="L9" s="130"/>
      <c r="M9" s="130"/>
      <c r="N9" s="130"/>
      <c r="O9" s="120">
        <v>1</v>
      </c>
      <c r="P9" s="121">
        <v>0</v>
      </c>
      <c r="Q9" s="122">
        <v>0</v>
      </c>
      <c r="R9" s="123">
        <f t="shared" si="0"/>
        <v>0</v>
      </c>
    </row>
    <row r="10" spans="1:18" s="126" customFormat="1" ht="12" x14ac:dyDescent="0.2">
      <c r="A10" s="107"/>
      <c r="B10" s="177" t="s">
        <v>449</v>
      </c>
      <c r="C10" s="107" t="s">
        <v>13</v>
      </c>
      <c r="D10" s="131">
        <v>8714168953116</v>
      </c>
      <c r="E10" s="168">
        <v>42</v>
      </c>
      <c r="F10" s="109" t="s">
        <v>24</v>
      </c>
      <c r="G10" s="104">
        <v>42</v>
      </c>
      <c r="H10" s="143" t="s">
        <v>24</v>
      </c>
      <c r="I10" s="110"/>
      <c r="J10" s="130"/>
      <c r="K10" s="130"/>
      <c r="L10" s="130"/>
      <c r="M10" s="130"/>
      <c r="N10" s="130"/>
      <c r="O10" s="120">
        <v>1</v>
      </c>
      <c r="P10" s="121">
        <v>0</v>
      </c>
      <c r="Q10" s="122">
        <v>0</v>
      </c>
      <c r="R10" s="123">
        <f t="shared" si="0"/>
        <v>0</v>
      </c>
    </row>
    <row r="11" spans="1:18" s="126" customFormat="1" ht="12" x14ac:dyDescent="0.2">
      <c r="A11" s="104"/>
      <c r="B11" s="177" t="s">
        <v>450</v>
      </c>
      <c r="C11" s="107" t="s">
        <v>13</v>
      </c>
      <c r="D11" s="131">
        <v>8714168955790</v>
      </c>
      <c r="E11" s="168">
        <v>20</v>
      </c>
      <c r="F11" s="109" t="s">
        <v>24</v>
      </c>
      <c r="G11" s="104">
        <v>20</v>
      </c>
      <c r="H11" s="143" t="s">
        <v>24</v>
      </c>
      <c r="I11" s="110"/>
      <c r="J11" s="130"/>
      <c r="K11" s="130"/>
      <c r="L11" s="130"/>
      <c r="M11" s="130"/>
      <c r="N11" s="130"/>
      <c r="O11" s="120">
        <v>1</v>
      </c>
      <c r="P11" s="121">
        <v>0</v>
      </c>
      <c r="Q11" s="122">
        <v>0</v>
      </c>
      <c r="R11" s="123">
        <f t="shared" si="0"/>
        <v>0</v>
      </c>
    </row>
    <row r="12" spans="1:18" s="126" customFormat="1" ht="12" x14ac:dyDescent="0.2">
      <c r="A12" s="104"/>
      <c r="B12" s="177" t="s">
        <v>106</v>
      </c>
      <c r="C12" s="104" t="s">
        <v>13</v>
      </c>
      <c r="D12" s="129">
        <v>8710861986710</v>
      </c>
      <c r="E12" s="168">
        <v>308</v>
      </c>
      <c r="F12" s="106" t="s">
        <v>16</v>
      </c>
      <c r="G12" s="104">
        <v>308</v>
      </c>
      <c r="H12" s="143" t="s">
        <v>16</v>
      </c>
      <c r="I12" s="110"/>
      <c r="J12" s="130"/>
      <c r="K12" s="130"/>
      <c r="L12" s="130"/>
      <c r="M12" s="130"/>
      <c r="N12" s="130"/>
      <c r="O12" s="120">
        <v>1</v>
      </c>
      <c r="P12" s="121">
        <v>0</v>
      </c>
      <c r="Q12" s="122">
        <v>0</v>
      </c>
      <c r="R12" s="123">
        <f t="shared" si="0"/>
        <v>0</v>
      </c>
    </row>
    <row r="13" spans="1:18" s="126" customFormat="1" ht="12" x14ac:dyDescent="0.2">
      <c r="A13" s="107"/>
      <c r="B13" s="177" t="s">
        <v>107</v>
      </c>
      <c r="C13" s="107" t="s">
        <v>13</v>
      </c>
      <c r="D13" s="131">
        <v>8710861995248</v>
      </c>
      <c r="E13" s="168">
        <v>308</v>
      </c>
      <c r="F13" s="109" t="s">
        <v>16</v>
      </c>
      <c r="G13" s="104">
        <v>308</v>
      </c>
      <c r="H13" s="143" t="s">
        <v>16</v>
      </c>
      <c r="I13" s="110"/>
      <c r="J13" s="130"/>
      <c r="K13" s="130"/>
      <c r="L13" s="130"/>
      <c r="M13" s="130"/>
      <c r="N13" s="130"/>
      <c r="O13" s="120">
        <v>1</v>
      </c>
      <c r="P13" s="121">
        <v>0</v>
      </c>
      <c r="Q13" s="122">
        <v>0</v>
      </c>
      <c r="R13" s="123">
        <f t="shared" si="0"/>
        <v>0</v>
      </c>
    </row>
    <row r="14" spans="1:18" s="126" customFormat="1" ht="12" x14ac:dyDescent="0.2">
      <c r="A14" s="104"/>
      <c r="B14" s="177" t="s">
        <v>277</v>
      </c>
      <c r="C14" s="107" t="s">
        <v>13</v>
      </c>
      <c r="D14" s="131">
        <v>8710628280051</v>
      </c>
      <c r="E14" s="168">
        <v>144</v>
      </c>
      <c r="F14" s="109" t="s">
        <v>24</v>
      </c>
      <c r="G14" s="104">
        <v>144</v>
      </c>
      <c r="H14" s="143" t="s">
        <v>24</v>
      </c>
      <c r="I14" s="110"/>
      <c r="J14" s="130"/>
      <c r="K14" s="130"/>
      <c r="L14" s="130"/>
      <c r="M14" s="130"/>
      <c r="N14" s="130"/>
      <c r="O14" s="120">
        <v>1</v>
      </c>
      <c r="P14" s="121">
        <v>0</v>
      </c>
      <c r="Q14" s="122">
        <v>0</v>
      </c>
      <c r="R14" s="123">
        <f t="shared" si="0"/>
        <v>0</v>
      </c>
    </row>
    <row r="15" spans="1:18" s="126" customFormat="1" ht="12" x14ac:dyDescent="0.2">
      <c r="A15" s="104"/>
      <c r="B15" s="177" t="s">
        <v>451</v>
      </c>
      <c r="C15" s="107" t="s">
        <v>13</v>
      </c>
      <c r="D15" s="131">
        <v>11287</v>
      </c>
      <c r="E15" s="168">
        <v>12</v>
      </c>
      <c r="F15" s="109" t="s">
        <v>24</v>
      </c>
      <c r="G15" s="104">
        <v>12</v>
      </c>
      <c r="H15" s="143" t="s">
        <v>24</v>
      </c>
      <c r="I15" s="110"/>
      <c r="J15" s="130"/>
      <c r="K15" s="130"/>
      <c r="L15" s="130"/>
      <c r="M15" s="130"/>
      <c r="N15" s="130"/>
      <c r="O15" s="120">
        <v>1</v>
      </c>
      <c r="P15" s="121">
        <v>0</v>
      </c>
      <c r="Q15" s="122">
        <v>0</v>
      </c>
      <c r="R15" s="123">
        <f t="shared" si="0"/>
        <v>0</v>
      </c>
    </row>
    <row r="16" spans="1:18" s="126" customFormat="1" ht="12" x14ac:dyDescent="0.2">
      <c r="A16" s="107"/>
      <c r="B16" s="177" t="s">
        <v>274</v>
      </c>
      <c r="C16" s="107" t="s">
        <v>13</v>
      </c>
      <c r="D16" s="131">
        <v>5411361280706</v>
      </c>
      <c r="E16" s="168">
        <v>99</v>
      </c>
      <c r="F16" s="109" t="s">
        <v>21</v>
      </c>
      <c r="G16" s="104">
        <v>99</v>
      </c>
      <c r="H16" s="143" t="s">
        <v>21</v>
      </c>
      <c r="I16" s="110"/>
      <c r="J16" s="130"/>
      <c r="K16" s="130"/>
      <c r="L16" s="130"/>
      <c r="M16" s="130"/>
      <c r="N16" s="130"/>
      <c r="O16" s="120">
        <v>1</v>
      </c>
      <c r="P16" s="121">
        <v>0</v>
      </c>
      <c r="Q16" s="122">
        <v>0</v>
      </c>
      <c r="R16" s="123">
        <f t="shared" si="0"/>
        <v>0</v>
      </c>
    </row>
    <row r="17" spans="2:18" x14ac:dyDescent="0.2">
      <c r="P17" s="154" t="s">
        <v>128</v>
      </c>
      <c r="Q17" s="155">
        <f>AVERAGE(Q3:Q16)</f>
        <v>0</v>
      </c>
    </row>
    <row r="18" spans="2:18" ht="15" x14ac:dyDescent="0.25">
      <c r="B18" s="193" t="s">
        <v>458</v>
      </c>
      <c r="Q18" s="153" t="s">
        <v>68</v>
      </c>
      <c r="R18" s="90">
        <f>SUM(R3:R17)</f>
        <v>0</v>
      </c>
    </row>
    <row r="19" spans="2:18" ht="36" x14ac:dyDescent="0.2">
      <c r="B19" s="192" t="s">
        <v>457</v>
      </c>
      <c r="Q19" s="83" t="s">
        <v>39</v>
      </c>
    </row>
    <row r="20" spans="2:18" x14ac:dyDescent="0.2">
      <c r="B20" s="192"/>
    </row>
    <row r="22" spans="2:18" x14ac:dyDescent="0.2">
      <c r="C22" s="87"/>
      <c r="D22" s="87"/>
      <c r="E22" s="189"/>
      <c r="F22" s="87"/>
      <c r="G22" s="87"/>
      <c r="H22" s="190"/>
    </row>
  </sheetData>
  <autoFilter ref="A2:R20" xr:uid="{00000000-0009-0000-0000-000002000000}"/>
  <sortState xmlns:xlrd2="http://schemas.microsoft.com/office/spreadsheetml/2017/richdata2" ref="B3:R16">
    <sortCondition ref="B3:B16"/>
  </sortState>
  <mergeCells count="1">
    <mergeCell ref="A1:R1"/>
  </mergeCells>
  <conditionalFormatting sqref="K2:Q2">
    <cfRule type="expression" dxfId="33" priority="32">
      <formula>#REF!&gt;0</formula>
    </cfRule>
  </conditionalFormatting>
  <conditionalFormatting sqref="K3:N16">
    <cfRule type="expression" dxfId="32" priority="30">
      <formula>#REF!&gt;0</formula>
    </cfRule>
  </conditionalFormatting>
  <conditionalFormatting sqref="J2">
    <cfRule type="expression" dxfId="31" priority="7">
      <formula>#REF!&gt;0</formula>
    </cfRule>
  </conditionalFormatting>
  <conditionalFormatting sqref="J3:J16 O3:R16">
    <cfRule type="expression" dxfId="30" priority="6">
      <formula>#REF!&gt;0</formula>
    </cfRule>
  </conditionalFormatting>
  <pageMargins left="0.7" right="0.7" top="0.75" bottom="0.75" header="0.3" footer="0.3"/>
  <pageSetup paperSize="9" scale="46" fitToHeight="0" orientation="landscape" r:id="rId1"/>
  <colBreaks count="1" manualBreakCount="1">
    <brk id="1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pageSetUpPr fitToPage="1"/>
  </sheetPr>
  <dimension ref="A1:R65"/>
  <sheetViews>
    <sheetView zoomScaleNormal="100" workbookViewId="0">
      <selection sqref="A1:R1"/>
    </sheetView>
  </sheetViews>
  <sheetFormatPr defaultColWidth="9.140625" defaultRowHeight="14.25" x14ac:dyDescent="0.2"/>
  <cols>
    <col min="1" max="1" width="3.5703125" style="38" customWidth="1"/>
    <col min="2" max="2" width="76" style="38" bestFit="1" customWidth="1"/>
    <col min="3" max="3" width="12" style="83" bestFit="1" customWidth="1"/>
    <col min="4" max="4" width="17.42578125" style="84" bestFit="1" customWidth="1"/>
    <col min="5" max="5" width="13.5703125" style="169" customWidth="1"/>
    <col min="6" max="6" width="13.140625" style="38" bestFit="1" customWidth="1"/>
    <col min="7" max="7" width="19.5703125" style="85" bestFit="1" customWidth="1"/>
    <col min="8" max="8" width="14" style="85" bestFit="1" customWidth="1"/>
    <col min="9" max="9" width="1.5703125" style="38" customWidth="1"/>
    <col min="10" max="10" width="32.140625" style="38" customWidth="1"/>
    <col min="11" max="11" width="25.42578125" style="86" customWidth="1"/>
    <col min="12" max="12" width="13" style="86" customWidth="1"/>
    <col min="13" max="13" width="16.5703125" style="86" customWidth="1"/>
    <col min="14" max="14" width="18.85546875" style="86" customWidth="1"/>
    <col min="15" max="15" width="14.140625" style="87" customWidth="1"/>
    <col min="16" max="16" width="22.42578125" style="83" customWidth="1"/>
    <col min="17" max="17" width="19" style="83" customWidth="1"/>
    <col min="18" max="18" width="22" style="83" customWidth="1"/>
    <col min="19" max="16384" width="9.140625" style="38"/>
  </cols>
  <sheetData>
    <row r="1" spans="1:18" ht="20.25" x14ac:dyDescent="0.3">
      <c r="A1" s="209" t="s">
        <v>452</v>
      </c>
      <c r="B1" s="209"/>
      <c r="C1" s="209"/>
      <c r="D1" s="209"/>
      <c r="E1" s="209"/>
      <c r="F1" s="209"/>
      <c r="G1" s="209"/>
      <c r="H1" s="209"/>
      <c r="I1" s="209"/>
      <c r="J1" s="209"/>
      <c r="K1" s="209"/>
      <c r="L1" s="209"/>
      <c r="M1" s="209"/>
      <c r="N1" s="209"/>
      <c r="O1" s="209"/>
      <c r="P1" s="209"/>
      <c r="Q1" s="209"/>
      <c r="R1" s="209"/>
    </row>
    <row r="2" spans="1:18" s="97" customFormat="1" ht="75" x14ac:dyDescent="0.25">
      <c r="A2" s="91"/>
      <c r="B2" s="91" t="s">
        <v>0</v>
      </c>
      <c r="C2" s="91" t="s">
        <v>113</v>
      </c>
      <c r="D2" s="92" t="s">
        <v>77</v>
      </c>
      <c r="E2" s="167" t="s">
        <v>446</v>
      </c>
      <c r="F2" s="92" t="s">
        <v>78</v>
      </c>
      <c r="G2" s="99" t="s">
        <v>114</v>
      </c>
      <c r="H2" s="148" t="s">
        <v>149</v>
      </c>
      <c r="I2" s="100"/>
      <c r="J2" s="95" t="s">
        <v>116</v>
      </c>
      <c r="K2" s="95" t="s">
        <v>69</v>
      </c>
      <c r="L2" s="95" t="s">
        <v>6</v>
      </c>
      <c r="M2" s="95" t="s">
        <v>7</v>
      </c>
      <c r="N2" s="95" t="s">
        <v>27</v>
      </c>
      <c r="O2" s="95" t="s">
        <v>111</v>
      </c>
      <c r="P2" s="95" t="s">
        <v>115</v>
      </c>
      <c r="Q2" s="95" t="s">
        <v>26</v>
      </c>
      <c r="R2" s="96" t="s">
        <v>53</v>
      </c>
    </row>
    <row r="3" spans="1:18" s="126" customFormat="1" ht="12" x14ac:dyDescent="0.2">
      <c r="A3" s="107"/>
      <c r="B3" s="107" t="s">
        <v>245</v>
      </c>
      <c r="C3" s="108" t="s">
        <v>15</v>
      </c>
      <c r="D3" s="109">
        <v>8713500224969</v>
      </c>
      <c r="E3" s="170">
        <v>24</v>
      </c>
      <c r="F3" s="109" t="s">
        <v>24</v>
      </c>
      <c r="G3" s="106">
        <f t="shared" ref="G3:G28" si="0">E3</f>
        <v>24</v>
      </c>
      <c r="H3" s="149" t="s">
        <v>24</v>
      </c>
      <c r="I3" s="174"/>
      <c r="J3" s="111"/>
      <c r="K3" s="127"/>
      <c r="L3" s="127"/>
      <c r="M3" s="127"/>
      <c r="N3" s="127"/>
      <c r="O3" s="120">
        <v>1</v>
      </c>
      <c r="P3" s="121">
        <v>0</v>
      </c>
      <c r="Q3" s="122">
        <v>0</v>
      </c>
      <c r="R3" s="123">
        <f t="shared" ref="R3:R45" si="1">SUM(E3)*(O3*P3)-O3*P3*Q3</f>
        <v>0</v>
      </c>
    </row>
    <row r="4" spans="1:18" s="126" customFormat="1" ht="12" x14ac:dyDescent="0.2">
      <c r="A4" s="104"/>
      <c r="B4" s="104" t="s">
        <v>246</v>
      </c>
      <c r="C4" s="105" t="s">
        <v>15</v>
      </c>
      <c r="D4" s="106">
        <v>8713500224976</v>
      </c>
      <c r="E4" s="170">
        <v>15</v>
      </c>
      <c r="F4" s="106" t="s">
        <v>24</v>
      </c>
      <c r="G4" s="106">
        <f t="shared" si="0"/>
        <v>15</v>
      </c>
      <c r="H4" s="150" t="s">
        <v>24</v>
      </c>
      <c r="I4" s="174"/>
      <c r="J4" s="111"/>
      <c r="K4" s="127"/>
      <c r="L4" s="127"/>
      <c r="M4" s="127"/>
      <c r="N4" s="127"/>
      <c r="O4" s="120">
        <v>1</v>
      </c>
      <c r="P4" s="121">
        <v>0</v>
      </c>
      <c r="Q4" s="122">
        <v>0</v>
      </c>
      <c r="R4" s="123">
        <f t="shared" si="1"/>
        <v>0</v>
      </c>
    </row>
    <row r="5" spans="1:18" s="126" customFormat="1" ht="12" x14ac:dyDescent="0.2">
      <c r="A5" s="107"/>
      <c r="B5" s="107" t="s">
        <v>247</v>
      </c>
      <c r="C5" s="108" t="s">
        <v>15</v>
      </c>
      <c r="D5" s="109">
        <v>8710624464288</v>
      </c>
      <c r="E5" s="170">
        <v>2876</v>
      </c>
      <c r="F5" s="109" t="s">
        <v>83</v>
      </c>
      <c r="G5" s="106">
        <f t="shared" si="0"/>
        <v>2876</v>
      </c>
      <c r="H5" s="149" t="s">
        <v>83</v>
      </c>
      <c r="I5" s="128"/>
      <c r="J5" s="111"/>
      <c r="K5" s="127"/>
      <c r="L5" s="127"/>
      <c r="M5" s="127"/>
      <c r="N5" s="127"/>
      <c r="O5" s="120">
        <v>1</v>
      </c>
      <c r="P5" s="121">
        <v>0</v>
      </c>
      <c r="Q5" s="122">
        <v>0</v>
      </c>
      <c r="R5" s="123">
        <f t="shared" si="1"/>
        <v>0</v>
      </c>
    </row>
    <row r="6" spans="1:18" s="126" customFormat="1" ht="12" x14ac:dyDescent="0.2">
      <c r="A6" s="107"/>
      <c r="B6" s="107" t="s">
        <v>254</v>
      </c>
      <c r="C6" s="108" t="s">
        <v>15</v>
      </c>
      <c r="D6" s="109">
        <v>8710348448038</v>
      </c>
      <c r="E6" s="170">
        <v>37</v>
      </c>
      <c r="F6" s="109" t="s">
        <v>24</v>
      </c>
      <c r="G6" s="106">
        <f t="shared" si="0"/>
        <v>37</v>
      </c>
      <c r="H6" s="149" t="s">
        <v>24</v>
      </c>
      <c r="I6" s="128"/>
      <c r="J6" s="111"/>
      <c r="K6" s="127"/>
      <c r="L6" s="127"/>
      <c r="M6" s="127"/>
      <c r="N6" s="127"/>
      <c r="O6" s="120">
        <v>1</v>
      </c>
      <c r="P6" s="121">
        <v>0</v>
      </c>
      <c r="Q6" s="122">
        <v>0</v>
      </c>
      <c r="R6" s="123">
        <f t="shared" si="1"/>
        <v>0</v>
      </c>
    </row>
    <row r="7" spans="1:18" s="126" customFormat="1" ht="12" x14ac:dyDescent="0.2">
      <c r="A7" s="104"/>
      <c r="B7" s="104" t="s">
        <v>248</v>
      </c>
      <c r="C7" s="105" t="s">
        <v>15</v>
      </c>
      <c r="D7" s="106">
        <v>8710624452551</v>
      </c>
      <c r="E7" s="170">
        <v>2313</v>
      </c>
      <c r="F7" s="106" t="s">
        <v>18</v>
      </c>
      <c r="G7" s="106">
        <f t="shared" si="0"/>
        <v>2313</v>
      </c>
      <c r="H7" s="150" t="s">
        <v>18</v>
      </c>
      <c r="I7" s="128"/>
      <c r="J7" s="111"/>
      <c r="K7" s="127"/>
      <c r="L7" s="127"/>
      <c r="M7" s="127"/>
      <c r="N7" s="127"/>
      <c r="O7" s="120">
        <v>1</v>
      </c>
      <c r="P7" s="121">
        <v>0</v>
      </c>
      <c r="Q7" s="122">
        <v>0</v>
      </c>
      <c r="R7" s="123">
        <f t="shared" si="1"/>
        <v>0</v>
      </c>
    </row>
    <row r="8" spans="1:18" s="126" customFormat="1" ht="12" x14ac:dyDescent="0.2">
      <c r="A8" s="107"/>
      <c r="B8" s="107" t="s">
        <v>239</v>
      </c>
      <c r="C8" s="108" t="s">
        <v>15</v>
      </c>
      <c r="D8" s="109">
        <v>8722700883548</v>
      </c>
      <c r="E8" s="170">
        <v>2</v>
      </c>
      <c r="F8" s="109" t="s">
        <v>82</v>
      </c>
      <c r="G8" s="106">
        <f t="shared" si="0"/>
        <v>2</v>
      </c>
      <c r="H8" s="149" t="s">
        <v>82</v>
      </c>
      <c r="I8" s="128"/>
      <c r="J8" s="111"/>
      <c r="K8" s="127"/>
      <c r="L8" s="127"/>
      <c r="M8" s="127"/>
      <c r="N8" s="127"/>
      <c r="O8" s="120">
        <v>1</v>
      </c>
      <c r="P8" s="121">
        <v>0</v>
      </c>
      <c r="Q8" s="122">
        <v>0</v>
      </c>
      <c r="R8" s="123">
        <f t="shared" si="1"/>
        <v>0</v>
      </c>
    </row>
    <row r="9" spans="1:18" s="126" customFormat="1" ht="12" x14ac:dyDescent="0.2">
      <c r="A9" s="104"/>
      <c r="B9" s="104" t="s">
        <v>261</v>
      </c>
      <c r="C9" s="105" t="s">
        <v>15</v>
      </c>
      <c r="D9" s="106">
        <v>8710847992377</v>
      </c>
      <c r="E9" s="170">
        <v>16</v>
      </c>
      <c r="F9" s="106" t="s">
        <v>82</v>
      </c>
      <c r="G9" s="106">
        <f t="shared" si="0"/>
        <v>16</v>
      </c>
      <c r="H9" s="150" t="s">
        <v>82</v>
      </c>
      <c r="I9" s="128"/>
      <c r="J9" s="111"/>
      <c r="K9" s="127"/>
      <c r="L9" s="127"/>
      <c r="M9" s="127"/>
      <c r="N9" s="127"/>
      <c r="O9" s="120">
        <v>1</v>
      </c>
      <c r="P9" s="121">
        <v>0</v>
      </c>
      <c r="Q9" s="122">
        <v>0</v>
      </c>
      <c r="R9" s="123">
        <f t="shared" si="1"/>
        <v>0</v>
      </c>
    </row>
    <row r="10" spans="1:18" s="126" customFormat="1" ht="12" x14ac:dyDescent="0.2">
      <c r="A10" s="107"/>
      <c r="B10" s="107" t="s">
        <v>249</v>
      </c>
      <c r="C10" s="108" t="s">
        <v>15</v>
      </c>
      <c r="D10" s="109">
        <v>8710624495626</v>
      </c>
      <c r="E10" s="170">
        <v>340</v>
      </c>
      <c r="F10" s="109" t="s">
        <v>16</v>
      </c>
      <c r="G10" s="106">
        <f t="shared" si="0"/>
        <v>340</v>
      </c>
      <c r="H10" s="149" t="s">
        <v>16</v>
      </c>
      <c r="I10" s="128"/>
      <c r="J10" s="111"/>
      <c r="K10" s="127"/>
      <c r="L10" s="127"/>
      <c r="M10" s="127"/>
      <c r="N10" s="127"/>
      <c r="O10" s="120">
        <v>1</v>
      </c>
      <c r="P10" s="121">
        <v>0</v>
      </c>
      <c r="Q10" s="122">
        <v>0</v>
      </c>
      <c r="R10" s="123">
        <f t="shared" si="1"/>
        <v>0</v>
      </c>
    </row>
    <row r="11" spans="1:18" s="126" customFormat="1" ht="12" x14ac:dyDescent="0.2">
      <c r="A11" s="104"/>
      <c r="B11" s="104" t="s">
        <v>250</v>
      </c>
      <c r="C11" s="105" t="s">
        <v>15</v>
      </c>
      <c r="D11" s="106">
        <v>8710624495787</v>
      </c>
      <c r="E11" s="170">
        <v>256</v>
      </c>
      <c r="F11" s="106" t="s">
        <v>16</v>
      </c>
      <c r="G11" s="106">
        <f t="shared" si="0"/>
        <v>256</v>
      </c>
      <c r="H11" s="150" t="s">
        <v>16</v>
      </c>
      <c r="I11" s="128"/>
      <c r="J11" s="111"/>
      <c r="K11" s="127"/>
      <c r="L11" s="127"/>
      <c r="M11" s="127"/>
      <c r="N11" s="127"/>
      <c r="O11" s="120">
        <v>1</v>
      </c>
      <c r="P11" s="121">
        <v>0</v>
      </c>
      <c r="Q11" s="122">
        <v>0</v>
      </c>
      <c r="R11" s="123">
        <f t="shared" si="1"/>
        <v>0</v>
      </c>
    </row>
    <row r="12" spans="1:18" s="126" customFormat="1" ht="12" x14ac:dyDescent="0.2">
      <c r="A12" s="107"/>
      <c r="B12" s="107" t="s">
        <v>103</v>
      </c>
      <c r="C12" s="108" t="s">
        <v>15</v>
      </c>
      <c r="D12" s="109">
        <v>8712800588481</v>
      </c>
      <c r="E12" s="170">
        <v>103</v>
      </c>
      <c r="F12" s="109" t="s">
        <v>24</v>
      </c>
      <c r="G12" s="106">
        <f t="shared" si="0"/>
        <v>103</v>
      </c>
      <c r="H12" s="149" t="s">
        <v>24</v>
      </c>
      <c r="I12" s="128"/>
      <c r="J12" s="111"/>
      <c r="K12" s="127"/>
      <c r="L12" s="127"/>
      <c r="M12" s="127"/>
      <c r="N12" s="127"/>
      <c r="O12" s="120">
        <v>1</v>
      </c>
      <c r="P12" s="121">
        <v>0</v>
      </c>
      <c r="Q12" s="122">
        <v>0</v>
      </c>
      <c r="R12" s="123">
        <f t="shared" si="1"/>
        <v>0</v>
      </c>
    </row>
    <row r="13" spans="1:18" s="126" customFormat="1" ht="12" x14ac:dyDescent="0.2">
      <c r="A13" s="107"/>
      <c r="B13" s="107" t="s">
        <v>255</v>
      </c>
      <c r="C13" s="108" t="s">
        <v>15</v>
      </c>
      <c r="D13" s="109">
        <v>8710348448175</v>
      </c>
      <c r="E13" s="170">
        <v>131</v>
      </c>
      <c r="F13" s="109" t="s">
        <v>24</v>
      </c>
      <c r="G13" s="106">
        <f t="shared" si="0"/>
        <v>131</v>
      </c>
      <c r="H13" s="149" t="s">
        <v>24</v>
      </c>
      <c r="I13" s="128"/>
      <c r="J13" s="111"/>
      <c r="K13" s="127"/>
      <c r="L13" s="127"/>
      <c r="M13" s="127"/>
      <c r="N13" s="127"/>
      <c r="O13" s="120">
        <v>1</v>
      </c>
      <c r="P13" s="121">
        <v>0</v>
      </c>
      <c r="Q13" s="122">
        <v>0</v>
      </c>
      <c r="R13" s="123">
        <f t="shared" si="1"/>
        <v>0</v>
      </c>
    </row>
    <row r="14" spans="1:18" s="126" customFormat="1" ht="12" x14ac:dyDescent="0.2">
      <c r="A14" s="104"/>
      <c r="B14" s="104" t="s">
        <v>259</v>
      </c>
      <c r="C14" s="105" t="s">
        <v>15</v>
      </c>
      <c r="D14" s="106">
        <v>8720600610042</v>
      </c>
      <c r="E14" s="170">
        <v>312</v>
      </c>
      <c r="F14" s="106" t="s">
        <v>23</v>
      </c>
      <c r="G14" s="106">
        <f t="shared" si="0"/>
        <v>312</v>
      </c>
      <c r="H14" s="150" t="s">
        <v>23</v>
      </c>
      <c r="I14" s="128"/>
      <c r="J14" s="111"/>
      <c r="K14" s="127"/>
      <c r="L14" s="127"/>
      <c r="M14" s="127"/>
      <c r="N14" s="127"/>
      <c r="O14" s="120">
        <v>1</v>
      </c>
      <c r="P14" s="121">
        <v>0</v>
      </c>
      <c r="Q14" s="122">
        <v>0</v>
      </c>
      <c r="R14" s="123">
        <f t="shared" si="1"/>
        <v>0</v>
      </c>
    </row>
    <row r="15" spans="1:18" s="126" customFormat="1" ht="12" x14ac:dyDescent="0.2">
      <c r="A15" s="107"/>
      <c r="B15" s="177" t="s">
        <v>260</v>
      </c>
      <c r="C15" s="108" t="s">
        <v>15</v>
      </c>
      <c r="D15" s="109">
        <v>8712100500022</v>
      </c>
      <c r="E15" s="170">
        <v>411</v>
      </c>
      <c r="F15" s="109" t="s">
        <v>14</v>
      </c>
      <c r="G15" s="106">
        <f t="shared" si="0"/>
        <v>411</v>
      </c>
      <c r="H15" s="149" t="s">
        <v>14</v>
      </c>
      <c r="I15" s="128"/>
      <c r="J15" s="111"/>
      <c r="K15" s="127"/>
      <c r="L15" s="127"/>
      <c r="M15" s="127"/>
      <c r="N15" s="127"/>
      <c r="O15" s="120">
        <v>1</v>
      </c>
      <c r="P15" s="121">
        <v>0</v>
      </c>
      <c r="Q15" s="122">
        <v>0</v>
      </c>
      <c r="R15" s="123">
        <f t="shared" si="1"/>
        <v>0</v>
      </c>
    </row>
    <row r="16" spans="1:18" s="126" customFormat="1" ht="12" x14ac:dyDescent="0.2">
      <c r="A16" s="107"/>
      <c r="B16" s="107" t="s">
        <v>95</v>
      </c>
      <c r="C16" s="108" t="s">
        <v>15</v>
      </c>
      <c r="D16" s="109">
        <v>8585002450029</v>
      </c>
      <c r="E16" s="170">
        <v>3</v>
      </c>
      <c r="F16" s="109" t="s">
        <v>82</v>
      </c>
      <c r="G16" s="106">
        <f t="shared" si="0"/>
        <v>3</v>
      </c>
      <c r="H16" s="149" t="s">
        <v>82</v>
      </c>
      <c r="I16" s="128"/>
      <c r="J16" s="111"/>
      <c r="K16" s="127"/>
      <c r="L16" s="127"/>
      <c r="M16" s="127"/>
      <c r="N16" s="127"/>
      <c r="O16" s="120">
        <v>1</v>
      </c>
      <c r="P16" s="121">
        <v>0</v>
      </c>
      <c r="Q16" s="122">
        <v>0</v>
      </c>
      <c r="R16" s="123">
        <f t="shared" si="1"/>
        <v>0</v>
      </c>
    </row>
    <row r="17" spans="1:18" s="126" customFormat="1" ht="12" x14ac:dyDescent="0.2">
      <c r="A17" s="104"/>
      <c r="B17" s="104" t="s">
        <v>240</v>
      </c>
      <c r="C17" s="105" t="s">
        <v>15</v>
      </c>
      <c r="D17" s="106">
        <v>8712566915309</v>
      </c>
      <c r="E17" s="170">
        <v>4</v>
      </c>
      <c r="F17" s="106" t="s">
        <v>82</v>
      </c>
      <c r="G17" s="106">
        <f t="shared" si="0"/>
        <v>4</v>
      </c>
      <c r="H17" s="150" t="s">
        <v>82</v>
      </c>
      <c r="I17" s="128"/>
      <c r="J17" s="111"/>
      <c r="K17" s="127"/>
      <c r="L17" s="127"/>
      <c r="M17" s="127"/>
      <c r="N17" s="127"/>
      <c r="O17" s="120">
        <v>1</v>
      </c>
      <c r="P17" s="121">
        <v>0</v>
      </c>
      <c r="Q17" s="122">
        <v>0</v>
      </c>
      <c r="R17" s="123">
        <f t="shared" si="1"/>
        <v>0</v>
      </c>
    </row>
    <row r="18" spans="1:18" s="126" customFormat="1" ht="12" x14ac:dyDescent="0.2">
      <c r="A18" s="104"/>
      <c r="B18" s="104" t="s">
        <v>241</v>
      </c>
      <c r="C18" s="105" t="s">
        <v>15</v>
      </c>
      <c r="D18" s="106">
        <v>8712566930722</v>
      </c>
      <c r="E18" s="170">
        <v>7</v>
      </c>
      <c r="F18" s="106" t="s">
        <v>82</v>
      </c>
      <c r="G18" s="106">
        <f t="shared" si="0"/>
        <v>7</v>
      </c>
      <c r="H18" s="150" t="s">
        <v>82</v>
      </c>
      <c r="I18" s="128"/>
      <c r="J18" s="111"/>
      <c r="K18" s="127"/>
      <c r="L18" s="127"/>
      <c r="M18" s="127"/>
      <c r="N18" s="127"/>
      <c r="O18" s="120">
        <v>1</v>
      </c>
      <c r="P18" s="121">
        <v>0</v>
      </c>
      <c r="Q18" s="122">
        <v>0</v>
      </c>
      <c r="R18" s="123">
        <f t="shared" si="1"/>
        <v>0</v>
      </c>
    </row>
    <row r="19" spans="1:18" s="126" customFormat="1" ht="12" x14ac:dyDescent="0.2">
      <c r="A19" s="104"/>
      <c r="B19" s="104" t="s">
        <v>256</v>
      </c>
      <c r="C19" s="105" t="s">
        <v>15</v>
      </c>
      <c r="D19" s="106">
        <v>8710348167717</v>
      </c>
      <c r="E19" s="170">
        <v>74</v>
      </c>
      <c r="F19" s="106" t="s">
        <v>88</v>
      </c>
      <c r="G19" s="106">
        <f t="shared" si="0"/>
        <v>74</v>
      </c>
      <c r="H19" s="150" t="s">
        <v>88</v>
      </c>
      <c r="I19" s="128"/>
      <c r="J19" s="111"/>
      <c r="K19" s="127"/>
      <c r="L19" s="127"/>
      <c r="M19" s="127"/>
      <c r="N19" s="127"/>
      <c r="O19" s="120">
        <v>1</v>
      </c>
      <c r="P19" s="121">
        <v>0</v>
      </c>
      <c r="Q19" s="122">
        <v>0</v>
      </c>
      <c r="R19" s="123">
        <f t="shared" si="1"/>
        <v>0</v>
      </c>
    </row>
    <row r="20" spans="1:18" s="126" customFormat="1" ht="12" x14ac:dyDescent="0.2">
      <c r="A20" s="104"/>
      <c r="B20" s="104" t="s">
        <v>268</v>
      </c>
      <c r="C20" s="105" t="s">
        <v>15</v>
      </c>
      <c r="D20" s="106">
        <v>8710496111808</v>
      </c>
      <c r="E20" s="170">
        <v>11</v>
      </c>
      <c r="F20" s="106" t="s">
        <v>24</v>
      </c>
      <c r="G20" s="106">
        <f t="shared" si="0"/>
        <v>11</v>
      </c>
      <c r="H20" s="150" t="s">
        <v>24</v>
      </c>
      <c r="I20" s="128"/>
      <c r="J20" s="111"/>
      <c r="K20" s="127"/>
      <c r="L20" s="127"/>
      <c r="M20" s="127"/>
      <c r="N20" s="127"/>
      <c r="O20" s="120">
        <v>1</v>
      </c>
      <c r="P20" s="121">
        <v>0</v>
      </c>
      <c r="Q20" s="122">
        <v>0</v>
      </c>
      <c r="R20" s="123">
        <f t="shared" si="1"/>
        <v>0</v>
      </c>
    </row>
    <row r="21" spans="1:18" s="126" customFormat="1" ht="12" x14ac:dyDescent="0.2">
      <c r="A21" s="107"/>
      <c r="B21" s="107" t="s">
        <v>262</v>
      </c>
      <c r="C21" s="108" t="s">
        <v>15</v>
      </c>
      <c r="D21" s="109">
        <v>8710847992308</v>
      </c>
      <c r="E21" s="170">
        <v>17</v>
      </c>
      <c r="F21" s="109" t="s">
        <v>82</v>
      </c>
      <c r="G21" s="106">
        <f t="shared" si="0"/>
        <v>17</v>
      </c>
      <c r="H21" s="149" t="s">
        <v>82</v>
      </c>
      <c r="I21" s="128"/>
      <c r="J21" s="111"/>
      <c r="K21" s="127"/>
      <c r="L21" s="127"/>
      <c r="M21" s="127"/>
      <c r="N21" s="127"/>
      <c r="O21" s="120">
        <v>1</v>
      </c>
      <c r="P21" s="121">
        <v>0</v>
      </c>
      <c r="Q21" s="122">
        <v>0</v>
      </c>
      <c r="R21" s="123">
        <f t="shared" si="1"/>
        <v>0</v>
      </c>
    </row>
    <row r="22" spans="1:18" s="126" customFormat="1" ht="12" x14ac:dyDescent="0.2">
      <c r="A22" s="104"/>
      <c r="B22" s="104" t="s">
        <v>263</v>
      </c>
      <c r="C22" s="105" t="s">
        <v>15</v>
      </c>
      <c r="D22" s="106">
        <v>8710847992353</v>
      </c>
      <c r="E22" s="170">
        <v>6</v>
      </c>
      <c r="F22" s="106" t="s">
        <v>82</v>
      </c>
      <c r="G22" s="106">
        <f t="shared" si="0"/>
        <v>6</v>
      </c>
      <c r="H22" s="150" t="s">
        <v>82</v>
      </c>
      <c r="I22" s="128"/>
      <c r="J22" s="111"/>
      <c r="K22" s="127"/>
      <c r="L22" s="127"/>
      <c r="M22" s="127"/>
      <c r="N22" s="127"/>
      <c r="O22" s="120">
        <v>1</v>
      </c>
      <c r="P22" s="121">
        <v>0</v>
      </c>
      <c r="Q22" s="122">
        <v>0</v>
      </c>
      <c r="R22" s="123">
        <f t="shared" si="1"/>
        <v>0</v>
      </c>
    </row>
    <row r="23" spans="1:18" s="126" customFormat="1" ht="12" x14ac:dyDescent="0.2">
      <c r="A23" s="107"/>
      <c r="B23" s="107" t="s">
        <v>264</v>
      </c>
      <c r="C23" s="108" t="s">
        <v>15</v>
      </c>
      <c r="D23" s="109">
        <v>8710604728751</v>
      </c>
      <c r="E23" s="170">
        <v>129</v>
      </c>
      <c r="F23" s="109" t="s">
        <v>81</v>
      </c>
      <c r="G23" s="106">
        <f t="shared" si="0"/>
        <v>129</v>
      </c>
      <c r="H23" s="149" t="s">
        <v>81</v>
      </c>
      <c r="I23" s="128"/>
      <c r="J23" s="111"/>
      <c r="K23" s="127"/>
      <c r="L23" s="127"/>
      <c r="M23" s="127"/>
      <c r="N23" s="127"/>
      <c r="O23" s="120">
        <v>1</v>
      </c>
      <c r="P23" s="121">
        <v>0</v>
      </c>
      <c r="Q23" s="122">
        <v>0</v>
      </c>
      <c r="R23" s="123">
        <f t="shared" si="1"/>
        <v>0</v>
      </c>
    </row>
    <row r="24" spans="1:18" s="126" customFormat="1" ht="12" x14ac:dyDescent="0.2">
      <c r="A24" s="104"/>
      <c r="B24" s="104" t="s">
        <v>265</v>
      </c>
      <c r="C24" s="105" t="s">
        <v>15</v>
      </c>
      <c r="D24" s="106">
        <v>8717163932506</v>
      </c>
      <c r="E24" s="170">
        <v>119</v>
      </c>
      <c r="F24" s="106" t="s">
        <v>81</v>
      </c>
      <c r="G24" s="106">
        <f t="shared" si="0"/>
        <v>119</v>
      </c>
      <c r="H24" s="150" t="s">
        <v>81</v>
      </c>
      <c r="I24" s="128"/>
      <c r="J24" s="111"/>
      <c r="K24" s="127"/>
      <c r="L24" s="127"/>
      <c r="M24" s="127"/>
      <c r="N24" s="127"/>
      <c r="O24" s="120">
        <v>1</v>
      </c>
      <c r="P24" s="121">
        <v>0</v>
      </c>
      <c r="Q24" s="122">
        <v>0</v>
      </c>
      <c r="R24" s="123">
        <f t="shared" si="1"/>
        <v>0</v>
      </c>
    </row>
    <row r="25" spans="1:18" s="126" customFormat="1" ht="12" x14ac:dyDescent="0.2">
      <c r="A25" s="107"/>
      <c r="B25" s="177" t="s">
        <v>251</v>
      </c>
      <c r="C25" s="108" t="s">
        <v>15</v>
      </c>
      <c r="D25" s="109">
        <v>8710624938376</v>
      </c>
      <c r="E25" s="170">
        <v>14330</v>
      </c>
      <c r="F25" s="109" t="s">
        <v>16</v>
      </c>
      <c r="G25" s="106">
        <f t="shared" si="0"/>
        <v>14330</v>
      </c>
      <c r="H25" s="149" t="s">
        <v>16</v>
      </c>
      <c r="I25" s="175"/>
      <c r="J25" s="111"/>
      <c r="K25" s="127"/>
      <c r="L25" s="127"/>
      <c r="M25" s="127"/>
      <c r="N25" s="127"/>
      <c r="O25" s="120">
        <v>1</v>
      </c>
      <c r="P25" s="121">
        <v>0</v>
      </c>
      <c r="Q25" s="122">
        <v>0</v>
      </c>
      <c r="R25" s="123">
        <f t="shared" si="1"/>
        <v>0</v>
      </c>
    </row>
    <row r="26" spans="1:18" s="126" customFormat="1" ht="12" x14ac:dyDescent="0.2">
      <c r="A26" s="107"/>
      <c r="B26" s="107" t="s">
        <v>252</v>
      </c>
      <c r="C26" s="108" t="s">
        <v>15</v>
      </c>
      <c r="D26" s="109">
        <v>8710624938413</v>
      </c>
      <c r="E26" s="170">
        <v>4706</v>
      </c>
      <c r="F26" s="109" t="s">
        <v>16</v>
      </c>
      <c r="G26" s="106">
        <f t="shared" si="0"/>
        <v>4706</v>
      </c>
      <c r="H26" s="149" t="s">
        <v>16</v>
      </c>
      <c r="I26" s="175"/>
      <c r="J26" s="111"/>
      <c r="K26" s="127"/>
      <c r="L26" s="127"/>
      <c r="M26" s="127"/>
      <c r="N26" s="127"/>
      <c r="O26" s="120">
        <v>1</v>
      </c>
      <c r="P26" s="121">
        <v>0</v>
      </c>
      <c r="Q26" s="122">
        <v>0</v>
      </c>
      <c r="R26" s="123">
        <f t="shared" si="1"/>
        <v>0</v>
      </c>
    </row>
    <row r="27" spans="1:18" s="126" customFormat="1" ht="12" x14ac:dyDescent="0.2">
      <c r="A27" s="104"/>
      <c r="B27" s="104" t="s">
        <v>94</v>
      </c>
      <c r="C27" s="105" t="s">
        <v>15</v>
      </c>
      <c r="D27" s="106">
        <v>8585002450357</v>
      </c>
      <c r="E27" s="170">
        <v>27</v>
      </c>
      <c r="F27" s="106" t="s">
        <v>81</v>
      </c>
      <c r="G27" s="106">
        <f t="shared" si="0"/>
        <v>27</v>
      </c>
      <c r="H27" s="150" t="s">
        <v>81</v>
      </c>
      <c r="I27" s="128"/>
      <c r="J27" s="111"/>
      <c r="K27" s="127"/>
      <c r="L27" s="127"/>
      <c r="M27" s="127"/>
      <c r="N27" s="127"/>
      <c r="O27" s="120">
        <v>1</v>
      </c>
      <c r="P27" s="121">
        <v>0</v>
      </c>
      <c r="Q27" s="122">
        <v>0</v>
      </c>
      <c r="R27" s="123">
        <f t="shared" si="1"/>
        <v>0</v>
      </c>
    </row>
    <row r="28" spans="1:18" s="126" customFormat="1" ht="12" x14ac:dyDescent="0.2">
      <c r="A28" s="104"/>
      <c r="B28" s="104" t="s">
        <v>242</v>
      </c>
      <c r="C28" s="105" t="s">
        <v>15</v>
      </c>
      <c r="D28" s="106">
        <v>8722700883555</v>
      </c>
      <c r="E28" s="170">
        <v>3</v>
      </c>
      <c r="F28" s="106" t="s">
        <v>82</v>
      </c>
      <c r="G28" s="106">
        <f t="shared" si="0"/>
        <v>3</v>
      </c>
      <c r="H28" s="150" t="s">
        <v>82</v>
      </c>
      <c r="I28" s="128"/>
      <c r="J28" s="111"/>
      <c r="K28" s="127"/>
      <c r="L28" s="127"/>
      <c r="M28" s="127"/>
      <c r="N28" s="127"/>
      <c r="O28" s="120">
        <v>1</v>
      </c>
      <c r="P28" s="121">
        <v>0</v>
      </c>
      <c r="Q28" s="122">
        <v>0</v>
      </c>
      <c r="R28" s="123">
        <f t="shared" si="1"/>
        <v>0</v>
      </c>
    </row>
    <row r="29" spans="1:18" s="126" customFormat="1" ht="12" x14ac:dyDescent="0.2">
      <c r="A29" s="107"/>
      <c r="B29" s="104" t="s">
        <v>490</v>
      </c>
      <c r="C29" s="105" t="s">
        <v>15</v>
      </c>
      <c r="D29" s="106">
        <v>8711000003282</v>
      </c>
      <c r="E29" s="170">
        <v>500</v>
      </c>
      <c r="F29" s="106" t="s">
        <v>16</v>
      </c>
      <c r="G29" s="106">
        <v>500</v>
      </c>
      <c r="H29" s="150" t="s">
        <v>16</v>
      </c>
      <c r="I29" s="175"/>
      <c r="J29" s="111"/>
      <c r="K29" s="127"/>
      <c r="L29" s="127"/>
      <c r="M29" s="127"/>
      <c r="N29" s="127"/>
      <c r="O29" s="120">
        <v>1</v>
      </c>
      <c r="P29" s="121">
        <v>0</v>
      </c>
      <c r="Q29" s="122">
        <v>0</v>
      </c>
      <c r="R29" s="123">
        <f t="shared" ref="R29" si="2">SUM(E29)*(O29*P29)-O29*P29*Q29</f>
        <v>0</v>
      </c>
    </row>
    <row r="30" spans="1:18" s="126" customFormat="1" ht="12" x14ac:dyDescent="0.2">
      <c r="A30" s="107"/>
      <c r="B30" s="104" t="s">
        <v>491</v>
      </c>
      <c r="C30" s="105" t="s">
        <v>15</v>
      </c>
      <c r="D30" s="106">
        <v>9920111327</v>
      </c>
      <c r="E30" s="170">
        <v>150</v>
      </c>
      <c r="F30" s="106" t="s">
        <v>16</v>
      </c>
      <c r="G30" s="106">
        <v>150</v>
      </c>
      <c r="H30" s="150" t="s">
        <v>16</v>
      </c>
      <c r="I30" s="175"/>
      <c r="J30" s="111"/>
      <c r="K30" s="127"/>
      <c r="L30" s="127"/>
      <c r="M30" s="127"/>
      <c r="N30" s="127"/>
      <c r="O30" s="120">
        <v>1</v>
      </c>
      <c r="P30" s="121">
        <v>0</v>
      </c>
      <c r="Q30" s="122">
        <v>0</v>
      </c>
      <c r="R30" s="123">
        <f t="shared" ref="R30" si="3">SUM(E30)*(O30*P30)-O30*P30*Q30</f>
        <v>0</v>
      </c>
    </row>
    <row r="31" spans="1:18" s="126" customFormat="1" ht="12" x14ac:dyDescent="0.2">
      <c r="A31" s="104"/>
      <c r="B31" s="104" t="s">
        <v>87</v>
      </c>
      <c r="C31" s="105" t="s">
        <v>15</v>
      </c>
      <c r="D31" s="106">
        <v>8710437000031</v>
      </c>
      <c r="E31" s="170">
        <v>2083</v>
      </c>
      <c r="F31" s="106" t="s">
        <v>16</v>
      </c>
      <c r="G31" s="106">
        <f t="shared" ref="G31:G45" si="4">E31</f>
        <v>2083</v>
      </c>
      <c r="H31" s="150" t="s">
        <v>16</v>
      </c>
      <c r="I31" s="128"/>
      <c r="J31" s="111"/>
      <c r="K31" s="127"/>
      <c r="L31" s="127"/>
      <c r="M31" s="127"/>
      <c r="N31" s="127"/>
      <c r="O31" s="120">
        <v>1</v>
      </c>
      <c r="P31" s="121">
        <v>0</v>
      </c>
      <c r="Q31" s="122">
        <v>0</v>
      </c>
      <c r="R31" s="123">
        <f t="shared" si="1"/>
        <v>0</v>
      </c>
    </row>
    <row r="32" spans="1:18" s="126" customFormat="1" ht="12" x14ac:dyDescent="0.2">
      <c r="A32" s="104"/>
      <c r="B32" s="104" t="s">
        <v>269</v>
      </c>
      <c r="C32" s="105" t="s">
        <v>15</v>
      </c>
      <c r="D32" s="106">
        <v>87222524</v>
      </c>
      <c r="E32" s="170">
        <v>703</v>
      </c>
      <c r="F32" s="106" t="s">
        <v>22</v>
      </c>
      <c r="G32" s="106">
        <f t="shared" si="4"/>
        <v>703</v>
      </c>
      <c r="H32" s="150" t="s">
        <v>22</v>
      </c>
      <c r="I32" s="128"/>
      <c r="J32" s="111"/>
      <c r="K32" s="127"/>
      <c r="L32" s="127"/>
      <c r="M32" s="127"/>
      <c r="N32" s="127"/>
      <c r="O32" s="120">
        <v>1</v>
      </c>
      <c r="P32" s="121">
        <v>0</v>
      </c>
      <c r="Q32" s="122">
        <v>0</v>
      </c>
      <c r="R32" s="123">
        <f t="shared" si="1"/>
        <v>0</v>
      </c>
    </row>
    <row r="33" spans="1:18" s="126" customFormat="1" ht="12" x14ac:dyDescent="0.2">
      <c r="A33" s="107"/>
      <c r="B33" s="107" t="s">
        <v>270</v>
      </c>
      <c r="C33" s="108" t="s">
        <v>15</v>
      </c>
      <c r="D33" s="109">
        <v>87222517</v>
      </c>
      <c r="E33" s="170">
        <v>650</v>
      </c>
      <c r="F33" s="109" t="s">
        <v>22</v>
      </c>
      <c r="G33" s="106">
        <f t="shared" si="4"/>
        <v>650</v>
      </c>
      <c r="H33" s="149" t="s">
        <v>22</v>
      </c>
      <c r="I33" s="128"/>
      <c r="J33" s="111"/>
      <c r="K33" s="127"/>
      <c r="L33" s="127"/>
      <c r="M33" s="127"/>
      <c r="N33" s="127"/>
      <c r="O33" s="120">
        <v>1</v>
      </c>
      <c r="P33" s="121">
        <v>0</v>
      </c>
      <c r="Q33" s="122">
        <v>0</v>
      </c>
      <c r="R33" s="123">
        <f t="shared" si="1"/>
        <v>0</v>
      </c>
    </row>
    <row r="34" spans="1:18" s="126" customFormat="1" ht="12" x14ac:dyDescent="0.2">
      <c r="A34" s="107"/>
      <c r="B34" s="107" t="s">
        <v>271</v>
      </c>
      <c r="C34" s="108" t="s">
        <v>15</v>
      </c>
      <c r="D34" s="109">
        <v>87222548</v>
      </c>
      <c r="E34" s="170">
        <v>278</v>
      </c>
      <c r="F34" s="109" t="s">
        <v>22</v>
      </c>
      <c r="G34" s="106">
        <f t="shared" si="4"/>
        <v>278</v>
      </c>
      <c r="H34" s="149" t="s">
        <v>22</v>
      </c>
      <c r="I34" s="128"/>
      <c r="J34" s="111"/>
      <c r="K34" s="127"/>
      <c r="L34" s="127"/>
      <c r="M34" s="127"/>
      <c r="N34" s="127"/>
      <c r="O34" s="120">
        <v>1</v>
      </c>
      <c r="P34" s="121">
        <v>0</v>
      </c>
      <c r="Q34" s="122">
        <v>0</v>
      </c>
      <c r="R34" s="123">
        <f t="shared" si="1"/>
        <v>0</v>
      </c>
    </row>
    <row r="35" spans="1:18" s="126" customFormat="1" ht="12" x14ac:dyDescent="0.2">
      <c r="A35" s="104"/>
      <c r="B35" s="104" t="s">
        <v>253</v>
      </c>
      <c r="C35" s="105" t="s">
        <v>15</v>
      </c>
      <c r="D35" s="106">
        <v>8710624497934</v>
      </c>
      <c r="E35" s="170">
        <v>665</v>
      </c>
      <c r="F35" s="106" t="s">
        <v>16</v>
      </c>
      <c r="G35" s="106">
        <f t="shared" si="4"/>
        <v>665</v>
      </c>
      <c r="H35" s="150" t="s">
        <v>16</v>
      </c>
      <c r="I35" s="128"/>
      <c r="J35" s="111"/>
      <c r="K35" s="127"/>
      <c r="L35" s="127"/>
      <c r="M35" s="127"/>
      <c r="N35" s="127"/>
      <c r="O35" s="120">
        <v>1</v>
      </c>
      <c r="P35" s="121">
        <v>0</v>
      </c>
      <c r="Q35" s="122">
        <v>0</v>
      </c>
      <c r="R35" s="123">
        <f t="shared" si="1"/>
        <v>0</v>
      </c>
    </row>
    <row r="36" spans="1:18" s="126" customFormat="1" ht="12" x14ac:dyDescent="0.2">
      <c r="A36" s="104"/>
      <c r="B36" s="104" t="s">
        <v>257</v>
      </c>
      <c r="C36" s="105" t="s">
        <v>15</v>
      </c>
      <c r="D36" s="106">
        <v>8710348448205</v>
      </c>
      <c r="E36" s="170">
        <v>30</v>
      </c>
      <c r="F36" s="106" t="s">
        <v>24</v>
      </c>
      <c r="G36" s="106">
        <f t="shared" si="4"/>
        <v>30</v>
      </c>
      <c r="H36" s="150" t="s">
        <v>24</v>
      </c>
      <c r="I36" s="128"/>
      <c r="J36" s="111"/>
      <c r="K36" s="127"/>
      <c r="L36" s="127"/>
      <c r="M36" s="127"/>
      <c r="N36" s="127"/>
      <c r="O36" s="120">
        <v>1</v>
      </c>
      <c r="P36" s="121">
        <v>0</v>
      </c>
      <c r="Q36" s="122">
        <v>0</v>
      </c>
      <c r="R36" s="123">
        <f t="shared" si="1"/>
        <v>0</v>
      </c>
    </row>
    <row r="37" spans="1:18" s="126" customFormat="1" ht="12" x14ac:dyDescent="0.2">
      <c r="A37" s="104"/>
      <c r="B37" s="104" t="s">
        <v>267</v>
      </c>
      <c r="C37" s="105" t="s">
        <v>15</v>
      </c>
      <c r="D37" s="106">
        <v>8717399840873</v>
      </c>
      <c r="E37" s="170">
        <v>54</v>
      </c>
      <c r="F37" s="106" t="s">
        <v>24</v>
      </c>
      <c r="G37" s="106">
        <f t="shared" si="4"/>
        <v>54</v>
      </c>
      <c r="H37" s="150" t="s">
        <v>24</v>
      </c>
      <c r="I37" s="128"/>
      <c r="J37" s="111"/>
      <c r="K37" s="127"/>
      <c r="L37" s="127"/>
      <c r="M37" s="127"/>
      <c r="N37" s="127"/>
      <c r="O37" s="120">
        <v>1</v>
      </c>
      <c r="P37" s="121">
        <v>0</v>
      </c>
      <c r="Q37" s="122">
        <v>0</v>
      </c>
      <c r="R37" s="123">
        <f t="shared" si="1"/>
        <v>0</v>
      </c>
    </row>
    <row r="38" spans="1:18" s="126" customFormat="1" ht="12" x14ac:dyDescent="0.2">
      <c r="A38" s="104"/>
      <c r="B38" s="104" t="s">
        <v>258</v>
      </c>
      <c r="C38" s="105" t="s">
        <v>15</v>
      </c>
      <c r="D38" s="106">
        <v>8714406081373</v>
      </c>
      <c r="E38" s="170">
        <v>264</v>
      </c>
      <c r="F38" s="106" t="s">
        <v>24</v>
      </c>
      <c r="G38" s="106">
        <f t="shared" si="4"/>
        <v>264</v>
      </c>
      <c r="H38" s="150" t="s">
        <v>24</v>
      </c>
      <c r="I38" s="128"/>
      <c r="J38" s="111"/>
      <c r="K38" s="127"/>
      <c r="L38" s="127"/>
      <c r="M38" s="127"/>
      <c r="N38" s="127"/>
      <c r="O38" s="120">
        <v>1</v>
      </c>
      <c r="P38" s="121">
        <v>0</v>
      </c>
      <c r="Q38" s="122">
        <v>0</v>
      </c>
      <c r="R38" s="123">
        <f t="shared" si="1"/>
        <v>0</v>
      </c>
    </row>
    <row r="39" spans="1:18" s="126" customFormat="1" ht="12" x14ac:dyDescent="0.2">
      <c r="A39" s="104"/>
      <c r="B39" s="104" t="s">
        <v>108</v>
      </c>
      <c r="C39" s="105" t="s">
        <v>15</v>
      </c>
      <c r="D39" s="106">
        <v>8711000028322</v>
      </c>
      <c r="E39" s="170">
        <v>76</v>
      </c>
      <c r="F39" s="106" t="s">
        <v>24</v>
      </c>
      <c r="G39" s="106">
        <f t="shared" si="4"/>
        <v>76</v>
      </c>
      <c r="H39" s="150" t="s">
        <v>24</v>
      </c>
      <c r="I39" s="128"/>
      <c r="J39" s="111"/>
      <c r="K39" s="127"/>
      <c r="L39" s="127"/>
      <c r="M39" s="127"/>
      <c r="N39" s="127"/>
      <c r="O39" s="120">
        <v>1</v>
      </c>
      <c r="P39" s="121">
        <v>0</v>
      </c>
      <c r="Q39" s="122">
        <v>0</v>
      </c>
      <c r="R39" s="123">
        <f t="shared" si="1"/>
        <v>0</v>
      </c>
    </row>
    <row r="40" spans="1:18" s="126" customFormat="1" ht="12" x14ac:dyDescent="0.2">
      <c r="A40" s="107"/>
      <c r="B40" s="107" t="s">
        <v>100</v>
      </c>
      <c r="C40" s="108" t="s">
        <v>15</v>
      </c>
      <c r="D40" s="109">
        <v>8711000028209</v>
      </c>
      <c r="E40" s="170">
        <v>291</v>
      </c>
      <c r="F40" s="109" t="s">
        <v>24</v>
      </c>
      <c r="G40" s="106">
        <f t="shared" si="4"/>
        <v>291</v>
      </c>
      <c r="H40" s="149" t="s">
        <v>24</v>
      </c>
      <c r="I40" s="128"/>
      <c r="J40" s="111"/>
      <c r="K40" s="127"/>
      <c r="L40" s="127"/>
      <c r="M40" s="127"/>
      <c r="N40" s="127"/>
      <c r="O40" s="120">
        <v>1</v>
      </c>
      <c r="P40" s="121">
        <v>0</v>
      </c>
      <c r="Q40" s="122">
        <v>0</v>
      </c>
      <c r="R40" s="123">
        <f t="shared" si="1"/>
        <v>0</v>
      </c>
    </row>
    <row r="41" spans="1:18" s="126" customFormat="1" ht="12" x14ac:dyDescent="0.2">
      <c r="A41" s="104"/>
      <c r="B41" s="104" t="s">
        <v>104</v>
      </c>
      <c r="C41" s="105" t="s">
        <v>15</v>
      </c>
      <c r="D41" s="106">
        <v>8711000008737</v>
      </c>
      <c r="E41" s="170">
        <v>459</v>
      </c>
      <c r="F41" s="106" t="s">
        <v>16</v>
      </c>
      <c r="G41" s="106">
        <f t="shared" si="4"/>
        <v>459</v>
      </c>
      <c r="H41" s="150" t="s">
        <v>16</v>
      </c>
      <c r="I41" s="128"/>
      <c r="J41" s="111"/>
      <c r="K41" s="127"/>
      <c r="L41" s="127"/>
      <c r="M41" s="127"/>
      <c r="N41" s="127"/>
      <c r="O41" s="120">
        <v>1</v>
      </c>
      <c r="P41" s="121">
        <v>0</v>
      </c>
      <c r="Q41" s="122">
        <v>0</v>
      </c>
      <c r="R41" s="123">
        <f t="shared" si="1"/>
        <v>0</v>
      </c>
    </row>
    <row r="42" spans="1:18" s="126" customFormat="1" ht="12" x14ac:dyDescent="0.2">
      <c r="A42" s="107"/>
      <c r="B42" s="107" t="s">
        <v>105</v>
      </c>
      <c r="C42" s="108" t="s">
        <v>15</v>
      </c>
      <c r="D42" s="109">
        <v>9002100039141</v>
      </c>
      <c r="E42" s="170">
        <v>46</v>
      </c>
      <c r="F42" s="109" t="s">
        <v>81</v>
      </c>
      <c r="G42" s="106">
        <f t="shared" si="4"/>
        <v>46</v>
      </c>
      <c r="H42" s="149" t="s">
        <v>81</v>
      </c>
      <c r="I42" s="128"/>
      <c r="J42" s="111"/>
      <c r="K42" s="127"/>
      <c r="L42" s="127"/>
      <c r="M42" s="127"/>
      <c r="N42" s="127"/>
      <c r="O42" s="120">
        <v>1</v>
      </c>
      <c r="P42" s="121">
        <v>0</v>
      </c>
      <c r="Q42" s="122">
        <v>0</v>
      </c>
      <c r="R42" s="123">
        <f t="shared" si="1"/>
        <v>0</v>
      </c>
    </row>
    <row r="43" spans="1:18" x14ac:dyDescent="0.2">
      <c r="A43" s="104"/>
      <c r="B43" s="104" t="s">
        <v>266</v>
      </c>
      <c r="C43" s="105" t="s">
        <v>15</v>
      </c>
      <c r="D43" s="106">
        <v>8710604780797</v>
      </c>
      <c r="E43" s="170">
        <v>64</v>
      </c>
      <c r="F43" s="106" t="s">
        <v>81</v>
      </c>
      <c r="G43" s="106">
        <f t="shared" si="4"/>
        <v>64</v>
      </c>
      <c r="H43" s="150" t="s">
        <v>81</v>
      </c>
      <c r="I43" s="128"/>
      <c r="J43" s="111"/>
      <c r="K43" s="127"/>
      <c r="L43" s="127"/>
      <c r="M43" s="127"/>
      <c r="N43" s="127"/>
      <c r="O43" s="120">
        <v>1</v>
      </c>
      <c r="P43" s="121">
        <v>0</v>
      </c>
      <c r="Q43" s="122">
        <v>0</v>
      </c>
      <c r="R43" s="123">
        <f t="shared" si="1"/>
        <v>0</v>
      </c>
    </row>
    <row r="44" spans="1:18" x14ac:dyDescent="0.2">
      <c r="A44" s="107"/>
      <c r="B44" s="107" t="s">
        <v>243</v>
      </c>
      <c r="C44" s="108" t="s">
        <v>15</v>
      </c>
      <c r="D44" s="109">
        <v>8712566915316</v>
      </c>
      <c r="E44" s="170">
        <v>6</v>
      </c>
      <c r="F44" s="109" t="s">
        <v>82</v>
      </c>
      <c r="G44" s="106">
        <f t="shared" si="4"/>
        <v>6</v>
      </c>
      <c r="H44" s="149" t="s">
        <v>82</v>
      </c>
      <c r="I44" s="128"/>
      <c r="J44" s="111"/>
      <c r="K44" s="127"/>
      <c r="L44" s="127"/>
      <c r="M44" s="127"/>
      <c r="N44" s="127"/>
      <c r="O44" s="120">
        <v>1</v>
      </c>
      <c r="P44" s="121">
        <v>0</v>
      </c>
      <c r="Q44" s="122">
        <v>0</v>
      </c>
      <c r="R44" s="123">
        <f t="shared" si="1"/>
        <v>0</v>
      </c>
    </row>
    <row r="45" spans="1:18" x14ac:dyDescent="0.2">
      <c r="A45" s="107"/>
      <c r="B45" s="107" t="s">
        <v>244</v>
      </c>
      <c r="C45" s="108" t="s">
        <v>15</v>
      </c>
      <c r="D45" s="109">
        <v>8722700586999</v>
      </c>
      <c r="E45" s="170">
        <v>30</v>
      </c>
      <c r="F45" s="109" t="s">
        <v>82</v>
      </c>
      <c r="G45" s="106">
        <f t="shared" si="4"/>
        <v>30</v>
      </c>
      <c r="H45" s="149" t="s">
        <v>82</v>
      </c>
      <c r="I45" s="175"/>
      <c r="J45" s="111"/>
      <c r="K45" s="127"/>
      <c r="L45" s="127"/>
      <c r="M45" s="127"/>
      <c r="N45" s="127"/>
      <c r="O45" s="120">
        <v>1</v>
      </c>
      <c r="P45" s="121">
        <v>0</v>
      </c>
      <c r="Q45" s="122">
        <v>0</v>
      </c>
      <c r="R45" s="123">
        <f t="shared" si="1"/>
        <v>0</v>
      </c>
    </row>
    <row r="46" spans="1:18" x14ac:dyDescent="0.2">
      <c r="P46" s="154" t="s">
        <v>128</v>
      </c>
      <c r="Q46" s="155">
        <f>AVERAGE(Q3:Q45)</f>
        <v>0</v>
      </c>
    </row>
    <row r="47" spans="1:18" ht="15" x14ac:dyDescent="0.25">
      <c r="B47" s="38" t="s">
        <v>484</v>
      </c>
      <c r="P47" s="88" t="s">
        <v>70</v>
      </c>
      <c r="Q47" s="89"/>
      <c r="R47" s="90">
        <f>SUM(R3:R46)</f>
        <v>0</v>
      </c>
    </row>
    <row r="48" spans="1:18" x14ac:dyDescent="0.2">
      <c r="B48" s="38" t="s">
        <v>485</v>
      </c>
      <c r="P48" s="154" t="s">
        <v>39</v>
      </c>
      <c r="Q48" s="155"/>
    </row>
    <row r="65" spans="2:2" x14ac:dyDescent="0.2">
      <c r="B65" s="38" t="s">
        <v>483</v>
      </c>
    </row>
  </sheetData>
  <autoFilter ref="A2:R45" xr:uid="{00000000-0009-0000-0000-000003000000}"/>
  <sortState xmlns:xlrd2="http://schemas.microsoft.com/office/spreadsheetml/2017/richdata2" ref="A3:R47">
    <sortCondition ref="B3:B47"/>
  </sortState>
  <mergeCells count="1">
    <mergeCell ref="A1:R1"/>
  </mergeCells>
  <conditionalFormatting sqref="K3:N35">
    <cfRule type="expression" dxfId="29" priority="29">
      <formula>#REF!&gt;0</formula>
    </cfRule>
  </conditionalFormatting>
  <conditionalFormatting sqref="K36:N42">
    <cfRule type="expression" dxfId="28" priority="13">
      <formula>#REF!&gt;0</formula>
    </cfRule>
  </conditionalFormatting>
  <conditionalFormatting sqref="K2:Q2 J3:J45 O3:R45">
    <cfRule type="expression" dxfId="27" priority="9">
      <formula>#REF!&gt;0</formula>
    </cfRule>
  </conditionalFormatting>
  <conditionalFormatting sqref="J2">
    <cfRule type="expression" dxfId="26" priority="8">
      <formula>#REF!&gt;0</formula>
    </cfRule>
  </conditionalFormatting>
  <conditionalFormatting sqref="K43:N45">
    <cfRule type="expression" dxfId="25" priority="1">
      <formula>#REF!&gt;0</formula>
    </cfRule>
  </conditionalFormatting>
  <pageMargins left="0.7" right="0.7" top="0.75" bottom="0.75" header="0.3" footer="0.3"/>
  <pageSetup paperSize="9" scale="46" fitToHeight="0" orientation="landscape" r:id="rId1"/>
  <colBreaks count="1" manualBreakCount="1">
    <brk id="1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499984740745262"/>
    <pageSetUpPr fitToPage="1"/>
  </sheetPr>
  <dimension ref="A1:U41"/>
  <sheetViews>
    <sheetView zoomScaleNormal="100" workbookViewId="0">
      <selection sqref="A1:R1"/>
    </sheetView>
  </sheetViews>
  <sheetFormatPr defaultColWidth="9.140625" defaultRowHeight="15.75" customHeight="1" x14ac:dyDescent="0.2"/>
  <cols>
    <col min="1" max="1" width="4" style="38" customWidth="1"/>
    <col min="2" max="2" width="93.85546875" style="38" customWidth="1"/>
    <col min="3" max="3" width="12.5703125" style="83" bestFit="1" customWidth="1"/>
    <col min="4" max="4" width="17.140625" style="38" customWidth="1"/>
    <col min="5" max="5" width="14.42578125" style="172" customWidth="1"/>
    <col min="6" max="6" width="14.140625" style="38" bestFit="1" customWidth="1"/>
    <col min="7" max="8" width="19.42578125" style="83" bestFit="1" customWidth="1"/>
    <col min="9" max="9" width="2.140625" style="83" customWidth="1"/>
    <col min="10" max="10" width="16.5703125" style="102" bestFit="1" customWidth="1"/>
    <col min="11" max="11" width="29" style="38" bestFit="1" customWidth="1"/>
    <col min="12" max="12" width="30.42578125" style="87" bestFit="1" customWidth="1"/>
    <col min="13" max="13" width="22.85546875" style="87" bestFit="1" customWidth="1"/>
    <col min="14" max="14" width="18.140625" style="87" bestFit="1" customWidth="1"/>
    <col min="15" max="15" width="20.42578125" style="87" bestFit="1" customWidth="1"/>
    <col min="16" max="16" width="18.5703125" style="87" bestFit="1" customWidth="1"/>
    <col min="17" max="17" width="26" style="87" bestFit="1" customWidth="1"/>
    <col min="18" max="18" width="30.42578125" style="83" bestFit="1" customWidth="1"/>
    <col min="19" max="19" width="9.140625" style="38"/>
    <col min="20" max="21" width="11.42578125" style="38" customWidth="1"/>
    <col min="22" max="24" width="26.5703125" style="38" customWidth="1"/>
    <col min="25" max="16384" width="9.140625" style="38"/>
  </cols>
  <sheetData>
    <row r="1" spans="1:18" ht="30" customHeight="1" x14ac:dyDescent="0.3">
      <c r="A1" s="210" t="s">
        <v>452</v>
      </c>
      <c r="B1" s="210"/>
      <c r="C1" s="210"/>
      <c r="D1" s="210"/>
      <c r="E1" s="210"/>
      <c r="F1" s="210"/>
      <c r="G1" s="210"/>
      <c r="H1" s="210"/>
      <c r="I1" s="210"/>
      <c r="J1" s="210"/>
      <c r="K1" s="210"/>
      <c r="L1" s="210"/>
      <c r="M1" s="210"/>
      <c r="N1" s="210"/>
      <c r="O1" s="210"/>
      <c r="P1" s="210"/>
      <c r="Q1" s="210"/>
      <c r="R1" s="210"/>
    </row>
    <row r="2" spans="1:18" s="101" customFormat="1" ht="53.45" customHeight="1" x14ac:dyDescent="0.25">
      <c r="A2" s="91"/>
      <c r="B2" s="91" t="s">
        <v>0</v>
      </c>
      <c r="C2" s="91" t="s">
        <v>113</v>
      </c>
      <c r="D2" s="92" t="s">
        <v>77</v>
      </c>
      <c r="E2" s="167" t="s">
        <v>446</v>
      </c>
      <c r="F2" s="92" t="s">
        <v>78</v>
      </c>
      <c r="G2" s="99" t="s">
        <v>114</v>
      </c>
      <c r="H2" s="146" t="s">
        <v>149</v>
      </c>
      <c r="I2" s="100"/>
      <c r="J2" s="95" t="s">
        <v>116</v>
      </c>
      <c r="K2" s="95" t="s">
        <v>69</v>
      </c>
      <c r="L2" s="95" t="s">
        <v>6</v>
      </c>
      <c r="M2" s="95" t="s">
        <v>7</v>
      </c>
      <c r="N2" s="95" t="s">
        <v>27</v>
      </c>
      <c r="O2" s="95" t="s">
        <v>111</v>
      </c>
      <c r="P2" s="95" t="s">
        <v>115</v>
      </c>
      <c r="Q2" s="95" t="s">
        <v>26</v>
      </c>
      <c r="R2" s="96" t="s">
        <v>53</v>
      </c>
    </row>
    <row r="3" spans="1:18" s="124" customFormat="1" ht="12" x14ac:dyDescent="0.2">
      <c r="A3" s="116"/>
      <c r="B3" s="116" t="s">
        <v>154</v>
      </c>
      <c r="C3" s="116" t="s">
        <v>17</v>
      </c>
      <c r="D3" s="117">
        <v>8714168137127</v>
      </c>
      <c r="E3" s="171">
        <v>16</v>
      </c>
      <c r="F3" s="116" t="s">
        <v>25</v>
      </c>
      <c r="G3" s="106">
        <f t="shared" ref="G3:G15" si="0">E3</f>
        <v>16</v>
      </c>
      <c r="H3" s="151" t="s">
        <v>25</v>
      </c>
      <c r="I3" s="118"/>
      <c r="J3" s="119"/>
      <c r="K3" s="119"/>
      <c r="L3" s="111"/>
      <c r="M3" s="111"/>
      <c r="N3" s="111"/>
      <c r="O3" s="120">
        <v>1</v>
      </c>
      <c r="P3" s="121">
        <v>0</v>
      </c>
      <c r="Q3" s="122">
        <v>0</v>
      </c>
      <c r="R3" s="123">
        <f t="shared" ref="R3:R15" si="1">SUM(E3)*(O3*P3)-O3*P3*Q3</f>
        <v>0</v>
      </c>
    </row>
    <row r="4" spans="1:18" s="125" customFormat="1" ht="12" x14ac:dyDescent="0.2">
      <c r="A4" s="116"/>
      <c r="B4" s="188" t="s">
        <v>155</v>
      </c>
      <c r="C4" s="116" t="s">
        <v>17</v>
      </c>
      <c r="D4" s="117">
        <v>8714168145887</v>
      </c>
      <c r="E4" s="171">
        <v>140</v>
      </c>
      <c r="F4" s="116" t="s">
        <v>25</v>
      </c>
      <c r="G4" s="106">
        <f t="shared" si="0"/>
        <v>140</v>
      </c>
      <c r="H4" s="151" t="s">
        <v>25</v>
      </c>
      <c r="I4" s="118"/>
      <c r="J4" s="119"/>
      <c r="K4" s="119"/>
      <c r="L4" s="111"/>
      <c r="M4" s="111"/>
      <c r="N4" s="111"/>
      <c r="O4" s="120">
        <v>1</v>
      </c>
      <c r="P4" s="121">
        <v>0</v>
      </c>
      <c r="Q4" s="122">
        <v>0</v>
      </c>
      <c r="R4" s="123">
        <f t="shared" si="1"/>
        <v>0</v>
      </c>
    </row>
    <row r="5" spans="1:18" s="125" customFormat="1" ht="12" x14ac:dyDescent="0.2">
      <c r="A5" s="116"/>
      <c r="B5" s="188" t="s">
        <v>156</v>
      </c>
      <c r="C5" s="116" t="s">
        <v>17</v>
      </c>
      <c r="D5" s="117">
        <v>8714168145894</v>
      </c>
      <c r="E5" s="171">
        <v>800</v>
      </c>
      <c r="F5" s="116" t="s">
        <v>25</v>
      </c>
      <c r="G5" s="106">
        <f t="shared" si="0"/>
        <v>800</v>
      </c>
      <c r="H5" s="151" t="s">
        <v>25</v>
      </c>
      <c r="I5" s="118"/>
      <c r="J5" s="119"/>
      <c r="K5" s="119"/>
      <c r="L5" s="111"/>
      <c r="M5" s="111"/>
      <c r="N5" s="111"/>
      <c r="O5" s="120">
        <v>1</v>
      </c>
      <c r="P5" s="121">
        <v>0</v>
      </c>
      <c r="Q5" s="122">
        <v>0</v>
      </c>
      <c r="R5" s="123">
        <f t="shared" si="1"/>
        <v>0</v>
      </c>
    </row>
    <row r="6" spans="1:18" s="125" customFormat="1" ht="12" x14ac:dyDescent="0.2">
      <c r="A6" s="116"/>
      <c r="B6" s="188" t="s">
        <v>157</v>
      </c>
      <c r="C6" s="116" t="s">
        <v>17</v>
      </c>
      <c r="D6" s="117">
        <v>8714168011854</v>
      </c>
      <c r="E6" s="171">
        <v>900</v>
      </c>
      <c r="F6" s="116" t="s">
        <v>25</v>
      </c>
      <c r="G6" s="106">
        <f t="shared" si="0"/>
        <v>900</v>
      </c>
      <c r="H6" s="151" t="s">
        <v>25</v>
      </c>
      <c r="I6" s="118"/>
      <c r="J6" s="119"/>
      <c r="K6" s="119"/>
      <c r="L6" s="111"/>
      <c r="M6" s="111"/>
      <c r="N6" s="111"/>
      <c r="O6" s="120">
        <v>1</v>
      </c>
      <c r="P6" s="121">
        <v>0</v>
      </c>
      <c r="Q6" s="122">
        <v>0</v>
      </c>
      <c r="R6" s="123">
        <f t="shared" si="1"/>
        <v>0</v>
      </c>
    </row>
    <row r="7" spans="1:18" s="125" customFormat="1" ht="12" x14ac:dyDescent="0.2">
      <c r="A7" s="116"/>
      <c r="B7" s="188" t="s">
        <v>158</v>
      </c>
      <c r="C7" s="116" t="s">
        <v>17</v>
      </c>
      <c r="D7" s="117">
        <v>8714168145931</v>
      </c>
      <c r="E7" s="171">
        <v>2300</v>
      </c>
      <c r="F7" s="116" t="s">
        <v>25</v>
      </c>
      <c r="G7" s="106">
        <f t="shared" si="0"/>
        <v>2300</v>
      </c>
      <c r="H7" s="151" t="s">
        <v>25</v>
      </c>
      <c r="I7" s="118"/>
      <c r="J7" s="119"/>
      <c r="K7" s="119"/>
      <c r="L7" s="119"/>
      <c r="M7" s="119"/>
      <c r="N7" s="119"/>
      <c r="O7" s="120">
        <v>1</v>
      </c>
      <c r="P7" s="121">
        <v>0</v>
      </c>
      <c r="Q7" s="122">
        <v>0</v>
      </c>
      <c r="R7" s="123">
        <f t="shared" si="1"/>
        <v>0</v>
      </c>
    </row>
    <row r="8" spans="1:18" s="125" customFormat="1" ht="12" x14ac:dyDescent="0.2">
      <c r="A8" s="116"/>
      <c r="B8" s="188" t="s">
        <v>159</v>
      </c>
      <c r="C8" s="116" t="s">
        <v>17</v>
      </c>
      <c r="D8" s="117">
        <v>8714168000070</v>
      </c>
      <c r="E8" s="171">
        <v>85</v>
      </c>
      <c r="F8" s="116" t="s">
        <v>25</v>
      </c>
      <c r="G8" s="106">
        <f t="shared" si="0"/>
        <v>85</v>
      </c>
      <c r="H8" s="151" t="s">
        <v>25</v>
      </c>
      <c r="I8" s="118"/>
      <c r="J8" s="119"/>
      <c r="K8" s="119"/>
      <c r="L8" s="111"/>
      <c r="M8" s="111"/>
      <c r="N8" s="111"/>
      <c r="O8" s="120">
        <v>1</v>
      </c>
      <c r="P8" s="121">
        <v>0</v>
      </c>
      <c r="Q8" s="122">
        <v>0</v>
      </c>
      <c r="R8" s="123">
        <f t="shared" si="1"/>
        <v>0</v>
      </c>
    </row>
    <row r="9" spans="1:18" s="125" customFormat="1" ht="12" x14ac:dyDescent="0.2">
      <c r="A9" s="116"/>
      <c r="B9" s="116" t="s">
        <v>160</v>
      </c>
      <c r="C9" s="116" t="s">
        <v>17</v>
      </c>
      <c r="D9" s="117">
        <v>8714168137622</v>
      </c>
      <c r="E9" s="171">
        <v>15</v>
      </c>
      <c r="F9" s="116" t="s">
        <v>25</v>
      </c>
      <c r="G9" s="106">
        <f t="shared" si="0"/>
        <v>15</v>
      </c>
      <c r="H9" s="151" t="s">
        <v>25</v>
      </c>
      <c r="I9" s="118"/>
      <c r="J9" s="119"/>
      <c r="K9" s="119"/>
      <c r="L9" s="111"/>
      <c r="M9" s="111"/>
      <c r="N9" s="111"/>
      <c r="O9" s="120">
        <v>1</v>
      </c>
      <c r="P9" s="121">
        <v>0</v>
      </c>
      <c r="Q9" s="122">
        <v>0</v>
      </c>
      <c r="R9" s="123">
        <f t="shared" si="1"/>
        <v>0</v>
      </c>
    </row>
    <row r="10" spans="1:18" s="125" customFormat="1" ht="12" x14ac:dyDescent="0.2">
      <c r="A10" s="116"/>
      <c r="B10" s="116" t="s">
        <v>161</v>
      </c>
      <c r="C10" s="116" t="s">
        <v>17</v>
      </c>
      <c r="D10" s="117">
        <v>8714168009837</v>
      </c>
      <c r="E10" s="171">
        <v>10</v>
      </c>
      <c r="F10" s="116" t="s">
        <v>25</v>
      </c>
      <c r="G10" s="106">
        <f t="shared" si="0"/>
        <v>10</v>
      </c>
      <c r="H10" s="151" t="s">
        <v>25</v>
      </c>
      <c r="I10" s="118"/>
      <c r="J10" s="119"/>
      <c r="K10" s="119"/>
      <c r="L10" s="111"/>
      <c r="M10" s="111"/>
      <c r="N10" s="111"/>
      <c r="O10" s="120">
        <v>1</v>
      </c>
      <c r="P10" s="121">
        <v>0</v>
      </c>
      <c r="Q10" s="122">
        <v>0</v>
      </c>
      <c r="R10" s="123">
        <f t="shared" si="1"/>
        <v>0</v>
      </c>
    </row>
    <row r="11" spans="1:18" s="125" customFormat="1" ht="12" x14ac:dyDescent="0.2">
      <c r="A11" s="116"/>
      <c r="B11" s="116" t="s">
        <v>162</v>
      </c>
      <c r="C11" s="116" t="s">
        <v>17</v>
      </c>
      <c r="D11" s="117">
        <v>8714168009899</v>
      </c>
      <c r="E11" s="171">
        <v>13</v>
      </c>
      <c r="F11" s="116" t="s">
        <v>25</v>
      </c>
      <c r="G11" s="106">
        <f t="shared" si="0"/>
        <v>13</v>
      </c>
      <c r="H11" s="151" t="s">
        <v>25</v>
      </c>
      <c r="I11" s="118"/>
      <c r="J11" s="119"/>
      <c r="K11" s="119"/>
      <c r="L11" s="111"/>
      <c r="M11" s="111"/>
      <c r="N11" s="111"/>
      <c r="O11" s="120">
        <v>1</v>
      </c>
      <c r="P11" s="121">
        <v>0</v>
      </c>
      <c r="Q11" s="122">
        <v>0</v>
      </c>
      <c r="R11" s="123">
        <f t="shared" si="1"/>
        <v>0</v>
      </c>
    </row>
    <row r="12" spans="1:18" s="125" customFormat="1" ht="12" x14ac:dyDescent="0.2">
      <c r="A12" s="116"/>
      <c r="B12" s="116" t="s">
        <v>163</v>
      </c>
      <c r="C12" s="116" t="s">
        <v>17</v>
      </c>
      <c r="D12" s="117">
        <v>8714168138339</v>
      </c>
      <c r="E12" s="171">
        <v>10</v>
      </c>
      <c r="F12" s="116" t="s">
        <v>25</v>
      </c>
      <c r="G12" s="106">
        <f t="shared" si="0"/>
        <v>10</v>
      </c>
      <c r="H12" s="151" t="s">
        <v>25</v>
      </c>
      <c r="I12" s="118"/>
      <c r="J12" s="119"/>
      <c r="K12" s="119"/>
      <c r="L12" s="111"/>
      <c r="M12" s="111"/>
      <c r="N12" s="111"/>
      <c r="O12" s="120">
        <v>1</v>
      </c>
      <c r="P12" s="121">
        <v>0</v>
      </c>
      <c r="Q12" s="122">
        <v>0</v>
      </c>
      <c r="R12" s="123">
        <f t="shared" si="1"/>
        <v>0</v>
      </c>
    </row>
    <row r="13" spans="1:18" s="125" customFormat="1" ht="12" x14ac:dyDescent="0.2">
      <c r="A13" s="116"/>
      <c r="B13" s="116" t="s">
        <v>172</v>
      </c>
      <c r="C13" s="116" t="s">
        <v>17</v>
      </c>
      <c r="D13" s="117">
        <v>8714168170360</v>
      </c>
      <c r="E13" s="171">
        <v>390</v>
      </c>
      <c r="F13" s="116" t="s">
        <v>14</v>
      </c>
      <c r="G13" s="106">
        <f t="shared" si="0"/>
        <v>390</v>
      </c>
      <c r="H13" s="151" t="s">
        <v>14</v>
      </c>
      <c r="I13" s="118"/>
      <c r="J13" s="119"/>
      <c r="K13" s="119"/>
      <c r="L13" s="111"/>
      <c r="M13" s="111"/>
      <c r="N13" s="111"/>
      <c r="O13" s="120">
        <v>1</v>
      </c>
      <c r="P13" s="121">
        <v>0</v>
      </c>
      <c r="Q13" s="122">
        <v>0</v>
      </c>
      <c r="R13" s="123">
        <f t="shared" si="1"/>
        <v>0</v>
      </c>
    </row>
    <row r="14" spans="1:18" s="125" customFormat="1" ht="12" x14ac:dyDescent="0.2">
      <c r="A14" s="116"/>
      <c r="B14" s="116" t="s">
        <v>173</v>
      </c>
      <c r="C14" s="116" t="s">
        <v>17</v>
      </c>
      <c r="D14" s="117">
        <v>8714168170407</v>
      </c>
      <c r="E14" s="171">
        <v>1350</v>
      </c>
      <c r="F14" s="116" t="s">
        <v>14</v>
      </c>
      <c r="G14" s="106">
        <f t="shared" si="0"/>
        <v>1350</v>
      </c>
      <c r="H14" s="151" t="s">
        <v>14</v>
      </c>
      <c r="I14" s="118"/>
      <c r="J14" s="119"/>
      <c r="K14" s="119"/>
      <c r="L14" s="111"/>
      <c r="M14" s="111"/>
      <c r="N14" s="111"/>
      <c r="O14" s="120">
        <v>1</v>
      </c>
      <c r="P14" s="121">
        <v>0</v>
      </c>
      <c r="Q14" s="122">
        <v>0</v>
      </c>
      <c r="R14" s="123">
        <f t="shared" si="1"/>
        <v>0</v>
      </c>
    </row>
    <row r="15" spans="1:18" s="125" customFormat="1" ht="12" x14ac:dyDescent="0.2">
      <c r="A15" s="116"/>
      <c r="B15" s="116" t="s">
        <v>164</v>
      </c>
      <c r="C15" s="116" t="s">
        <v>17</v>
      </c>
      <c r="D15" s="117">
        <v>8714168010406</v>
      </c>
      <c r="E15" s="171">
        <v>15</v>
      </c>
      <c r="F15" s="116" t="s">
        <v>25</v>
      </c>
      <c r="G15" s="106">
        <f t="shared" si="0"/>
        <v>15</v>
      </c>
      <c r="H15" s="151" t="s">
        <v>25</v>
      </c>
      <c r="I15" s="118"/>
      <c r="J15" s="119"/>
      <c r="K15" s="119"/>
      <c r="L15" s="111"/>
      <c r="M15" s="111"/>
      <c r="N15" s="111"/>
      <c r="O15" s="120">
        <v>1</v>
      </c>
      <c r="P15" s="121">
        <v>0</v>
      </c>
      <c r="Q15" s="122">
        <v>0</v>
      </c>
      <c r="R15" s="123">
        <f t="shared" si="1"/>
        <v>0</v>
      </c>
    </row>
    <row r="16" spans="1:18" s="125" customFormat="1" ht="12" x14ac:dyDescent="0.2">
      <c r="A16" s="116"/>
      <c r="B16" s="116" t="s">
        <v>165</v>
      </c>
      <c r="C16" s="116" t="s">
        <v>17</v>
      </c>
      <c r="D16" s="117">
        <v>8714168138926</v>
      </c>
      <c r="E16" s="171">
        <v>15</v>
      </c>
      <c r="F16" s="116" t="s">
        <v>25</v>
      </c>
      <c r="G16" s="106">
        <f t="shared" ref="G16:G33" si="2">E16</f>
        <v>15</v>
      </c>
      <c r="H16" s="151" t="s">
        <v>25</v>
      </c>
      <c r="I16" s="118"/>
      <c r="J16" s="119"/>
      <c r="K16" s="119"/>
      <c r="L16" s="111"/>
      <c r="M16" s="111"/>
      <c r="N16" s="111"/>
      <c r="O16" s="120">
        <v>1</v>
      </c>
      <c r="P16" s="121">
        <v>0</v>
      </c>
      <c r="Q16" s="122">
        <v>0</v>
      </c>
      <c r="R16" s="123">
        <f t="shared" ref="R16:R33" si="3">SUM(E16)*(O16*P16)-O16*P16*Q16</f>
        <v>0</v>
      </c>
    </row>
    <row r="17" spans="1:18" s="125" customFormat="1" ht="12" x14ac:dyDescent="0.2">
      <c r="A17" s="116"/>
      <c r="B17" s="188" t="s">
        <v>166</v>
      </c>
      <c r="C17" s="116" t="s">
        <v>17</v>
      </c>
      <c r="D17" s="117">
        <v>8714168162686</v>
      </c>
      <c r="E17" s="171">
        <v>50</v>
      </c>
      <c r="F17" s="116" t="s">
        <v>25</v>
      </c>
      <c r="G17" s="106">
        <f t="shared" si="2"/>
        <v>50</v>
      </c>
      <c r="H17" s="151" t="s">
        <v>25</v>
      </c>
      <c r="I17" s="118"/>
      <c r="J17" s="119"/>
      <c r="K17" s="119"/>
      <c r="L17" s="111"/>
      <c r="M17" s="111"/>
      <c r="N17" s="111"/>
      <c r="O17" s="120">
        <v>1</v>
      </c>
      <c r="P17" s="121">
        <v>0</v>
      </c>
      <c r="Q17" s="122">
        <v>0</v>
      </c>
      <c r="R17" s="123">
        <f t="shared" si="3"/>
        <v>0</v>
      </c>
    </row>
    <row r="18" spans="1:18" s="125" customFormat="1" ht="12" x14ac:dyDescent="0.2">
      <c r="A18" s="116"/>
      <c r="B18" s="188" t="s">
        <v>167</v>
      </c>
      <c r="C18" s="116" t="s">
        <v>17</v>
      </c>
      <c r="D18" s="117">
        <v>8714168162792</v>
      </c>
      <c r="E18" s="171">
        <v>50</v>
      </c>
      <c r="F18" s="116" t="s">
        <v>25</v>
      </c>
      <c r="G18" s="106">
        <f t="shared" si="2"/>
        <v>50</v>
      </c>
      <c r="H18" s="151" t="s">
        <v>25</v>
      </c>
      <c r="I18" s="118"/>
      <c r="J18" s="119"/>
      <c r="K18" s="119"/>
      <c r="L18" s="111"/>
      <c r="M18" s="111"/>
      <c r="N18" s="111"/>
      <c r="O18" s="120">
        <v>1</v>
      </c>
      <c r="P18" s="121">
        <v>0</v>
      </c>
      <c r="Q18" s="122">
        <v>0</v>
      </c>
      <c r="R18" s="123">
        <f t="shared" si="3"/>
        <v>0</v>
      </c>
    </row>
    <row r="19" spans="1:18" s="125" customFormat="1" ht="12" x14ac:dyDescent="0.2">
      <c r="A19" s="116"/>
      <c r="B19" s="188" t="s">
        <v>168</v>
      </c>
      <c r="C19" s="116" t="s">
        <v>17</v>
      </c>
      <c r="D19" s="117">
        <v>8714168049253</v>
      </c>
      <c r="E19" s="171">
        <v>10</v>
      </c>
      <c r="F19" s="116" t="s">
        <v>25</v>
      </c>
      <c r="G19" s="106">
        <f t="shared" si="2"/>
        <v>10</v>
      </c>
      <c r="H19" s="151" t="s">
        <v>25</v>
      </c>
      <c r="I19" s="118"/>
      <c r="J19" s="119"/>
      <c r="K19" s="119"/>
      <c r="L19" s="111"/>
      <c r="M19" s="111"/>
      <c r="N19" s="111"/>
      <c r="O19" s="120">
        <v>1</v>
      </c>
      <c r="P19" s="121">
        <v>0</v>
      </c>
      <c r="Q19" s="122">
        <v>0</v>
      </c>
      <c r="R19" s="123">
        <f t="shared" si="3"/>
        <v>0</v>
      </c>
    </row>
    <row r="20" spans="1:18" s="125" customFormat="1" ht="12" x14ac:dyDescent="0.2">
      <c r="A20" s="116"/>
      <c r="B20" s="188" t="s">
        <v>174</v>
      </c>
      <c r="C20" s="116" t="s">
        <v>17</v>
      </c>
      <c r="D20" s="117">
        <v>8714168170117</v>
      </c>
      <c r="E20" s="171">
        <v>150</v>
      </c>
      <c r="F20" s="116" t="s">
        <v>14</v>
      </c>
      <c r="G20" s="106">
        <f t="shared" si="2"/>
        <v>150</v>
      </c>
      <c r="H20" s="151" t="s">
        <v>14</v>
      </c>
      <c r="I20" s="118"/>
      <c r="J20" s="119"/>
      <c r="K20" s="119"/>
      <c r="L20" s="111"/>
      <c r="M20" s="111"/>
      <c r="N20" s="111"/>
      <c r="O20" s="120">
        <v>1</v>
      </c>
      <c r="P20" s="121">
        <v>0</v>
      </c>
      <c r="Q20" s="122">
        <v>0</v>
      </c>
      <c r="R20" s="123">
        <f t="shared" si="3"/>
        <v>0</v>
      </c>
    </row>
    <row r="21" spans="1:18" s="125" customFormat="1" ht="12" x14ac:dyDescent="0.2">
      <c r="A21" s="116"/>
      <c r="B21" s="188" t="s">
        <v>175</v>
      </c>
      <c r="C21" s="116" t="s">
        <v>17</v>
      </c>
      <c r="D21" s="117">
        <v>8714168170063</v>
      </c>
      <c r="E21" s="171">
        <v>900</v>
      </c>
      <c r="F21" s="116" t="s">
        <v>14</v>
      </c>
      <c r="G21" s="106">
        <f t="shared" si="2"/>
        <v>900</v>
      </c>
      <c r="H21" s="151" t="s">
        <v>14</v>
      </c>
      <c r="I21" s="118"/>
      <c r="J21" s="119"/>
      <c r="K21" s="119"/>
      <c r="L21" s="111"/>
      <c r="M21" s="111"/>
      <c r="N21" s="111"/>
      <c r="O21" s="120">
        <v>1</v>
      </c>
      <c r="P21" s="121">
        <v>0</v>
      </c>
      <c r="Q21" s="122">
        <v>0</v>
      </c>
      <c r="R21" s="123">
        <f t="shared" si="3"/>
        <v>0</v>
      </c>
    </row>
    <row r="22" spans="1:18" s="125" customFormat="1" ht="12" x14ac:dyDescent="0.2">
      <c r="A22" s="116"/>
      <c r="B22" s="188" t="s">
        <v>169</v>
      </c>
      <c r="C22" s="116" t="s">
        <v>17</v>
      </c>
      <c r="D22" s="117">
        <v>8714168148116</v>
      </c>
      <c r="E22" s="171">
        <v>30</v>
      </c>
      <c r="F22" s="116" t="s">
        <v>25</v>
      </c>
      <c r="G22" s="106">
        <f t="shared" si="2"/>
        <v>30</v>
      </c>
      <c r="H22" s="151" t="s">
        <v>25</v>
      </c>
      <c r="I22" s="118"/>
      <c r="J22" s="119"/>
      <c r="K22" s="119"/>
      <c r="L22" s="111"/>
      <c r="M22" s="111"/>
      <c r="N22" s="111"/>
      <c r="O22" s="120">
        <v>1</v>
      </c>
      <c r="P22" s="121">
        <v>0</v>
      </c>
      <c r="Q22" s="122">
        <v>0</v>
      </c>
      <c r="R22" s="123">
        <f t="shared" si="3"/>
        <v>0</v>
      </c>
    </row>
    <row r="23" spans="1:18" s="125" customFormat="1" ht="12" x14ac:dyDescent="0.2">
      <c r="A23" s="116"/>
      <c r="B23" s="188" t="s">
        <v>176</v>
      </c>
      <c r="C23" s="116" t="s">
        <v>17</v>
      </c>
      <c r="D23" s="117">
        <v>8714168170056</v>
      </c>
      <c r="E23" s="171">
        <v>1700</v>
      </c>
      <c r="F23" s="116" t="s">
        <v>14</v>
      </c>
      <c r="G23" s="106">
        <f t="shared" si="2"/>
        <v>1700</v>
      </c>
      <c r="H23" s="151" t="s">
        <v>14</v>
      </c>
      <c r="I23" s="118"/>
      <c r="J23" s="119"/>
      <c r="K23" s="119"/>
      <c r="L23" s="119"/>
      <c r="M23" s="119"/>
      <c r="N23" s="119"/>
      <c r="O23" s="120">
        <v>1</v>
      </c>
      <c r="P23" s="121">
        <v>0</v>
      </c>
      <c r="Q23" s="122">
        <v>0</v>
      </c>
      <c r="R23" s="123">
        <f t="shared" si="3"/>
        <v>0</v>
      </c>
    </row>
    <row r="24" spans="1:18" s="125" customFormat="1" ht="12" x14ac:dyDescent="0.2">
      <c r="A24" s="116"/>
      <c r="B24" s="188" t="s">
        <v>177</v>
      </c>
      <c r="C24" s="116" t="s">
        <v>17</v>
      </c>
      <c r="D24" s="117">
        <v>8714168957541</v>
      </c>
      <c r="E24" s="171">
        <v>90</v>
      </c>
      <c r="F24" s="116" t="s">
        <v>14</v>
      </c>
      <c r="G24" s="106">
        <f t="shared" si="2"/>
        <v>90</v>
      </c>
      <c r="H24" s="151" t="s">
        <v>14</v>
      </c>
      <c r="I24" s="118"/>
      <c r="J24" s="119"/>
      <c r="K24" s="119"/>
      <c r="L24" s="111"/>
      <c r="M24" s="111"/>
      <c r="N24" s="111"/>
      <c r="O24" s="120">
        <v>1</v>
      </c>
      <c r="P24" s="121">
        <v>0</v>
      </c>
      <c r="Q24" s="122">
        <v>0</v>
      </c>
      <c r="R24" s="123">
        <f t="shared" si="3"/>
        <v>0</v>
      </c>
    </row>
    <row r="25" spans="1:18" s="125" customFormat="1" ht="12" x14ac:dyDescent="0.2">
      <c r="A25" s="116"/>
      <c r="B25" s="188" t="s">
        <v>178</v>
      </c>
      <c r="C25" s="116" t="s">
        <v>17</v>
      </c>
      <c r="D25" s="117">
        <v>8714168170193</v>
      </c>
      <c r="E25" s="171">
        <v>450</v>
      </c>
      <c r="F25" s="116" t="s">
        <v>14</v>
      </c>
      <c r="G25" s="106">
        <f t="shared" si="2"/>
        <v>450</v>
      </c>
      <c r="H25" s="151" t="s">
        <v>14</v>
      </c>
      <c r="I25" s="118"/>
      <c r="J25" s="119"/>
      <c r="K25" s="119"/>
      <c r="L25" s="111"/>
      <c r="M25" s="111"/>
      <c r="N25" s="111"/>
      <c r="O25" s="120">
        <v>1</v>
      </c>
      <c r="P25" s="121">
        <v>0</v>
      </c>
      <c r="Q25" s="122">
        <v>0</v>
      </c>
      <c r="R25" s="123">
        <f t="shared" si="3"/>
        <v>0</v>
      </c>
    </row>
    <row r="26" spans="1:18" s="125" customFormat="1" ht="12" x14ac:dyDescent="0.2">
      <c r="A26" s="116"/>
      <c r="B26" s="188" t="s">
        <v>179</v>
      </c>
      <c r="C26" s="116" t="s">
        <v>17</v>
      </c>
      <c r="D26" s="117">
        <v>8714168956971</v>
      </c>
      <c r="E26" s="171">
        <v>230</v>
      </c>
      <c r="F26" s="116" t="s">
        <v>14</v>
      </c>
      <c r="G26" s="106">
        <f t="shared" si="2"/>
        <v>230</v>
      </c>
      <c r="H26" s="151" t="s">
        <v>14</v>
      </c>
      <c r="I26" s="118"/>
      <c r="J26" s="119"/>
      <c r="K26" s="119"/>
      <c r="L26" s="111"/>
      <c r="M26" s="111"/>
      <c r="N26" s="111"/>
      <c r="O26" s="120">
        <v>1</v>
      </c>
      <c r="P26" s="121">
        <v>0</v>
      </c>
      <c r="Q26" s="122">
        <v>0</v>
      </c>
      <c r="R26" s="123">
        <f t="shared" si="3"/>
        <v>0</v>
      </c>
    </row>
    <row r="27" spans="1:18" s="125" customFormat="1" ht="12" x14ac:dyDescent="0.2">
      <c r="A27" s="116"/>
      <c r="B27" s="188" t="s">
        <v>180</v>
      </c>
      <c r="C27" s="116" t="s">
        <v>17</v>
      </c>
      <c r="D27" s="117">
        <v>8714168170445</v>
      </c>
      <c r="E27" s="171">
        <v>950</v>
      </c>
      <c r="F27" s="116" t="s">
        <v>14</v>
      </c>
      <c r="G27" s="106">
        <f t="shared" si="2"/>
        <v>950</v>
      </c>
      <c r="H27" s="151" t="s">
        <v>14</v>
      </c>
      <c r="I27" s="118"/>
      <c r="J27" s="119"/>
      <c r="K27" s="119"/>
      <c r="L27" s="111"/>
      <c r="M27" s="111"/>
      <c r="N27" s="111"/>
      <c r="O27" s="120">
        <v>1</v>
      </c>
      <c r="P27" s="121">
        <v>0</v>
      </c>
      <c r="Q27" s="122">
        <v>0</v>
      </c>
      <c r="R27" s="123">
        <f t="shared" si="3"/>
        <v>0</v>
      </c>
    </row>
    <row r="28" spans="1:18" s="125" customFormat="1" ht="12" x14ac:dyDescent="0.2">
      <c r="A28" s="116"/>
      <c r="B28" s="116" t="s">
        <v>170</v>
      </c>
      <c r="C28" s="116" t="s">
        <v>17</v>
      </c>
      <c r="D28" s="117">
        <v>8714168139978</v>
      </c>
      <c r="E28" s="171">
        <v>10</v>
      </c>
      <c r="F28" s="116" t="s">
        <v>25</v>
      </c>
      <c r="G28" s="106">
        <f t="shared" si="2"/>
        <v>10</v>
      </c>
      <c r="H28" s="151" t="s">
        <v>25</v>
      </c>
      <c r="I28" s="118"/>
      <c r="J28" s="119"/>
      <c r="K28" s="119"/>
      <c r="L28" s="111"/>
      <c r="M28" s="111"/>
      <c r="N28" s="111"/>
      <c r="O28" s="120">
        <v>1</v>
      </c>
      <c r="P28" s="121">
        <v>0</v>
      </c>
      <c r="Q28" s="122">
        <v>0</v>
      </c>
      <c r="R28" s="123">
        <f t="shared" si="3"/>
        <v>0</v>
      </c>
    </row>
    <row r="29" spans="1:18" s="125" customFormat="1" ht="12" x14ac:dyDescent="0.2">
      <c r="A29" s="116"/>
      <c r="B29" s="188" t="s">
        <v>181</v>
      </c>
      <c r="C29" s="116" t="s">
        <v>17</v>
      </c>
      <c r="D29" s="117">
        <v>8714168169869</v>
      </c>
      <c r="E29" s="171">
        <v>65</v>
      </c>
      <c r="F29" s="116" t="s">
        <v>20</v>
      </c>
      <c r="G29" s="106">
        <f t="shared" si="2"/>
        <v>65</v>
      </c>
      <c r="H29" s="151" t="s">
        <v>20</v>
      </c>
      <c r="I29" s="118"/>
      <c r="J29" s="119"/>
      <c r="K29" s="119"/>
      <c r="L29" s="111"/>
      <c r="M29" s="111"/>
      <c r="N29" s="111"/>
      <c r="O29" s="120">
        <v>1</v>
      </c>
      <c r="P29" s="121">
        <v>0</v>
      </c>
      <c r="Q29" s="122">
        <v>0</v>
      </c>
      <c r="R29" s="123">
        <f t="shared" si="3"/>
        <v>0</v>
      </c>
    </row>
    <row r="30" spans="1:18" s="125" customFormat="1" ht="12" x14ac:dyDescent="0.2">
      <c r="A30" s="116"/>
      <c r="B30" s="116" t="s">
        <v>171</v>
      </c>
      <c r="C30" s="116" t="s">
        <v>17</v>
      </c>
      <c r="D30" s="117">
        <v>8714168011083</v>
      </c>
      <c r="E30" s="171">
        <v>106</v>
      </c>
      <c r="F30" s="116" t="s">
        <v>25</v>
      </c>
      <c r="G30" s="106">
        <f t="shared" si="2"/>
        <v>106</v>
      </c>
      <c r="H30" s="151" t="s">
        <v>25</v>
      </c>
      <c r="I30" s="118"/>
      <c r="J30" s="119"/>
      <c r="K30" s="119"/>
      <c r="L30" s="111"/>
      <c r="M30" s="111"/>
      <c r="N30" s="111"/>
      <c r="O30" s="120">
        <v>1</v>
      </c>
      <c r="P30" s="121">
        <v>0</v>
      </c>
      <c r="Q30" s="122">
        <v>0</v>
      </c>
      <c r="R30" s="123">
        <f t="shared" si="3"/>
        <v>0</v>
      </c>
    </row>
    <row r="31" spans="1:18" s="125" customFormat="1" ht="12" x14ac:dyDescent="0.2">
      <c r="A31" s="116"/>
      <c r="B31" s="188" t="s">
        <v>182</v>
      </c>
      <c r="C31" s="116" t="s">
        <v>17</v>
      </c>
      <c r="D31" s="117">
        <v>8714168169784</v>
      </c>
      <c r="E31" s="171">
        <v>6366</v>
      </c>
      <c r="F31" s="116" t="s">
        <v>14</v>
      </c>
      <c r="G31" s="106">
        <f t="shared" si="2"/>
        <v>6366</v>
      </c>
      <c r="H31" s="151" t="s">
        <v>14</v>
      </c>
      <c r="I31" s="118"/>
      <c r="J31" s="119"/>
      <c r="K31" s="119"/>
      <c r="L31" s="111"/>
      <c r="M31" s="111"/>
      <c r="N31" s="111"/>
      <c r="O31" s="120">
        <v>1</v>
      </c>
      <c r="P31" s="121">
        <v>0</v>
      </c>
      <c r="Q31" s="122">
        <v>0</v>
      </c>
      <c r="R31" s="123">
        <f t="shared" si="3"/>
        <v>0</v>
      </c>
    </row>
    <row r="32" spans="1:18" s="125" customFormat="1" ht="12" x14ac:dyDescent="0.2">
      <c r="A32" s="116"/>
      <c r="B32" s="188" t="s">
        <v>183</v>
      </c>
      <c r="C32" s="116" t="s">
        <v>17</v>
      </c>
      <c r="D32" s="117">
        <v>8714168170643</v>
      </c>
      <c r="E32" s="171">
        <v>11790</v>
      </c>
      <c r="F32" s="116" t="s">
        <v>14</v>
      </c>
      <c r="G32" s="106">
        <f t="shared" si="2"/>
        <v>11790</v>
      </c>
      <c r="H32" s="151" t="s">
        <v>14</v>
      </c>
      <c r="I32" s="118"/>
      <c r="J32" s="119"/>
      <c r="K32" s="119"/>
      <c r="L32" s="111"/>
      <c r="M32" s="111"/>
      <c r="N32" s="111"/>
      <c r="O32" s="120">
        <v>1</v>
      </c>
      <c r="P32" s="121">
        <v>0</v>
      </c>
      <c r="Q32" s="122">
        <v>0</v>
      </c>
      <c r="R32" s="123">
        <f t="shared" si="3"/>
        <v>0</v>
      </c>
    </row>
    <row r="33" spans="1:21" s="125" customFormat="1" ht="12" x14ac:dyDescent="0.2">
      <c r="A33" s="116"/>
      <c r="B33" s="188" t="s">
        <v>184</v>
      </c>
      <c r="C33" s="116" t="s">
        <v>17</v>
      </c>
      <c r="D33" s="117">
        <v>8714168169432</v>
      </c>
      <c r="E33" s="171">
        <v>3303</v>
      </c>
      <c r="F33" s="116" t="s">
        <v>20</v>
      </c>
      <c r="G33" s="106">
        <f t="shared" si="2"/>
        <v>3303</v>
      </c>
      <c r="H33" s="151" t="s">
        <v>20</v>
      </c>
      <c r="I33" s="118"/>
      <c r="J33" s="119"/>
      <c r="K33" s="119"/>
      <c r="L33" s="111"/>
      <c r="M33" s="111"/>
      <c r="N33" s="111"/>
      <c r="O33" s="120">
        <v>1</v>
      </c>
      <c r="P33" s="121">
        <v>0</v>
      </c>
      <c r="Q33" s="122">
        <v>0</v>
      </c>
      <c r="R33" s="123">
        <f t="shared" si="3"/>
        <v>0</v>
      </c>
    </row>
    <row r="34" spans="1:21" s="125" customFormat="1" ht="12" x14ac:dyDescent="0.2">
      <c r="A34" s="116"/>
      <c r="B34" s="188" t="s">
        <v>185</v>
      </c>
      <c r="C34" s="116" t="s">
        <v>17</v>
      </c>
      <c r="D34" s="117">
        <v>8714168170469</v>
      </c>
      <c r="E34" s="171">
        <v>8142</v>
      </c>
      <c r="F34" s="116" t="s">
        <v>14</v>
      </c>
      <c r="G34" s="106">
        <f t="shared" ref="G34:G36" si="4">E34</f>
        <v>8142</v>
      </c>
      <c r="H34" s="151" t="s">
        <v>14</v>
      </c>
      <c r="I34" s="118"/>
      <c r="J34" s="119"/>
      <c r="K34" s="119"/>
      <c r="L34" s="111"/>
      <c r="M34" s="111"/>
      <c r="N34" s="111"/>
      <c r="O34" s="120">
        <v>1</v>
      </c>
      <c r="P34" s="121">
        <v>0</v>
      </c>
      <c r="Q34" s="122">
        <v>0</v>
      </c>
      <c r="R34" s="123">
        <f t="shared" ref="R34:R36" si="5">SUM(E34)*(O34*P34)-O34*P34*Q34</f>
        <v>0</v>
      </c>
    </row>
    <row r="35" spans="1:21" s="125" customFormat="1" ht="12" x14ac:dyDescent="0.2">
      <c r="A35" s="116"/>
      <c r="B35" s="188" t="s">
        <v>186</v>
      </c>
      <c r="C35" s="116" t="s">
        <v>17</v>
      </c>
      <c r="D35" s="117">
        <v>8714168170605</v>
      </c>
      <c r="E35" s="171">
        <v>9613</v>
      </c>
      <c r="F35" s="116" t="s">
        <v>14</v>
      </c>
      <c r="G35" s="106">
        <f t="shared" si="4"/>
        <v>9613</v>
      </c>
      <c r="H35" s="151" t="s">
        <v>14</v>
      </c>
      <c r="I35" s="118"/>
      <c r="J35" s="119"/>
      <c r="K35" s="119"/>
      <c r="L35" s="111"/>
      <c r="M35" s="111"/>
      <c r="N35" s="111"/>
      <c r="O35" s="120">
        <v>1</v>
      </c>
      <c r="P35" s="121">
        <v>0</v>
      </c>
      <c r="Q35" s="122">
        <v>0</v>
      </c>
      <c r="R35" s="123">
        <f t="shared" si="5"/>
        <v>0</v>
      </c>
    </row>
    <row r="36" spans="1:21" s="125" customFormat="1" ht="12" x14ac:dyDescent="0.2">
      <c r="A36" s="116"/>
      <c r="B36" s="188" t="s">
        <v>187</v>
      </c>
      <c r="C36" s="116" t="s">
        <v>17</v>
      </c>
      <c r="D36" s="117">
        <v>8714168170568</v>
      </c>
      <c r="E36" s="171">
        <v>10594</v>
      </c>
      <c r="F36" s="116" t="s">
        <v>14</v>
      </c>
      <c r="G36" s="106">
        <f t="shared" si="4"/>
        <v>10594</v>
      </c>
      <c r="H36" s="151" t="s">
        <v>14</v>
      </c>
      <c r="I36" s="118"/>
      <c r="J36" s="119"/>
      <c r="K36" s="119"/>
      <c r="L36" s="111"/>
      <c r="M36" s="111"/>
      <c r="N36" s="111"/>
      <c r="O36" s="120">
        <v>1</v>
      </c>
      <c r="P36" s="121">
        <v>0</v>
      </c>
      <c r="Q36" s="122">
        <v>0</v>
      </c>
      <c r="R36" s="123">
        <f t="shared" si="5"/>
        <v>0</v>
      </c>
    </row>
    <row r="37" spans="1:21" ht="15.75" customHeight="1" x14ac:dyDescent="0.2">
      <c r="P37" s="154" t="s">
        <v>128</v>
      </c>
      <c r="Q37" s="155">
        <f>AVERAGE(Q3:Q36)</f>
        <v>0</v>
      </c>
    </row>
    <row r="38" spans="1:21" ht="15.75" customHeight="1" x14ac:dyDescent="0.25">
      <c r="B38" s="193" t="s">
        <v>459</v>
      </c>
      <c r="P38" s="211" t="s">
        <v>71</v>
      </c>
      <c r="Q38" s="211"/>
      <c r="R38" s="90">
        <f>SUM(R3:R37)</f>
        <v>0</v>
      </c>
    </row>
    <row r="39" spans="1:21" ht="15.75" customHeight="1" x14ac:dyDescent="0.2">
      <c r="B39" s="38" t="s">
        <v>460</v>
      </c>
      <c r="Q39" s="83" t="s">
        <v>39</v>
      </c>
      <c r="S39" s="83"/>
      <c r="T39" s="83"/>
      <c r="U39" s="83"/>
    </row>
    <row r="40" spans="1:21" ht="15.75" customHeight="1" x14ac:dyDescent="0.2">
      <c r="B40" s="38" t="s">
        <v>461</v>
      </c>
    </row>
    <row r="41" spans="1:21" ht="15.75" customHeight="1" x14ac:dyDescent="0.2">
      <c r="B41" s="205"/>
      <c r="C41" s="205"/>
    </row>
  </sheetData>
  <autoFilter ref="A2:R39" xr:uid="{00000000-0009-0000-0000-000004000000}"/>
  <sortState xmlns:xlrd2="http://schemas.microsoft.com/office/spreadsheetml/2017/richdata2" ref="A3:R36">
    <sortCondition ref="B3:B36"/>
  </sortState>
  <mergeCells count="3">
    <mergeCell ref="A1:R1"/>
    <mergeCell ref="P38:Q38"/>
    <mergeCell ref="B41:C41"/>
  </mergeCells>
  <conditionalFormatting sqref="L3:N36">
    <cfRule type="expression" dxfId="24" priority="39">
      <formula>#REF!&gt;0</formula>
    </cfRule>
  </conditionalFormatting>
  <conditionalFormatting sqref="K2:Q2">
    <cfRule type="expression" dxfId="23" priority="18">
      <formula>#REF!&gt;0</formula>
    </cfRule>
  </conditionalFormatting>
  <conditionalFormatting sqref="J2 O3:R36 J3:K36">
    <cfRule type="expression" dxfId="22" priority="17">
      <formula>#REF!&gt;0</formula>
    </cfRule>
  </conditionalFormatting>
  <pageMargins left="0.7" right="0.7" top="0.75" bottom="0.75" header="0.3" footer="0.3"/>
  <pageSetup paperSize="9" scale="4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R14"/>
  <sheetViews>
    <sheetView zoomScaleNormal="100" workbookViewId="0">
      <selection sqref="A1:R1"/>
    </sheetView>
  </sheetViews>
  <sheetFormatPr defaultColWidth="9.140625" defaultRowHeight="15" x14ac:dyDescent="0.25"/>
  <cols>
    <col min="1" max="1" width="3.140625" customWidth="1"/>
    <col min="2" max="2" width="76.7109375" customWidth="1"/>
    <col min="3" max="3" width="17" style="10" customWidth="1"/>
    <col min="4" max="4" width="14.140625" style="78" bestFit="1" customWidth="1"/>
    <col min="5" max="5" width="12.85546875" style="173" customWidth="1"/>
    <col min="6" max="6" width="10.5703125" style="4" bestFit="1" customWidth="1"/>
    <col min="7" max="7" width="16.5703125" style="80" customWidth="1"/>
    <col min="8" max="8" width="14.85546875" style="80" bestFit="1" customWidth="1"/>
    <col min="9" max="9" width="2.42578125" style="4" customWidth="1"/>
    <col min="10" max="10" width="27.5703125" style="4" customWidth="1"/>
    <col min="11" max="11" width="28.42578125" style="25" customWidth="1"/>
    <col min="12" max="12" width="15.5703125" style="25" bestFit="1" customWidth="1"/>
    <col min="13" max="13" width="15.140625" style="25" customWidth="1"/>
    <col min="14" max="14" width="15" style="25" customWidth="1"/>
    <col min="15" max="15" width="14.140625" style="25" customWidth="1"/>
    <col min="16" max="16" width="15.5703125" style="10" customWidth="1"/>
    <col min="17" max="17" width="19" style="10" bestFit="1" customWidth="1"/>
    <col min="18" max="18" width="19.5703125" style="10" customWidth="1"/>
  </cols>
  <sheetData>
    <row r="1" spans="1:18" ht="20.25" x14ac:dyDescent="0.3">
      <c r="A1" s="209" t="s">
        <v>452</v>
      </c>
      <c r="B1" s="209"/>
      <c r="C1" s="209"/>
      <c r="D1" s="209"/>
      <c r="E1" s="209"/>
      <c r="F1" s="209"/>
      <c r="G1" s="209"/>
      <c r="H1" s="209"/>
      <c r="I1" s="209"/>
      <c r="J1" s="209"/>
      <c r="K1" s="209"/>
      <c r="L1" s="209"/>
      <c r="M1" s="209"/>
      <c r="N1" s="209"/>
      <c r="O1" s="209"/>
      <c r="P1" s="209"/>
      <c r="Q1" s="209"/>
      <c r="R1" s="209"/>
    </row>
    <row r="2" spans="1:18" s="29" customFormat="1" ht="60" x14ac:dyDescent="0.25">
      <c r="A2" s="11"/>
      <c r="B2" s="11" t="s">
        <v>0</v>
      </c>
      <c r="C2" s="11" t="s">
        <v>113</v>
      </c>
      <c r="D2" s="27" t="s">
        <v>77</v>
      </c>
      <c r="E2" s="167" t="s">
        <v>446</v>
      </c>
      <c r="F2" s="12" t="s">
        <v>78</v>
      </c>
      <c r="G2" s="79" t="s">
        <v>114</v>
      </c>
      <c r="H2" s="146" t="s">
        <v>149</v>
      </c>
      <c r="I2" s="28"/>
      <c r="J2" s="13" t="s">
        <v>116</v>
      </c>
      <c r="K2" s="13" t="s">
        <v>69</v>
      </c>
      <c r="L2" s="13" t="s">
        <v>6</v>
      </c>
      <c r="M2" s="13" t="s">
        <v>7</v>
      </c>
      <c r="N2" s="13" t="s">
        <v>27</v>
      </c>
      <c r="O2" s="13" t="s">
        <v>111</v>
      </c>
      <c r="P2" s="13" t="s">
        <v>115</v>
      </c>
      <c r="Q2" s="13" t="s">
        <v>26</v>
      </c>
      <c r="R2" s="18" t="s">
        <v>53</v>
      </c>
    </row>
    <row r="3" spans="1:18" x14ac:dyDescent="0.25">
      <c r="A3" s="104"/>
      <c r="B3" s="104" t="s">
        <v>230</v>
      </c>
      <c r="C3" s="105" t="s">
        <v>148</v>
      </c>
      <c r="D3" s="106">
        <v>8719033460638</v>
      </c>
      <c r="E3" s="168">
        <v>50</v>
      </c>
      <c r="F3" s="106" t="s">
        <v>21</v>
      </c>
      <c r="G3" s="106">
        <f>E3</f>
        <v>50</v>
      </c>
      <c r="H3" s="152" t="s">
        <v>21</v>
      </c>
      <c r="I3" s="110"/>
      <c r="J3" s="111"/>
      <c r="K3" s="111"/>
      <c r="L3" s="111"/>
      <c r="M3" s="111"/>
      <c r="N3" s="111"/>
      <c r="O3" s="112">
        <v>1</v>
      </c>
      <c r="P3" s="113">
        <v>0</v>
      </c>
      <c r="Q3" s="114">
        <v>0</v>
      </c>
      <c r="R3" s="115">
        <f t="shared" ref="R3:R11" si="0">SUM(E3)*(O3*P3)-O3*P3*Q3</f>
        <v>0</v>
      </c>
    </row>
    <row r="4" spans="1:18" x14ac:dyDescent="0.25">
      <c r="A4" s="107"/>
      <c r="B4" s="107" t="s">
        <v>231</v>
      </c>
      <c r="C4" s="105" t="s">
        <v>148</v>
      </c>
      <c r="D4" s="109">
        <v>8719033460577</v>
      </c>
      <c r="E4" s="168">
        <v>15</v>
      </c>
      <c r="F4" s="109" t="s">
        <v>21</v>
      </c>
      <c r="G4" s="106">
        <f t="shared" ref="G4:G11" si="1">E4</f>
        <v>15</v>
      </c>
      <c r="H4" s="152" t="s">
        <v>21</v>
      </c>
      <c r="I4" s="110"/>
      <c r="J4" s="111"/>
      <c r="K4" s="111"/>
      <c r="L4" s="111"/>
      <c r="M4" s="111"/>
      <c r="N4" s="111"/>
      <c r="O4" s="112">
        <v>1</v>
      </c>
      <c r="P4" s="113">
        <v>0</v>
      </c>
      <c r="Q4" s="114">
        <v>0</v>
      </c>
      <c r="R4" s="115">
        <f t="shared" si="0"/>
        <v>0</v>
      </c>
    </row>
    <row r="5" spans="1:18" x14ac:dyDescent="0.25">
      <c r="A5" s="107"/>
      <c r="B5" s="107" t="s">
        <v>232</v>
      </c>
      <c r="C5" s="105" t="s">
        <v>148</v>
      </c>
      <c r="D5" s="109">
        <v>8719033460683</v>
      </c>
      <c r="E5" s="168">
        <v>675</v>
      </c>
      <c r="F5" s="109" t="s">
        <v>21</v>
      </c>
      <c r="G5" s="106">
        <f t="shared" si="1"/>
        <v>675</v>
      </c>
      <c r="H5" s="152" t="s">
        <v>21</v>
      </c>
      <c r="I5" s="110"/>
      <c r="J5" s="111"/>
      <c r="K5" s="111"/>
      <c r="L5" s="111"/>
      <c r="M5" s="111"/>
      <c r="N5" s="111"/>
      <c r="O5" s="112">
        <v>1</v>
      </c>
      <c r="P5" s="113">
        <v>0</v>
      </c>
      <c r="Q5" s="114">
        <v>0</v>
      </c>
      <c r="R5" s="115">
        <f t="shared" si="0"/>
        <v>0</v>
      </c>
    </row>
    <row r="6" spans="1:18" x14ac:dyDescent="0.25">
      <c r="A6" s="107"/>
      <c r="B6" s="177" t="s">
        <v>233</v>
      </c>
      <c r="C6" s="105" t="s">
        <v>148</v>
      </c>
      <c r="D6" s="109">
        <v>8719033460898</v>
      </c>
      <c r="E6" s="168">
        <v>50</v>
      </c>
      <c r="F6" s="109" t="s">
        <v>21</v>
      </c>
      <c r="G6" s="106">
        <f t="shared" si="1"/>
        <v>50</v>
      </c>
      <c r="H6" s="152" t="s">
        <v>21</v>
      </c>
      <c r="I6" s="110"/>
      <c r="J6" s="111"/>
      <c r="K6" s="111"/>
      <c r="L6" s="111"/>
      <c r="M6" s="111"/>
      <c r="N6" s="111"/>
      <c r="O6" s="112">
        <v>1</v>
      </c>
      <c r="P6" s="113">
        <v>0</v>
      </c>
      <c r="Q6" s="114">
        <v>0</v>
      </c>
      <c r="R6" s="115">
        <f t="shared" si="0"/>
        <v>0</v>
      </c>
    </row>
    <row r="7" spans="1:18" x14ac:dyDescent="0.25">
      <c r="A7" s="104"/>
      <c r="B7" s="177" t="s">
        <v>234</v>
      </c>
      <c r="C7" s="105" t="s">
        <v>148</v>
      </c>
      <c r="D7" s="106">
        <v>8710261013498</v>
      </c>
      <c r="E7" s="168">
        <v>235</v>
      </c>
      <c r="F7" s="106" t="s">
        <v>16</v>
      </c>
      <c r="G7" s="106">
        <f t="shared" si="1"/>
        <v>235</v>
      </c>
      <c r="H7" s="152" t="s">
        <v>16</v>
      </c>
      <c r="I7" s="110"/>
      <c r="J7" s="111"/>
      <c r="K7" s="111"/>
      <c r="L7" s="111"/>
      <c r="M7" s="111"/>
      <c r="N7" s="111"/>
      <c r="O7" s="112">
        <v>1</v>
      </c>
      <c r="P7" s="113">
        <v>0</v>
      </c>
      <c r="Q7" s="114">
        <v>0</v>
      </c>
      <c r="R7" s="115">
        <f t="shared" si="0"/>
        <v>0</v>
      </c>
    </row>
    <row r="8" spans="1:18" x14ac:dyDescent="0.25">
      <c r="A8" s="104"/>
      <c r="B8" s="177" t="s">
        <v>235</v>
      </c>
      <c r="C8" s="105" t="s">
        <v>148</v>
      </c>
      <c r="D8" s="106">
        <v>8719033460317</v>
      </c>
      <c r="E8" s="168">
        <v>50</v>
      </c>
      <c r="F8" s="106" t="s">
        <v>21</v>
      </c>
      <c r="G8" s="106">
        <f t="shared" si="1"/>
        <v>50</v>
      </c>
      <c r="H8" s="152" t="s">
        <v>21</v>
      </c>
      <c r="I8" s="110"/>
      <c r="J8" s="111"/>
      <c r="K8" s="111"/>
      <c r="L8" s="111"/>
      <c r="M8" s="111"/>
      <c r="N8" s="111"/>
      <c r="O8" s="112">
        <v>1</v>
      </c>
      <c r="P8" s="113">
        <v>0</v>
      </c>
      <c r="Q8" s="114">
        <v>0</v>
      </c>
      <c r="R8" s="115">
        <f t="shared" si="0"/>
        <v>0</v>
      </c>
    </row>
    <row r="9" spans="1:18" x14ac:dyDescent="0.25">
      <c r="A9" s="104"/>
      <c r="B9" s="177" t="s">
        <v>236</v>
      </c>
      <c r="C9" s="105" t="s">
        <v>148</v>
      </c>
      <c r="D9" s="106">
        <v>8719033460904</v>
      </c>
      <c r="E9" s="168">
        <v>20</v>
      </c>
      <c r="F9" s="106" t="s">
        <v>21</v>
      </c>
      <c r="G9" s="106">
        <f t="shared" si="1"/>
        <v>20</v>
      </c>
      <c r="H9" s="152" t="s">
        <v>21</v>
      </c>
      <c r="I9" s="110"/>
      <c r="J9" s="111"/>
      <c r="K9" s="111"/>
      <c r="L9" s="111"/>
      <c r="M9" s="111"/>
      <c r="N9" s="111"/>
      <c r="O9" s="112">
        <v>1</v>
      </c>
      <c r="P9" s="113">
        <v>0</v>
      </c>
      <c r="Q9" s="114">
        <v>0</v>
      </c>
      <c r="R9" s="115">
        <f t="shared" si="0"/>
        <v>0</v>
      </c>
    </row>
    <row r="10" spans="1:18" x14ac:dyDescent="0.25">
      <c r="A10" s="107"/>
      <c r="B10" s="177" t="s">
        <v>237</v>
      </c>
      <c r="C10" s="105" t="s">
        <v>148</v>
      </c>
      <c r="D10" s="109">
        <v>8719033460362</v>
      </c>
      <c r="E10" s="168">
        <v>275</v>
      </c>
      <c r="F10" s="109" t="s">
        <v>21</v>
      </c>
      <c r="G10" s="106">
        <f t="shared" si="1"/>
        <v>275</v>
      </c>
      <c r="H10" s="152" t="s">
        <v>21</v>
      </c>
      <c r="I10" s="110"/>
      <c r="J10" s="111"/>
      <c r="K10" s="111"/>
      <c r="L10" s="111"/>
      <c r="M10" s="111"/>
      <c r="N10" s="111"/>
      <c r="O10" s="112">
        <v>1</v>
      </c>
      <c r="P10" s="113">
        <v>0</v>
      </c>
      <c r="Q10" s="114">
        <v>0</v>
      </c>
      <c r="R10" s="115">
        <f t="shared" si="0"/>
        <v>0</v>
      </c>
    </row>
    <row r="11" spans="1:18" x14ac:dyDescent="0.25">
      <c r="A11" s="104"/>
      <c r="B11" s="177" t="s">
        <v>238</v>
      </c>
      <c r="C11" s="105" t="s">
        <v>148</v>
      </c>
      <c r="D11" s="106">
        <v>8719033460911</v>
      </c>
      <c r="E11" s="168">
        <v>100</v>
      </c>
      <c r="F11" s="106" t="s">
        <v>21</v>
      </c>
      <c r="G11" s="106">
        <f t="shared" si="1"/>
        <v>100</v>
      </c>
      <c r="H11" s="152" t="s">
        <v>21</v>
      </c>
      <c r="I11" s="110"/>
      <c r="J11" s="111"/>
      <c r="K11" s="111"/>
      <c r="L11" s="111"/>
      <c r="M11" s="111"/>
      <c r="N11" s="111"/>
      <c r="O11" s="112">
        <v>1</v>
      </c>
      <c r="P11" s="113">
        <v>0</v>
      </c>
      <c r="Q11" s="114">
        <v>0</v>
      </c>
      <c r="R11" s="115">
        <f t="shared" si="0"/>
        <v>0</v>
      </c>
    </row>
    <row r="12" spans="1:18" x14ac:dyDescent="0.25">
      <c r="P12" s="154" t="s">
        <v>128</v>
      </c>
      <c r="Q12" s="155">
        <f>AVERAGE(Q3:Q11)</f>
        <v>0</v>
      </c>
    </row>
    <row r="13" spans="1:18" x14ac:dyDescent="0.25">
      <c r="B13" s="194"/>
      <c r="P13" s="19" t="s">
        <v>117</v>
      </c>
      <c r="Q13" s="24"/>
      <c r="R13" s="20">
        <f>SUM(R3:R12)</f>
        <v>0</v>
      </c>
    </row>
    <row r="14" spans="1:18" x14ac:dyDescent="0.25">
      <c r="B14" s="126"/>
      <c r="P14" s="10" t="s">
        <v>39</v>
      </c>
    </row>
  </sheetData>
  <autoFilter ref="A2:S238" xr:uid="{00000000-0009-0000-0000-000005000000}"/>
  <sortState xmlns:xlrd2="http://schemas.microsoft.com/office/spreadsheetml/2017/richdata2" ref="A3:R11">
    <sortCondition ref="B3:B11"/>
  </sortState>
  <mergeCells count="1">
    <mergeCell ref="A1:R1"/>
  </mergeCells>
  <conditionalFormatting sqref="K3:N11">
    <cfRule type="expression" dxfId="21" priority="14">
      <formula>#REF!&gt;0</formula>
    </cfRule>
  </conditionalFormatting>
  <conditionalFormatting sqref="K2:Q2">
    <cfRule type="expression" dxfId="20" priority="13">
      <formula>#REF!&gt;0</formula>
    </cfRule>
  </conditionalFormatting>
  <conditionalFormatting sqref="J3:J11 O3:R11">
    <cfRule type="expression" dxfId="19" priority="11">
      <formula>#REF!&gt;0</formula>
    </cfRule>
  </conditionalFormatting>
  <conditionalFormatting sqref="J2">
    <cfRule type="expression" dxfId="18" priority="9">
      <formula>#REF!&gt;0</formula>
    </cfRule>
  </conditionalFormatting>
  <pageMargins left="0.7" right="0.7" top="0.75" bottom="0.75" header="0.3" footer="0.3"/>
  <pageSetup paperSize="9" scale="46" fitToHeight="0" orientation="landscape" r:id="rId1"/>
  <colBreaks count="1" manualBreakCount="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sheetPr>
  <dimension ref="A1:R43"/>
  <sheetViews>
    <sheetView zoomScaleNormal="100" workbookViewId="0">
      <selection sqref="A1:R1"/>
    </sheetView>
  </sheetViews>
  <sheetFormatPr defaultColWidth="9.140625" defaultRowHeight="15" x14ac:dyDescent="0.25"/>
  <cols>
    <col min="1" max="1" width="3.5703125" customWidth="1"/>
    <col min="2" max="2" width="75.42578125" bestFit="1" customWidth="1"/>
    <col min="3" max="3" width="9.5703125" style="10" bestFit="1" customWidth="1"/>
    <col min="4" max="4" width="22.85546875" style="78" customWidth="1"/>
    <col min="5" max="5" width="13.85546875" style="173" customWidth="1"/>
    <col min="6" max="6" width="10.5703125" style="4" bestFit="1" customWidth="1"/>
    <col min="7" max="8" width="15" style="80" bestFit="1" customWidth="1"/>
    <col min="9" max="9" width="2.42578125" style="4" customWidth="1"/>
    <col min="10" max="10" width="27.5703125" style="4" customWidth="1"/>
    <col min="11" max="11" width="28.42578125" style="25" customWidth="1"/>
    <col min="12" max="12" width="15.5703125" style="25" bestFit="1" customWidth="1"/>
    <col min="13" max="13" width="15.140625" style="25" customWidth="1"/>
    <col min="14" max="14" width="15" style="25" customWidth="1"/>
    <col min="15" max="15" width="14.140625" style="25" customWidth="1"/>
    <col min="16" max="16" width="15.5703125" style="10" customWidth="1"/>
    <col min="17" max="17" width="19" style="10" bestFit="1" customWidth="1"/>
    <col min="18" max="18" width="19.5703125" style="10" customWidth="1"/>
  </cols>
  <sheetData>
    <row r="1" spans="1:18" ht="20.25" x14ac:dyDescent="0.3">
      <c r="A1" s="209" t="s">
        <v>452</v>
      </c>
      <c r="B1" s="209"/>
      <c r="C1" s="209"/>
      <c r="D1" s="209"/>
      <c r="E1" s="209"/>
      <c r="F1" s="209"/>
      <c r="G1" s="209"/>
      <c r="H1" s="209"/>
      <c r="I1" s="209"/>
      <c r="J1" s="209"/>
      <c r="K1" s="209"/>
      <c r="L1" s="209"/>
      <c r="M1" s="209"/>
      <c r="N1" s="209"/>
      <c r="O1" s="209"/>
      <c r="P1" s="209"/>
      <c r="Q1" s="209"/>
      <c r="R1" s="209"/>
    </row>
    <row r="2" spans="1:18" s="29" customFormat="1" ht="60" x14ac:dyDescent="0.25">
      <c r="A2" s="11"/>
      <c r="B2" s="11" t="s">
        <v>0</v>
      </c>
      <c r="C2" s="11" t="s">
        <v>113</v>
      </c>
      <c r="D2" s="27" t="s">
        <v>77</v>
      </c>
      <c r="E2" s="167" t="s">
        <v>446</v>
      </c>
      <c r="F2" s="12" t="s">
        <v>78</v>
      </c>
      <c r="G2" s="79" t="s">
        <v>114</v>
      </c>
      <c r="H2" s="146" t="s">
        <v>149</v>
      </c>
      <c r="I2" s="28"/>
      <c r="J2" s="13" t="s">
        <v>116</v>
      </c>
      <c r="K2" s="13" t="s">
        <v>69</v>
      </c>
      <c r="L2" s="13" t="s">
        <v>6</v>
      </c>
      <c r="M2" s="13" t="s">
        <v>7</v>
      </c>
      <c r="N2" s="13" t="s">
        <v>27</v>
      </c>
      <c r="O2" s="13" t="s">
        <v>111</v>
      </c>
      <c r="P2" s="13" t="s">
        <v>115</v>
      </c>
      <c r="Q2" s="13" t="s">
        <v>26</v>
      </c>
      <c r="R2" s="18" t="s">
        <v>53</v>
      </c>
    </row>
    <row r="3" spans="1:18" x14ac:dyDescent="0.25">
      <c r="A3" s="107"/>
      <c r="B3" s="107" t="s">
        <v>208</v>
      </c>
      <c r="C3" s="108" t="s">
        <v>19</v>
      </c>
      <c r="D3" s="109">
        <v>8718166031111</v>
      </c>
      <c r="E3" s="168">
        <v>160</v>
      </c>
      <c r="F3" s="109" t="s">
        <v>16</v>
      </c>
      <c r="G3" s="106">
        <f>E3</f>
        <v>160</v>
      </c>
      <c r="H3" s="152" t="s">
        <v>16</v>
      </c>
      <c r="I3" s="15"/>
      <c r="J3" s="26"/>
      <c r="K3" s="26"/>
      <c r="L3" s="26"/>
      <c r="M3" s="26"/>
      <c r="N3" s="26"/>
      <c r="O3" s="81">
        <v>1</v>
      </c>
      <c r="P3" s="21">
        <v>0</v>
      </c>
      <c r="Q3" s="22">
        <v>0</v>
      </c>
      <c r="R3" s="23">
        <f t="shared" ref="R3:R40" si="0">SUM(E3)*(O3*P3)-O3*P3*Q3</f>
        <v>0</v>
      </c>
    </row>
    <row r="4" spans="1:18" x14ac:dyDescent="0.25">
      <c r="A4" s="104"/>
      <c r="B4" s="104" t="s">
        <v>209</v>
      </c>
      <c r="C4" s="105" t="s">
        <v>19</v>
      </c>
      <c r="D4" s="106">
        <v>8718166031616</v>
      </c>
      <c r="E4" s="168">
        <v>40</v>
      </c>
      <c r="F4" s="106" t="s">
        <v>16</v>
      </c>
      <c r="G4" s="106">
        <f>E4</f>
        <v>40</v>
      </c>
      <c r="H4" s="152" t="s">
        <v>16</v>
      </c>
      <c r="I4" s="15"/>
      <c r="J4" s="26"/>
      <c r="K4" s="26"/>
      <c r="L4" s="26"/>
      <c r="M4" s="26"/>
      <c r="N4" s="26"/>
      <c r="O4" s="81">
        <v>1</v>
      </c>
      <c r="P4" s="21">
        <v>0</v>
      </c>
      <c r="Q4" s="22">
        <v>0</v>
      </c>
      <c r="R4" s="23">
        <f t="shared" si="0"/>
        <v>0</v>
      </c>
    </row>
    <row r="5" spans="1:18" x14ac:dyDescent="0.25">
      <c r="A5" s="104"/>
      <c r="B5" s="104" t="s">
        <v>216</v>
      </c>
      <c r="C5" s="105" t="s">
        <v>19</v>
      </c>
      <c r="D5" s="106">
        <v>8713442115431</v>
      </c>
      <c r="E5" s="168">
        <v>820</v>
      </c>
      <c r="F5" s="106" t="s">
        <v>82</v>
      </c>
      <c r="G5" s="106">
        <f>E5</f>
        <v>820</v>
      </c>
      <c r="H5" s="152" t="s">
        <v>82</v>
      </c>
      <c r="I5" s="15"/>
      <c r="J5" s="26"/>
      <c r="K5" s="26"/>
      <c r="L5" s="26"/>
      <c r="M5" s="26"/>
      <c r="N5" s="26"/>
      <c r="O5" s="81">
        <v>1</v>
      </c>
      <c r="P5" s="21">
        <v>0</v>
      </c>
      <c r="Q5" s="22">
        <v>0</v>
      </c>
      <c r="R5" s="23">
        <f t="shared" si="0"/>
        <v>0</v>
      </c>
    </row>
    <row r="6" spans="1:18" x14ac:dyDescent="0.25">
      <c r="A6" s="104"/>
      <c r="B6" s="177" t="s">
        <v>210</v>
      </c>
      <c r="C6" s="105" t="s">
        <v>19</v>
      </c>
      <c r="D6" s="106">
        <v>8718166031135</v>
      </c>
      <c r="E6" s="168">
        <v>1840</v>
      </c>
      <c r="F6" s="106" t="s">
        <v>16</v>
      </c>
      <c r="G6" s="106">
        <f>E6</f>
        <v>1840</v>
      </c>
      <c r="H6" s="152" t="s">
        <v>16</v>
      </c>
      <c r="I6" s="15"/>
      <c r="J6" s="26"/>
      <c r="K6" s="26"/>
      <c r="L6" s="26"/>
      <c r="M6" s="26"/>
      <c r="N6" s="26"/>
      <c r="O6" s="81">
        <v>1</v>
      </c>
      <c r="P6" s="21">
        <v>0</v>
      </c>
      <c r="Q6" s="22">
        <v>0</v>
      </c>
      <c r="R6" s="23">
        <f t="shared" si="0"/>
        <v>0</v>
      </c>
    </row>
    <row r="7" spans="1:18" x14ac:dyDescent="0.25">
      <c r="A7" s="71"/>
      <c r="B7" s="71" t="s">
        <v>465</v>
      </c>
      <c r="C7" s="191" t="s">
        <v>19</v>
      </c>
      <c r="D7" s="195">
        <v>8714832835885</v>
      </c>
      <c r="E7" s="196">
        <v>870</v>
      </c>
      <c r="F7" s="197" t="s">
        <v>25</v>
      </c>
      <c r="G7" s="198">
        <v>870</v>
      </c>
      <c r="H7" s="198" t="s">
        <v>25</v>
      </c>
      <c r="I7" s="15"/>
      <c r="J7" s="26"/>
      <c r="K7" s="26"/>
      <c r="L7" s="26"/>
      <c r="M7" s="26"/>
      <c r="N7" s="26"/>
      <c r="O7" s="81">
        <v>1</v>
      </c>
      <c r="P7" s="21">
        <v>0</v>
      </c>
      <c r="Q7" s="22">
        <v>0</v>
      </c>
      <c r="R7" s="23">
        <f t="shared" si="0"/>
        <v>0</v>
      </c>
    </row>
    <row r="8" spans="1:18" x14ac:dyDescent="0.25">
      <c r="A8" s="104"/>
      <c r="B8" s="104" t="s">
        <v>211</v>
      </c>
      <c r="C8" s="105" t="s">
        <v>19</v>
      </c>
      <c r="D8" s="106">
        <v>8718166032378</v>
      </c>
      <c r="E8" s="168">
        <v>800</v>
      </c>
      <c r="F8" s="106" t="s">
        <v>16</v>
      </c>
      <c r="G8" s="106">
        <f>E8</f>
        <v>800</v>
      </c>
      <c r="H8" s="152" t="s">
        <v>16</v>
      </c>
      <c r="I8" s="15"/>
      <c r="J8" s="26"/>
      <c r="K8" s="26"/>
      <c r="L8" s="26"/>
      <c r="M8" s="26"/>
      <c r="N8" s="26"/>
      <c r="O8" s="81">
        <v>1</v>
      </c>
      <c r="P8" s="21">
        <v>0</v>
      </c>
      <c r="Q8" s="22">
        <v>0</v>
      </c>
      <c r="R8" s="23">
        <f t="shared" si="0"/>
        <v>0</v>
      </c>
    </row>
    <row r="9" spans="1:18" x14ac:dyDescent="0.25">
      <c r="A9" s="71"/>
      <c r="B9" s="177" t="s">
        <v>462</v>
      </c>
      <c r="C9" s="191" t="s">
        <v>19</v>
      </c>
      <c r="D9" s="195">
        <v>8714832835748</v>
      </c>
      <c r="E9" s="196">
        <v>720</v>
      </c>
      <c r="F9" s="197" t="s">
        <v>25</v>
      </c>
      <c r="G9" s="198">
        <v>720</v>
      </c>
      <c r="H9" s="198" t="s">
        <v>25</v>
      </c>
      <c r="I9" s="15"/>
      <c r="J9" s="26"/>
      <c r="K9" s="26"/>
      <c r="L9" s="26"/>
      <c r="M9" s="26"/>
      <c r="N9" s="26"/>
      <c r="O9" s="81">
        <v>1</v>
      </c>
      <c r="P9" s="21">
        <v>0</v>
      </c>
      <c r="Q9" s="22">
        <v>0</v>
      </c>
      <c r="R9" s="23">
        <f t="shared" si="0"/>
        <v>0</v>
      </c>
    </row>
    <row r="10" spans="1:18" x14ac:dyDescent="0.25">
      <c r="A10" s="104"/>
      <c r="B10" s="177" t="s">
        <v>212</v>
      </c>
      <c r="C10" s="105" t="s">
        <v>19</v>
      </c>
      <c r="D10" s="106">
        <v>8718166032361</v>
      </c>
      <c r="E10" s="168">
        <v>500</v>
      </c>
      <c r="F10" s="106" t="s">
        <v>16</v>
      </c>
      <c r="G10" s="103">
        <v>538</v>
      </c>
      <c r="H10" s="152" t="s">
        <v>16</v>
      </c>
      <c r="I10" s="15"/>
      <c r="J10" s="26"/>
      <c r="K10" s="26"/>
      <c r="L10" s="26"/>
      <c r="M10" s="26"/>
      <c r="N10" s="26"/>
      <c r="O10" s="81">
        <v>1</v>
      </c>
      <c r="P10" s="21">
        <v>0</v>
      </c>
      <c r="Q10" s="22">
        <v>0</v>
      </c>
      <c r="R10" s="23">
        <f t="shared" si="0"/>
        <v>0</v>
      </c>
    </row>
    <row r="11" spans="1:18" x14ac:dyDescent="0.25">
      <c r="A11" s="104"/>
      <c r="B11" s="104" t="s">
        <v>222</v>
      </c>
      <c r="C11" s="105" t="s">
        <v>19</v>
      </c>
      <c r="D11" s="106">
        <v>8710472004964</v>
      </c>
      <c r="E11" s="168">
        <v>45</v>
      </c>
      <c r="F11" s="106" t="s">
        <v>24</v>
      </c>
      <c r="G11" s="103">
        <v>45</v>
      </c>
      <c r="H11" s="152" t="s">
        <v>24</v>
      </c>
      <c r="I11" s="15"/>
      <c r="J11" s="26"/>
      <c r="K11" s="26"/>
      <c r="L11" s="26"/>
      <c r="M11" s="26"/>
      <c r="N11" s="26"/>
      <c r="O11" s="81">
        <v>1</v>
      </c>
      <c r="P11" s="21">
        <v>0</v>
      </c>
      <c r="Q11" s="22">
        <v>0</v>
      </c>
      <c r="R11" s="23">
        <f t="shared" si="0"/>
        <v>0</v>
      </c>
    </row>
    <row r="12" spans="1:18" x14ac:dyDescent="0.25">
      <c r="A12" s="104"/>
      <c r="B12" s="177" t="s">
        <v>224</v>
      </c>
      <c r="C12" s="105" t="s">
        <v>19</v>
      </c>
      <c r="D12" s="106">
        <v>8712800035626</v>
      </c>
      <c r="E12" s="168">
        <v>550</v>
      </c>
      <c r="F12" s="106" t="s">
        <v>16</v>
      </c>
      <c r="G12" s="103">
        <v>553</v>
      </c>
      <c r="H12" s="152" t="s">
        <v>16</v>
      </c>
      <c r="I12" s="15"/>
      <c r="J12" s="26"/>
      <c r="K12" s="26"/>
      <c r="L12" s="26"/>
      <c r="M12" s="26"/>
      <c r="N12" s="26"/>
      <c r="O12" s="81">
        <v>1</v>
      </c>
      <c r="P12" s="21">
        <v>0</v>
      </c>
      <c r="Q12" s="22">
        <v>0</v>
      </c>
      <c r="R12" s="23">
        <f t="shared" si="0"/>
        <v>0</v>
      </c>
    </row>
    <row r="13" spans="1:18" x14ac:dyDescent="0.25">
      <c r="A13" s="104"/>
      <c r="B13" s="177" t="s">
        <v>213</v>
      </c>
      <c r="C13" s="105" t="s">
        <v>19</v>
      </c>
      <c r="D13" s="106">
        <v>8718166031258</v>
      </c>
      <c r="E13" s="168">
        <v>500</v>
      </c>
      <c r="F13" s="106" t="s">
        <v>16</v>
      </c>
      <c r="G13" s="103">
        <v>548</v>
      </c>
      <c r="H13" s="152" t="s">
        <v>16</v>
      </c>
      <c r="I13" s="15"/>
      <c r="J13" s="26"/>
      <c r="K13" s="26"/>
      <c r="L13" s="26"/>
      <c r="M13" s="26"/>
      <c r="N13" s="26"/>
      <c r="O13" s="81">
        <v>1</v>
      </c>
      <c r="P13" s="21">
        <v>0</v>
      </c>
      <c r="Q13" s="22">
        <v>0</v>
      </c>
      <c r="R13" s="23">
        <f t="shared" si="0"/>
        <v>0</v>
      </c>
    </row>
    <row r="14" spans="1:18" x14ac:dyDescent="0.25">
      <c r="A14" s="107"/>
      <c r="B14" s="177" t="s">
        <v>214</v>
      </c>
      <c r="C14" s="108" t="s">
        <v>19</v>
      </c>
      <c r="D14" s="109">
        <v>8718166031210</v>
      </c>
      <c r="E14" s="168">
        <v>1300</v>
      </c>
      <c r="F14" s="109" t="s">
        <v>16</v>
      </c>
      <c r="G14" s="103">
        <v>1301</v>
      </c>
      <c r="H14" s="152" t="s">
        <v>16</v>
      </c>
      <c r="I14" s="15"/>
      <c r="J14" s="26"/>
      <c r="K14" s="26"/>
      <c r="L14" s="26"/>
      <c r="M14" s="26"/>
      <c r="N14" s="26"/>
      <c r="O14" s="81">
        <v>1</v>
      </c>
      <c r="P14" s="21">
        <v>0</v>
      </c>
      <c r="Q14" s="22">
        <v>0</v>
      </c>
      <c r="R14" s="23">
        <f t="shared" si="0"/>
        <v>0</v>
      </c>
    </row>
    <row r="15" spans="1:18" x14ac:dyDescent="0.25">
      <c r="A15" s="71"/>
      <c r="B15" s="71" t="s">
        <v>463</v>
      </c>
      <c r="C15" s="191" t="s">
        <v>19</v>
      </c>
      <c r="D15" s="195">
        <v>8710948730670</v>
      </c>
      <c r="E15" s="196">
        <v>298</v>
      </c>
      <c r="F15" s="197" t="s">
        <v>83</v>
      </c>
      <c r="G15" s="198">
        <v>298</v>
      </c>
      <c r="H15" s="198" t="s">
        <v>83</v>
      </c>
      <c r="I15" s="15"/>
      <c r="J15" s="26"/>
      <c r="K15" s="26"/>
      <c r="L15" s="26"/>
      <c r="M15" s="26"/>
      <c r="N15" s="26"/>
      <c r="O15" s="81">
        <v>1</v>
      </c>
      <c r="P15" s="21">
        <v>0</v>
      </c>
      <c r="Q15" s="22">
        <v>0</v>
      </c>
      <c r="R15" s="23">
        <f t="shared" si="0"/>
        <v>0</v>
      </c>
    </row>
    <row r="16" spans="1:18" x14ac:dyDescent="0.25">
      <c r="A16" s="104"/>
      <c r="B16" s="104" t="s">
        <v>225</v>
      </c>
      <c r="C16" s="105" t="s">
        <v>19</v>
      </c>
      <c r="D16" s="106">
        <v>8710274090332</v>
      </c>
      <c r="E16" s="168">
        <v>500</v>
      </c>
      <c r="F16" s="106" t="s">
        <v>24</v>
      </c>
      <c r="G16" s="103">
        <v>517</v>
      </c>
      <c r="H16" s="152" t="s">
        <v>24</v>
      </c>
      <c r="I16" s="15"/>
      <c r="J16" s="26"/>
      <c r="K16" s="26"/>
      <c r="L16" s="26"/>
      <c r="M16" s="26"/>
      <c r="N16" s="26"/>
      <c r="O16" s="81">
        <v>1</v>
      </c>
      <c r="P16" s="21">
        <v>0</v>
      </c>
      <c r="Q16" s="22">
        <v>0</v>
      </c>
      <c r="R16" s="23">
        <f t="shared" si="0"/>
        <v>0</v>
      </c>
    </row>
    <row r="17" spans="1:18" x14ac:dyDescent="0.25">
      <c r="A17" s="71"/>
      <c r="B17" s="71" t="s">
        <v>466</v>
      </c>
      <c r="C17" s="191" t="s">
        <v>19</v>
      </c>
      <c r="D17" s="195">
        <v>8714832837599</v>
      </c>
      <c r="E17" s="196">
        <v>434</v>
      </c>
      <c r="F17" s="197" t="s">
        <v>25</v>
      </c>
      <c r="G17" s="198">
        <v>434</v>
      </c>
      <c r="H17" s="198" t="s">
        <v>25</v>
      </c>
      <c r="I17" s="15"/>
      <c r="J17" s="26"/>
      <c r="K17" s="26"/>
      <c r="L17" s="26"/>
      <c r="M17" s="26"/>
      <c r="N17" s="26"/>
      <c r="O17" s="81">
        <v>1</v>
      </c>
      <c r="P17" s="21">
        <v>0</v>
      </c>
      <c r="Q17" s="22">
        <v>0</v>
      </c>
      <c r="R17" s="23">
        <f t="shared" si="0"/>
        <v>0</v>
      </c>
    </row>
    <row r="18" spans="1:18" x14ac:dyDescent="0.25">
      <c r="A18" s="71"/>
      <c r="B18" s="71" t="s">
        <v>468</v>
      </c>
      <c r="C18" s="191" t="s">
        <v>19</v>
      </c>
      <c r="D18" s="195">
        <v>8717215059113</v>
      </c>
      <c r="E18" s="196">
        <v>1256</v>
      </c>
      <c r="F18" s="197" t="s">
        <v>25</v>
      </c>
      <c r="G18" s="198">
        <v>1256</v>
      </c>
      <c r="H18" s="198" t="s">
        <v>25</v>
      </c>
      <c r="I18" s="15"/>
      <c r="J18" s="26"/>
      <c r="K18" s="26"/>
      <c r="L18" s="26"/>
      <c r="M18" s="26"/>
      <c r="N18" s="26"/>
      <c r="O18" s="81">
        <v>1</v>
      </c>
      <c r="P18" s="21">
        <v>0</v>
      </c>
      <c r="Q18" s="22">
        <v>0</v>
      </c>
      <c r="R18" s="23">
        <f t="shared" si="0"/>
        <v>0</v>
      </c>
    </row>
    <row r="19" spans="1:18" x14ac:dyDescent="0.25">
      <c r="A19" s="71"/>
      <c r="B19" s="71" t="s">
        <v>469</v>
      </c>
      <c r="C19" s="191" t="s">
        <v>19</v>
      </c>
      <c r="D19" s="195">
        <v>8717215059106</v>
      </c>
      <c r="E19" s="196">
        <v>560</v>
      </c>
      <c r="F19" s="197" t="s">
        <v>464</v>
      </c>
      <c r="G19" s="198">
        <v>560</v>
      </c>
      <c r="H19" s="198" t="s">
        <v>464</v>
      </c>
      <c r="I19" s="15"/>
      <c r="J19" s="26"/>
      <c r="K19" s="26"/>
      <c r="L19" s="26"/>
      <c r="M19" s="26"/>
      <c r="N19" s="26"/>
      <c r="O19" s="81">
        <v>1</v>
      </c>
      <c r="P19" s="21">
        <v>0</v>
      </c>
      <c r="Q19" s="22">
        <v>0</v>
      </c>
      <c r="R19" s="23">
        <f t="shared" si="0"/>
        <v>0</v>
      </c>
    </row>
    <row r="20" spans="1:18" x14ac:dyDescent="0.25">
      <c r="A20" s="71"/>
      <c r="B20" s="71" t="s">
        <v>467</v>
      </c>
      <c r="C20" s="191" t="s">
        <v>19</v>
      </c>
      <c r="D20" s="195">
        <v>8700000832077</v>
      </c>
      <c r="E20" s="196">
        <v>662</v>
      </c>
      <c r="F20" s="197" t="s">
        <v>464</v>
      </c>
      <c r="G20" s="198">
        <v>662</v>
      </c>
      <c r="H20" s="198" t="s">
        <v>464</v>
      </c>
      <c r="I20" s="15"/>
      <c r="J20" s="26"/>
      <c r="K20" s="26"/>
      <c r="L20" s="26"/>
      <c r="M20" s="26"/>
      <c r="N20" s="26"/>
      <c r="O20" s="81">
        <v>1</v>
      </c>
      <c r="P20" s="21">
        <v>0</v>
      </c>
      <c r="Q20" s="22">
        <v>0</v>
      </c>
      <c r="R20" s="23">
        <f t="shared" si="0"/>
        <v>0</v>
      </c>
    </row>
    <row r="21" spans="1:18" x14ac:dyDescent="0.25">
      <c r="A21" s="71"/>
      <c r="B21" s="71" t="s">
        <v>470</v>
      </c>
      <c r="C21" s="191" t="s">
        <v>19</v>
      </c>
      <c r="D21" s="195">
        <v>8714832837636</v>
      </c>
      <c r="E21" s="196">
        <v>445</v>
      </c>
      <c r="F21" s="197" t="s">
        <v>25</v>
      </c>
      <c r="G21" s="198">
        <v>445</v>
      </c>
      <c r="H21" s="198" t="s">
        <v>25</v>
      </c>
      <c r="I21" s="15"/>
      <c r="J21" s="26"/>
      <c r="K21" s="26"/>
      <c r="L21" s="26"/>
      <c r="M21" s="26"/>
      <c r="N21" s="26"/>
      <c r="O21" s="81">
        <v>1</v>
      </c>
      <c r="P21" s="21">
        <v>0</v>
      </c>
      <c r="Q21" s="22">
        <v>0</v>
      </c>
      <c r="R21" s="23">
        <f t="shared" si="0"/>
        <v>0</v>
      </c>
    </row>
    <row r="22" spans="1:18" x14ac:dyDescent="0.25">
      <c r="A22" s="107"/>
      <c r="B22" s="177" t="s">
        <v>102</v>
      </c>
      <c r="C22" s="108" t="s">
        <v>19</v>
      </c>
      <c r="D22" s="109">
        <v>8712800188339</v>
      </c>
      <c r="E22" s="168">
        <v>2400</v>
      </c>
      <c r="F22" s="109" t="s">
        <v>16</v>
      </c>
      <c r="G22" s="103">
        <v>2479</v>
      </c>
      <c r="H22" s="152" t="s">
        <v>16</v>
      </c>
      <c r="I22" s="15"/>
      <c r="J22" s="26"/>
      <c r="K22" s="26"/>
      <c r="L22" s="26"/>
      <c r="M22" s="26"/>
      <c r="N22" s="26"/>
      <c r="O22" s="81">
        <v>1</v>
      </c>
      <c r="P22" s="21">
        <v>0</v>
      </c>
      <c r="Q22" s="22">
        <v>0</v>
      </c>
      <c r="R22" s="23">
        <f t="shared" si="0"/>
        <v>0</v>
      </c>
    </row>
    <row r="23" spans="1:18" x14ac:dyDescent="0.25">
      <c r="A23" s="104"/>
      <c r="B23" s="104" t="s">
        <v>219</v>
      </c>
      <c r="C23" s="105" t="s">
        <v>19</v>
      </c>
      <c r="D23" s="106">
        <v>8712800001164</v>
      </c>
      <c r="E23" s="168">
        <v>2000</v>
      </c>
      <c r="F23" s="106" t="s">
        <v>16</v>
      </c>
      <c r="G23" s="103">
        <v>2227</v>
      </c>
      <c r="H23" s="152" t="s">
        <v>16</v>
      </c>
      <c r="I23" s="15"/>
      <c r="J23" s="26"/>
      <c r="K23" s="26"/>
      <c r="L23" s="26"/>
      <c r="M23" s="26"/>
      <c r="N23" s="26"/>
      <c r="O23" s="81">
        <v>1</v>
      </c>
      <c r="P23" s="21">
        <v>0</v>
      </c>
      <c r="Q23" s="22">
        <v>0</v>
      </c>
      <c r="R23" s="23">
        <f t="shared" si="0"/>
        <v>0</v>
      </c>
    </row>
    <row r="24" spans="1:18" x14ac:dyDescent="0.25">
      <c r="A24" s="107"/>
      <c r="B24" s="107" t="s">
        <v>226</v>
      </c>
      <c r="C24" s="108" t="s">
        <v>19</v>
      </c>
      <c r="D24" s="109">
        <v>8718842017880</v>
      </c>
      <c r="E24" s="168">
        <v>3000</v>
      </c>
      <c r="F24" s="109" t="s">
        <v>85</v>
      </c>
      <c r="G24" s="103">
        <v>3495</v>
      </c>
      <c r="H24" s="152" t="s">
        <v>85</v>
      </c>
      <c r="I24" s="15"/>
      <c r="J24" s="26"/>
      <c r="K24" s="26"/>
      <c r="L24" s="26"/>
      <c r="M24" s="26"/>
      <c r="N24" s="26"/>
      <c r="O24" s="81">
        <v>1</v>
      </c>
      <c r="P24" s="21">
        <v>0</v>
      </c>
      <c r="Q24" s="22">
        <v>0</v>
      </c>
      <c r="R24" s="23">
        <f t="shared" si="0"/>
        <v>0</v>
      </c>
    </row>
    <row r="25" spans="1:18" x14ac:dyDescent="0.25">
      <c r="A25" s="104"/>
      <c r="B25" s="104" t="s">
        <v>227</v>
      </c>
      <c r="C25" s="105" t="s">
        <v>19</v>
      </c>
      <c r="D25" s="106">
        <v>8714168166233</v>
      </c>
      <c r="E25" s="168">
        <v>40</v>
      </c>
      <c r="F25" s="106" t="s">
        <v>99</v>
      </c>
      <c r="G25" s="103">
        <v>43</v>
      </c>
      <c r="H25" s="152" t="s">
        <v>99</v>
      </c>
      <c r="I25" s="15"/>
      <c r="J25" s="26"/>
      <c r="K25" s="26"/>
      <c r="L25" s="26"/>
      <c r="M25" s="26"/>
      <c r="N25" s="26"/>
      <c r="O25" s="81">
        <v>1</v>
      </c>
      <c r="P25" s="21">
        <v>0</v>
      </c>
      <c r="Q25" s="22">
        <v>0</v>
      </c>
      <c r="R25" s="23">
        <f t="shared" si="0"/>
        <v>0</v>
      </c>
    </row>
    <row r="26" spans="1:18" x14ac:dyDescent="0.25">
      <c r="A26" s="71"/>
      <c r="B26" s="71" t="s">
        <v>472</v>
      </c>
      <c r="C26" s="191" t="s">
        <v>19</v>
      </c>
      <c r="D26" s="195">
        <v>8714832835724</v>
      </c>
      <c r="E26" s="196">
        <v>418</v>
      </c>
      <c r="F26" s="197" t="s">
        <v>25</v>
      </c>
      <c r="G26" s="198">
        <v>418</v>
      </c>
      <c r="H26" s="198" t="s">
        <v>25</v>
      </c>
      <c r="I26" s="15"/>
      <c r="J26" s="26"/>
      <c r="K26" s="26"/>
      <c r="L26" s="26"/>
      <c r="M26" s="26"/>
      <c r="N26" s="26"/>
      <c r="O26" s="81">
        <v>1</v>
      </c>
      <c r="P26" s="21">
        <v>0</v>
      </c>
      <c r="Q26" s="22">
        <v>0</v>
      </c>
      <c r="R26" s="23">
        <f t="shared" si="0"/>
        <v>0</v>
      </c>
    </row>
    <row r="27" spans="1:18" x14ac:dyDescent="0.25">
      <c r="A27" s="104"/>
      <c r="B27" s="177" t="s">
        <v>220</v>
      </c>
      <c r="C27" s="105" t="s">
        <v>19</v>
      </c>
      <c r="D27" s="106">
        <v>8712800001195</v>
      </c>
      <c r="E27" s="168">
        <v>1100</v>
      </c>
      <c r="F27" s="106" t="s">
        <v>16</v>
      </c>
      <c r="G27" s="103">
        <v>1171</v>
      </c>
      <c r="H27" s="152" t="s">
        <v>16</v>
      </c>
      <c r="I27" s="15"/>
      <c r="J27" s="26"/>
      <c r="K27" s="26"/>
      <c r="L27" s="26"/>
      <c r="M27" s="26"/>
      <c r="N27" s="26"/>
      <c r="O27" s="81">
        <v>1</v>
      </c>
      <c r="P27" s="21">
        <v>0</v>
      </c>
      <c r="Q27" s="22">
        <v>0</v>
      </c>
      <c r="R27" s="23">
        <f t="shared" si="0"/>
        <v>0</v>
      </c>
    </row>
    <row r="28" spans="1:18" x14ac:dyDescent="0.25">
      <c r="A28" s="104"/>
      <c r="B28" s="104" t="s">
        <v>221</v>
      </c>
      <c r="C28" s="105" t="s">
        <v>19</v>
      </c>
      <c r="D28" s="106">
        <v>8718842010669</v>
      </c>
      <c r="E28" s="168">
        <v>1200</v>
      </c>
      <c r="F28" s="106" t="s">
        <v>14</v>
      </c>
      <c r="G28" s="103">
        <v>1262</v>
      </c>
      <c r="H28" s="152" t="s">
        <v>14</v>
      </c>
      <c r="I28" s="15"/>
      <c r="J28" s="26"/>
      <c r="K28" s="26"/>
      <c r="L28" s="26"/>
      <c r="M28" s="26"/>
      <c r="N28" s="26"/>
      <c r="O28" s="81">
        <v>1</v>
      </c>
      <c r="P28" s="21">
        <v>0</v>
      </c>
      <c r="Q28" s="22">
        <v>0</v>
      </c>
      <c r="R28" s="23">
        <f t="shared" si="0"/>
        <v>0</v>
      </c>
    </row>
    <row r="29" spans="1:18" x14ac:dyDescent="0.25">
      <c r="A29" s="71"/>
      <c r="B29" s="71" t="s">
        <v>471</v>
      </c>
      <c r="C29" s="191" t="s">
        <v>19</v>
      </c>
      <c r="D29" s="195">
        <v>8714832837735</v>
      </c>
      <c r="E29" s="196">
        <v>575</v>
      </c>
      <c r="F29" s="197" t="s">
        <v>25</v>
      </c>
      <c r="G29" s="198">
        <v>575</v>
      </c>
      <c r="H29" s="198" t="s">
        <v>25</v>
      </c>
      <c r="I29" s="15"/>
      <c r="J29" s="26"/>
      <c r="K29" s="26"/>
      <c r="L29" s="26"/>
      <c r="M29" s="26"/>
      <c r="N29" s="26"/>
      <c r="O29" s="81">
        <v>1</v>
      </c>
      <c r="P29" s="21">
        <v>0</v>
      </c>
      <c r="Q29" s="22">
        <v>0</v>
      </c>
      <c r="R29" s="23">
        <f t="shared" si="0"/>
        <v>0</v>
      </c>
    </row>
    <row r="30" spans="1:18" x14ac:dyDescent="0.25">
      <c r="A30" s="104"/>
      <c r="B30" s="177" t="s">
        <v>217</v>
      </c>
      <c r="C30" s="105" t="s">
        <v>19</v>
      </c>
      <c r="D30" s="106">
        <v>8714832837735</v>
      </c>
      <c r="E30" s="168">
        <v>575</v>
      </c>
      <c r="F30" s="106" t="s">
        <v>25</v>
      </c>
      <c r="G30" s="103">
        <v>575</v>
      </c>
      <c r="H30" s="152" t="s">
        <v>25</v>
      </c>
      <c r="I30" s="15"/>
      <c r="J30" s="26"/>
      <c r="K30" s="26"/>
      <c r="L30" s="26"/>
      <c r="M30" s="26"/>
      <c r="N30" s="26"/>
      <c r="O30" s="81">
        <v>1</v>
      </c>
      <c r="P30" s="21">
        <v>0</v>
      </c>
      <c r="Q30" s="22">
        <v>0</v>
      </c>
      <c r="R30" s="23">
        <f t="shared" si="0"/>
        <v>0</v>
      </c>
    </row>
    <row r="31" spans="1:18" x14ac:dyDescent="0.25">
      <c r="A31" s="104"/>
      <c r="B31" s="177" t="s">
        <v>218</v>
      </c>
      <c r="C31" s="105" t="s">
        <v>19</v>
      </c>
      <c r="D31" s="106">
        <v>8714832837766</v>
      </c>
      <c r="E31" s="168">
        <v>65</v>
      </c>
      <c r="F31" s="106" t="s">
        <v>25</v>
      </c>
      <c r="G31" s="103">
        <v>64</v>
      </c>
      <c r="H31" s="152" t="s">
        <v>25</v>
      </c>
      <c r="I31" s="15"/>
      <c r="J31" s="26"/>
      <c r="K31" s="26"/>
      <c r="L31" s="26"/>
      <c r="M31" s="26"/>
      <c r="N31" s="26"/>
      <c r="O31" s="81">
        <v>1</v>
      </c>
      <c r="P31" s="21">
        <v>0</v>
      </c>
      <c r="Q31" s="22">
        <v>0</v>
      </c>
      <c r="R31" s="23">
        <f t="shared" si="0"/>
        <v>0</v>
      </c>
    </row>
    <row r="32" spans="1:18" x14ac:dyDescent="0.25">
      <c r="A32" s="71"/>
      <c r="B32" s="71" t="s">
        <v>473</v>
      </c>
      <c r="C32" s="191" t="s">
        <v>19</v>
      </c>
      <c r="D32" s="195">
        <v>8714832837759</v>
      </c>
      <c r="E32" s="196">
        <v>518</v>
      </c>
      <c r="F32" s="197" t="s">
        <v>25</v>
      </c>
      <c r="G32" s="198">
        <v>518</v>
      </c>
      <c r="H32" s="198" t="s">
        <v>25</v>
      </c>
      <c r="I32" s="15"/>
      <c r="J32" s="26"/>
      <c r="K32" s="26"/>
      <c r="L32" s="26"/>
      <c r="M32" s="26"/>
      <c r="N32" s="26"/>
      <c r="O32" s="81">
        <v>1</v>
      </c>
      <c r="P32" s="21">
        <v>0</v>
      </c>
      <c r="Q32" s="22">
        <v>0</v>
      </c>
      <c r="R32" s="23">
        <f t="shared" si="0"/>
        <v>0</v>
      </c>
    </row>
    <row r="33" spans="1:18" x14ac:dyDescent="0.25">
      <c r="A33" s="104"/>
      <c r="B33" s="104" t="s">
        <v>215</v>
      </c>
      <c r="C33" s="105" t="s">
        <v>19</v>
      </c>
      <c r="D33" s="106">
        <v>8718166032286</v>
      </c>
      <c r="E33" s="168">
        <v>1000</v>
      </c>
      <c r="F33" s="106" t="s">
        <v>16</v>
      </c>
      <c r="G33" s="103">
        <v>1174</v>
      </c>
      <c r="H33" s="152" t="s">
        <v>16</v>
      </c>
      <c r="I33" s="15"/>
      <c r="J33" s="26"/>
      <c r="K33" s="26"/>
      <c r="L33" s="26"/>
      <c r="M33" s="26"/>
      <c r="N33" s="26"/>
      <c r="O33" s="81">
        <v>1</v>
      </c>
      <c r="P33" s="21">
        <v>0</v>
      </c>
      <c r="Q33" s="22">
        <v>0</v>
      </c>
      <c r="R33" s="23">
        <f t="shared" si="0"/>
        <v>0</v>
      </c>
    </row>
    <row r="34" spans="1:18" x14ac:dyDescent="0.25">
      <c r="A34" s="104"/>
      <c r="B34" s="104" t="s">
        <v>86</v>
      </c>
      <c r="C34" s="105" t="s">
        <v>19</v>
      </c>
      <c r="D34" s="106">
        <v>8718166020245</v>
      </c>
      <c r="E34" s="168">
        <v>1500</v>
      </c>
      <c r="F34" s="106" t="s">
        <v>16</v>
      </c>
      <c r="G34" s="103">
        <v>1779</v>
      </c>
      <c r="H34" s="152" t="s">
        <v>16</v>
      </c>
      <c r="I34" s="15"/>
      <c r="J34" s="26"/>
      <c r="K34" s="26"/>
      <c r="L34" s="26"/>
      <c r="M34" s="26"/>
      <c r="N34" s="26"/>
      <c r="O34" s="81">
        <v>1</v>
      </c>
      <c r="P34" s="21">
        <v>0</v>
      </c>
      <c r="Q34" s="22">
        <v>0</v>
      </c>
      <c r="R34" s="23">
        <f t="shared" si="0"/>
        <v>0</v>
      </c>
    </row>
    <row r="35" spans="1:18" x14ac:dyDescent="0.25">
      <c r="A35" s="104"/>
      <c r="B35" s="104" t="s">
        <v>228</v>
      </c>
      <c r="C35" s="105" t="s">
        <v>19</v>
      </c>
      <c r="D35" s="106">
        <v>8712479001878</v>
      </c>
      <c r="E35" s="168">
        <v>85</v>
      </c>
      <c r="F35" s="106" t="s">
        <v>93</v>
      </c>
      <c r="G35" s="103">
        <v>85</v>
      </c>
      <c r="H35" s="152" t="s">
        <v>93</v>
      </c>
      <c r="I35" s="15"/>
      <c r="J35" s="26"/>
      <c r="K35" s="26"/>
      <c r="L35" s="26"/>
      <c r="M35" s="26"/>
      <c r="N35" s="26"/>
      <c r="O35" s="81">
        <v>1</v>
      </c>
      <c r="P35" s="21">
        <v>0</v>
      </c>
      <c r="Q35" s="22">
        <v>0</v>
      </c>
      <c r="R35" s="23">
        <f t="shared" si="0"/>
        <v>0</v>
      </c>
    </row>
    <row r="36" spans="1:18" x14ac:dyDescent="0.25">
      <c r="A36" s="107"/>
      <c r="B36" s="107" t="s">
        <v>223</v>
      </c>
      <c r="C36" s="108" t="s">
        <v>19</v>
      </c>
      <c r="D36" s="109">
        <v>8710472010613</v>
      </c>
      <c r="E36" s="168">
        <v>135</v>
      </c>
      <c r="F36" s="109" t="s">
        <v>24</v>
      </c>
      <c r="G36" s="103">
        <v>136</v>
      </c>
      <c r="H36" s="152" t="s">
        <v>24</v>
      </c>
      <c r="I36" s="15"/>
      <c r="J36" s="26"/>
      <c r="K36" s="26"/>
      <c r="L36" s="26"/>
      <c r="M36" s="26"/>
      <c r="N36" s="26"/>
      <c r="O36" s="81">
        <v>1</v>
      </c>
      <c r="P36" s="21">
        <v>0</v>
      </c>
      <c r="Q36" s="22">
        <v>0</v>
      </c>
      <c r="R36" s="23">
        <f t="shared" si="0"/>
        <v>0</v>
      </c>
    </row>
    <row r="37" spans="1:18" x14ac:dyDescent="0.25">
      <c r="A37" s="104"/>
      <c r="B37" s="177" t="s">
        <v>101</v>
      </c>
      <c r="C37" s="105" t="s">
        <v>19</v>
      </c>
      <c r="D37" s="106">
        <v>87187441</v>
      </c>
      <c r="E37" s="168">
        <v>1500</v>
      </c>
      <c r="F37" s="106" t="s">
        <v>83</v>
      </c>
      <c r="G37" s="103">
        <v>1701</v>
      </c>
      <c r="H37" s="152" t="s">
        <v>83</v>
      </c>
      <c r="I37" s="15"/>
      <c r="J37" s="26"/>
      <c r="K37" s="26"/>
      <c r="L37" s="26"/>
      <c r="M37" s="26"/>
      <c r="N37" s="26"/>
      <c r="O37" s="81">
        <v>1</v>
      </c>
      <c r="P37" s="21">
        <v>0</v>
      </c>
      <c r="Q37" s="22">
        <v>0</v>
      </c>
      <c r="R37" s="23">
        <f t="shared" si="0"/>
        <v>0</v>
      </c>
    </row>
    <row r="38" spans="1:18" x14ac:dyDescent="0.25">
      <c r="A38" s="104"/>
      <c r="B38" s="104" t="s">
        <v>229</v>
      </c>
      <c r="C38" s="105" t="s">
        <v>19</v>
      </c>
      <c r="D38" s="106">
        <v>8700000837379</v>
      </c>
      <c r="E38" s="168">
        <v>130</v>
      </c>
      <c r="F38" s="106" t="s">
        <v>21</v>
      </c>
      <c r="G38" s="103">
        <v>130</v>
      </c>
      <c r="H38" s="152" t="s">
        <v>21</v>
      </c>
      <c r="I38" s="15"/>
      <c r="J38" s="26"/>
      <c r="K38" s="26"/>
      <c r="L38" s="26"/>
      <c r="M38" s="26"/>
      <c r="N38" s="26"/>
      <c r="O38" s="81">
        <v>1</v>
      </c>
      <c r="P38" s="21">
        <v>0</v>
      </c>
      <c r="Q38" s="22">
        <v>0</v>
      </c>
      <c r="R38" s="23">
        <f t="shared" si="0"/>
        <v>0</v>
      </c>
    </row>
    <row r="39" spans="1:18" x14ac:dyDescent="0.25">
      <c r="A39" s="71"/>
      <c r="B39" s="71" t="s">
        <v>474</v>
      </c>
      <c r="C39" s="191" t="s">
        <v>19</v>
      </c>
      <c r="D39" s="195">
        <v>8714832835700</v>
      </c>
      <c r="E39" s="196">
        <v>1295</v>
      </c>
      <c r="F39" s="197" t="s">
        <v>25</v>
      </c>
      <c r="G39" s="198">
        <v>1295</v>
      </c>
      <c r="H39" s="198" t="s">
        <v>25</v>
      </c>
      <c r="I39" s="15"/>
      <c r="J39" s="26"/>
      <c r="K39" s="26"/>
      <c r="L39" s="26"/>
      <c r="M39" s="26"/>
      <c r="N39" s="26"/>
      <c r="O39" s="81">
        <v>1</v>
      </c>
      <c r="P39" s="21">
        <v>0</v>
      </c>
      <c r="Q39" s="22">
        <v>0</v>
      </c>
      <c r="R39" s="23">
        <f t="shared" si="0"/>
        <v>0</v>
      </c>
    </row>
    <row r="40" spans="1:18" x14ac:dyDescent="0.25">
      <c r="A40" s="71"/>
      <c r="B40" s="71" t="s">
        <v>475</v>
      </c>
      <c r="C40" s="191" t="s">
        <v>19</v>
      </c>
      <c r="D40" s="195">
        <v>8714832837940</v>
      </c>
      <c r="E40" s="196">
        <v>223</v>
      </c>
      <c r="F40" s="197" t="s">
        <v>25</v>
      </c>
      <c r="G40" s="198">
        <v>223</v>
      </c>
      <c r="H40" s="198" t="s">
        <v>25</v>
      </c>
      <c r="I40" s="15"/>
      <c r="J40" s="26"/>
      <c r="K40" s="26"/>
      <c r="L40" s="26"/>
      <c r="M40" s="26"/>
      <c r="N40" s="26"/>
      <c r="O40" s="81">
        <v>1</v>
      </c>
      <c r="P40" s="21">
        <v>0</v>
      </c>
      <c r="Q40" s="22">
        <v>0</v>
      </c>
      <c r="R40" s="23">
        <f t="shared" si="0"/>
        <v>0</v>
      </c>
    </row>
    <row r="41" spans="1:18" x14ac:dyDescent="0.25">
      <c r="P41" s="154" t="s">
        <v>128</v>
      </c>
      <c r="Q41" s="155">
        <f>AVERAGE(Q3:Q40)</f>
        <v>0</v>
      </c>
    </row>
    <row r="42" spans="1:18" x14ac:dyDescent="0.25">
      <c r="P42" s="19" t="s">
        <v>119</v>
      </c>
      <c r="Q42" s="24"/>
      <c r="R42" s="20">
        <f>SUM(R3:R41)</f>
        <v>0</v>
      </c>
    </row>
    <row r="43" spans="1:18" x14ac:dyDescent="0.25">
      <c r="P43" s="10" t="s">
        <v>39</v>
      </c>
    </row>
  </sheetData>
  <autoFilter ref="A2:R30" xr:uid="{00000000-0009-0000-0000-000006000000}"/>
  <sortState xmlns:xlrd2="http://schemas.microsoft.com/office/spreadsheetml/2017/richdata2" ref="A3:R40">
    <sortCondition ref="B3:B40"/>
  </sortState>
  <mergeCells count="1">
    <mergeCell ref="A1:R1"/>
  </mergeCells>
  <conditionalFormatting sqref="K3:N15">
    <cfRule type="expression" dxfId="17" priority="18">
      <formula>#REF!&gt;0</formula>
    </cfRule>
  </conditionalFormatting>
  <conditionalFormatting sqref="K2:Q2">
    <cfRule type="expression" dxfId="16" priority="17">
      <formula>#REF!&gt;0</formula>
    </cfRule>
  </conditionalFormatting>
  <conditionalFormatting sqref="K16:N40 O3:R40 J2:J40">
    <cfRule type="expression" dxfId="15" priority="13">
      <formula>#REF!&gt;0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R10"/>
  <sheetViews>
    <sheetView zoomScaleNormal="100" workbookViewId="0">
      <selection sqref="A1:R1"/>
    </sheetView>
  </sheetViews>
  <sheetFormatPr defaultColWidth="9.140625" defaultRowHeight="15" x14ac:dyDescent="0.25"/>
  <cols>
    <col min="1" max="1" width="3.140625" customWidth="1"/>
    <col min="2" max="2" width="75.42578125" bestFit="1" customWidth="1"/>
    <col min="3" max="3" width="9.5703125" style="10" bestFit="1" customWidth="1"/>
    <col min="4" max="4" width="22.85546875" style="78" customWidth="1"/>
    <col min="5" max="5" width="14.140625" style="173" customWidth="1"/>
    <col min="6" max="6" width="10.5703125" style="4" bestFit="1" customWidth="1"/>
    <col min="7" max="8" width="15" style="80" bestFit="1" customWidth="1"/>
    <col min="9" max="9" width="2.42578125" style="4" customWidth="1"/>
    <col min="10" max="10" width="27.5703125" style="4" customWidth="1"/>
    <col min="11" max="11" width="28.42578125" style="25" customWidth="1"/>
    <col min="12" max="12" width="15.5703125" style="25" bestFit="1" customWidth="1"/>
    <col min="13" max="13" width="15.140625" style="25" customWidth="1"/>
    <col min="14" max="14" width="15" style="25" customWidth="1"/>
    <col min="15" max="15" width="14.140625" style="25" customWidth="1"/>
    <col min="16" max="16" width="15.5703125" style="10" customWidth="1"/>
    <col min="17" max="17" width="19" style="10" bestFit="1" customWidth="1"/>
    <col min="18" max="18" width="19.5703125" style="10" customWidth="1"/>
  </cols>
  <sheetData>
    <row r="1" spans="1:18" ht="20.25" x14ac:dyDescent="0.3">
      <c r="A1" s="209" t="s">
        <v>452</v>
      </c>
      <c r="B1" s="209"/>
      <c r="C1" s="209"/>
      <c r="D1" s="209"/>
      <c r="E1" s="209"/>
      <c r="F1" s="209"/>
      <c r="G1" s="209"/>
      <c r="H1" s="209"/>
      <c r="I1" s="209"/>
      <c r="J1" s="209"/>
      <c r="K1" s="209"/>
      <c r="L1" s="209"/>
      <c r="M1" s="209"/>
      <c r="N1" s="209"/>
      <c r="O1" s="209"/>
      <c r="P1" s="209"/>
      <c r="Q1" s="209"/>
      <c r="R1" s="209"/>
    </row>
    <row r="2" spans="1:18" s="29" customFormat="1" ht="60" x14ac:dyDescent="0.25">
      <c r="A2" s="11"/>
      <c r="B2" s="11" t="s">
        <v>0</v>
      </c>
      <c r="C2" s="11" t="s">
        <v>113</v>
      </c>
      <c r="D2" s="27" t="s">
        <v>77</v>
      </c>
      <c r="E2" s="167" t="s">
        <v>446</v>
      </c>
      <c r="F2" s="12" t="s">
        <v>78</v>
      </c>
      <c r="G2" s="79" t="s">
        <v>114</v>
      </c>
      <c r="H2" s="146" t="s">
        <v>149</v>
      </c>
      <c r="I2" s="28"/>
      <c r="J2" s="13" t="s">
        <v>116</v>
      </c>
      <c r="K2" s="13" t="s">
        <v>69</v>
      </c>
      <c r="L2" s="13" t="s">
        <v>6</v>
      </c>
      <c r="M2" s="13" t="s">
        <v>7</v>
      </c>
      <c r="N2" s="13" t="s">
        <v>27</v>
      </c>
      <c r="O2" s="13" t="s">
        <v>111</v>
      </c>
      <c r="P2" s="13" t="s">
        <v>115</v>
      </c>
      <c r="Q2" s="13" t="s">
        <v>26</v>
      </c>
      <c r="R2" s="18" t="s">
        <v>53</v>
      </c>
    </row>
    <row r="3" spans="1:18" x14ac:dyDescent="0.25">
      <c r="A3" s="107"/>
      <c r="B3" s="107" t="s">
        <v>205</v>
      </c>
      <c r="C3" s="108" t="s">
        <v>84</v>
      </c>
      <c r="D3" s="109">
        <v>8718481337783</v>
      </c>
      <c r="E3" s="168">
        <v>100</v>
      </c>
      <c r="F3" s="109" t="s">
        <v>25</v>
      </c>
      <c r="G3" s="106">
        <f t="shared" ref="G3:G5" si="0">E3</f>
        <v>100</v>
      </c>
      <c r="H3" s="152" t="s">
        <v>25</v>
      </c>
      <c r="I3" s="15"/>
      <c r="J3" s="26"/>
      <c r="K3" s="26"/>
      <c r="L3" s="26"/>
      <c r="M3" s="26"/>
      <c r="N3" s="26"/>
      <c r="O3" s="81">
        <v>1</v>
      </c>
      <c r="P3" s="21">
        <v>0</v>
      </c>
      <c r="Q3" s="22">
        <v>0</v>
      </c>
      <c r="R3" s="23">
        <f t="shared" ref="R3:R5" si="1">SUM(E3)*(O3*P3)-O3*P3*Q3</f>
        <v>0</v>
      </c>
    </row>
    <row r="4" spans="1:18" x14ac:dyDescent="0.25">
      <c r="A4" s="107"/>
      <c r="B4" s="107" t="s">
        <v>206</v>
      </c>
      <c r="C4" s="108" t="s">
        <v>84</v>
      </c>
      <c r="D4" s="109">
        <v>8718481330715</v>
      </c>
      <c r="E4" s="168">
        <v>70</v>
      </c>
      <c r="F4" s="109" t="s">
        <v>25</v>
      </c>
      <c r="G4" s="106">
        <f t="shared" si="0"/>
        <v>70</v>
      </c>
      <c r="H4" s="152" t="s">
        <v>25</v>
      </c>
      <c r="I4" s="15"/>
      <c r="J4" s="26"/>
      <c r="K4" s="26"/>
      <c r="L4" s="26"/>
      <c r="M4" s="26"/>
      <c r="N4" s="26"/>
      <c r="O4" s="81">
        <v>1</v>
      </c>
      <c r="P4" s="21">
        <v>0</v>
      </c>
      <c r="Q4" s="22">
        <v>0</v>
      </c>
      <c r="R4" s="23">
        <f t="shared" si="1"/>
        <v>0</v>
      </c>
    </row>
    <row r="5" spans="1:18" x14ac:dyDescent="0.25">
      <c r="A5" s="104"/>
      <c r="B5" s="104" t="s">
        <v>207</v>
      </c>
      <c r="C5" s="105" t="s">
        <v>84</v>
      </c>
      <c r="D5" s="106">
        <v>8718481338391</v>
      </c>
      <c r="E5" s="168">
        <v>100</v>
      </c>
      <c r="F5" s="106" t="s">
        <v>25</v>
      </c>
      <c r="G5" s="106">
        <f t="shared" si="0"/>
        <v>100</v>
      </c>
      <c r="H5" s="152" t="s">
        <v>25</v>
      </c>
      <c r="I5" s="15"/>
      <c r="J5" s="26"/>
      <c r="K5" s="26"/>
      <c r="L5" s="26"/>
      <c r="M5" s="26"/>
      <c r="N5" s="26"/>
      <c r="O5" s="81">
        <v>1</v>
      </c>
      <c r="P5" s="21">
        <v>0</v>
      </c>
      <c r="Q5" s="22">
        <v>0</v>
      </c>
      <c r="R5" s="23">
        <f t="shared" si="1"/>
        <v>0</v>
      </c>
    </row>
    <row r="6" spans="1:18" x14ac:dyDescent="0.25">
      <c r="A6" s="104"/>
      <c r="B6" s="104" t="s">
        <v>476</v>
      </c>
      <c r="C6" s="105" t="s">
        <v>84</v>
      </c>
      <c r="D6" s="106">
        <v>8718481337929</v>
      </c>
      <c r="E6" s="168">
        <v>40</v>
      </c>
      <c r="F6" s="106" t="s">
        <v>25</v>
      </c>
      <c r="G6" s="106">
        <v>40</v>
      </c>
      <c r="H6" s="152" t="s">
        <v>25</v>
      </c>
      <c r="J6" s="26"/>
      <c r="K6" s="26"/>
      <c r="L6" s="26"/>
      <c r="M6" s="26"/>
      <c r="N6" s="26"/>
      <c r="O6" s="81">
        <v>1</v>
      </c>
      <c r="P6" s="21">
        <v>0</v>
      </c>
      <c r="Q6" s="22">
        <v>0</v>
      </c>
      <c r="R6" s="23">
        <f t="shared" ref="R6" si="2">SUM(E6)*(O6*P6)-O6*P6*Q6</f>
        <v>0</v>
      </c>
    </row>
    <row r="7" spans="1:18" x14ac:dyDescent="0.25">
      <c r="P7" s="154" t="s">
        <v>128</v>
      </c>
      <c r="Q7" s="155">
        <f>AVERAGE(Q3:Q6)</f>
        <v>0</v>
      </c>
    </row>
    <row r="8" spans="1:18" x14ac:dyDescent="0.25">
      <c r="P8" s="178"/>
      <c r="Q8" s="179"/>
    </row>
    <row r="9" spans="1:18" x14ac:dyDescent="0.25">
      <c r="P9" s="178"/>
      <c r="Q9" s="179"/>
    </row>
    <row r="10" spans="1:18" x14ac:dyDescent="0.25">
      <c r="P10" s="19" t="s">
        <v>120</v>
      </c>
      <c r="Q10" s="24"/>
      <c r="R10" s="20">
        <f>SUM(R3:R7)</f>
        <v>0</v>
      </c>
    </row>
  </sheetData>
  <sortState xmlns:xlrd2="http://schemas.microsoft.com/office/spreadsheetml/2017/richdata2" ref="A3:R5">
    <sortCondition ref="B3:B5"/>
  </sortState>
  <mergeCells count="1">
    <mergeCell ref="A1:R1"/>
  </mergeCells>
  <conditionalFormatting sqref="K3:N5">
    <cfRule type="expression" dxfId="14" priority="14">
      <formula>#REF!&gt;0</formula>
    </cfRule>
  </conditionalFormatting>
  <conditionalFormatting sqref="K2:Q2">
    <cfRule type="expression" dxfId="13" priority="13">
      <formula>#REF!&gt;0</formula>
    </cfRule>
  </conditionalFormatting>
  <conditionalFormatting sqref="J3:J6 O3:R6">
    <cfRule type="expression" dxfId="12" priority="11">
      <formula>#REF!&gt;0</formula>
    </cfRule>
  </conditionalFormatting>
  <conditionalFormatting sqref="J2">
    <cfRule type="expression" dxfId="11" priority="9">
      <formula>#REF!&gt;0</formula>
    </cfRule>
  </conditionalFormatting>
  <conditionalFormatting sqref="K6:N6">
    <cfRule type="expression" dxfId="10" priority="1">
      <formula>#REF!&gt;0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7558519241921"/>
  </sheetPr>
  <dimension ref="A1:R18"/>
  <sheetViews>
    <sheetView zoomScale="110" zoomScaleNormal="110" workbookViewId="0">
      <selection activeCell="B3" sqref="B3:B14"/>
    </sheetView>
  </sheetViews>
  <sheetFormatPr defaultColWidth="9.140625" defaultRowHeight="15" x14ac:dyDescent="0.25"/>
  <cols>
    <col min="1" max="1" width="4.42578125" customWidth="1"/>
    <col min="2" max="2" width="75.42578125" bestFit="1" customWidth="1"/>
    <col min="3" max="3" width="9.5703125" style="10" bestFit="1" customWidth="1"/>
    <col min="4" max="4" width="22.85546875" style="78" customWidth="1"/>
    <col min="5" max="5" width="15" style="173" customWidth="1"/>
    <col min="6" max="6" width="10.5703125" style="4" bestFit="1" customWidth="1"/>
    <col min="7" max="7" width="15.42578125" style="4" customWidth="1"/>
    <col min="8" max="8" width="15" style="80" bestFit="1" customWidth="1"/>
    <col min="9" max="9" width="2.42578125" style="4" customWidth="1"/>
    <col min="10" max="10" width="27.5703125" style="4" customWidth="1"/>
    <col min="11" max="11" width="28.42578125" style="25" customWidth="1"/>
    <col min="12" max="12" width="15.5703125" style="25" bestFit="1" customWidth="1"/>
    <col min="13" max="13" width="15.140625" style="25" customWidth="1"/>
    <col min="14" max="14" width="15" style="25" customWidth="1"/>
    <col min="15" max="15" width="14.140625" style="25" customWidth="1"/>
    <col min="16" max="16" width="15.5703125" style="10" customWidth="1"/>
    <col min="17" max="17" width="19" style="10" bestFit="1" customWidth="1"/>
    <col min="18" max="18" width="19.5703125" style="10" customWidth="1"/>
  </cols>
  <sheetData>
    <row r="1" spans="1:18" ht="20.25" x14ac:dyDescent="0.3">
      <c r="A1" s="209" t="s">
        <v>452</v>
      </c>
      <c r="B1" s="209"/>
      <c r="C1" s="209"/>
      <c r="D1" s="209"/>
      <c r="E1" s="209"/>
      <c r="F1" s="209"/>
      <c r="G1" s="209"/>
      <c r="H1" s="209"/>
      <c r="I1" s="209"/>
      <c r="J1" s="209"/>
      <c r="K1" s="209"/>
      <c r="L1" s="209"/>
      <c r="M1" s="209"/>
      <c r="N1" s="209"/>
      <c r="O1" s="209"/>
      <c r="P1" s="209"/>
      <c r="Q1" s="209"/>
      <c r="R1" s="209"/>
    </row>
    <row r="2" spans="1:18" s="29" customFormat="1" ht="60" x14ac:dyDescent="0.25">
      <c r="A2" s="11"/>
      <c r="B2" s="11" t="s">
        <v>0</v>
      </c>
      <c r="C2" s="11" t="s">
        <v>113</v>
      </c>
      <c r="D2" s="27" t="s">
        <v>77</v>
      </c>
      <c r="E2" s="167" t="s">
        <v>446</v>
      </c>
      <c r="F2" s="12" t="s">
        <v>78</v>
      </c>
      <c r="G2" s="79" t="s">
        <v>114</v>
      </c>
      <c r="H2" s="146" t="s">
        <v>149</v>
      </c>
      <c r="I2" s="28"/>
      <c r="J2" s="13" t="s">
        <v>116</v>
      </c>
      <c r="K2" s="13" t="s">
        <v>69</v>
      </c>
      <c r="L2" s="13" t="s">
        <v>6</v>
      </c>
      <c r="M2" s="13" t="s">
        <v>7</v>
      </c>
      <c r="N2" s="13" t="s">
        <v>27</v>
      </c>
      <c r="O2" s="13" t="s">
        <v>111</v>
      </c>
      <c r="P2" s="13" t="s">
        <v>115</v>
      </c>
      <c r="Q2" s="13" t="s">
        <v>26</v>
      </c>
      <c r="R2" s="18" t="s">
        <v>53</v>
      </c>
    </row>
    <row r="3" spans="1:18" x14ac:dyDescent="0.25">
      <c r="A3" s="104"/>
      <c r="B3" s="177" t="s">
        <v>196</v>
      </c>
      <c r="C3" s="105" t="s">
        <v>89</v>
      </c>
      <c r="D3" s="106">
        <v>8714168167865</v>
      </c>
      <c r="E3" s="168">
        <v>5000</v>
      </c>
      <c r="F3" s="106" t="s">
        <v>90</v>
      </c>
      <c r="G3" s="103">
        <v>16.524999999999999</v>
      </c>
      <c r="H3" s="145" t="s">
        <v>98</v>
      </c>
      <c r="I3" s="15"/>
      <c r="J3" s="26"/>
      <c r="K3" s="26"/>
      <c r="L3" s="26"/>
      <c r="M3" s="26"/>
      <c r="N3" s="26"/>
      <c r="O3" s="81">
        <v>0</v>
      </c>
      <c r="P3" s="21">
        <v>0</v>
      </c>
      <c r="Q3" s="22">
        <v>0</v>
      </c>
      <c r="R3" s="23">
        <f>SUM(E3)*(O3*P3)-O3*P3*Q3</f>
        <v>0</v>
      </c>
    </row>
    <row r="4" spans="1:18" x14ac:dyDescent="0.25">
      <c r="A4" s="104"/>
      <c r="B4" s="177" t="s">
        <v>197</v>
      </c>
      <c r="C4" s="105" t="s">
        <v>89</v>
      </c>
      <c r="D4" s="106">
        <v>8714168168206</v>
      </c>
      <c r="E4" s="168">
        <v>1500</v>
      </c>
      <c r="F4" s="106" t="s">
        <v>90</v>
      </c>
      <c r="G4" s="103">
        <v>12.385</v>
      </c>
      <c r="H4" s="145" t="s">
        <v>98</v>
      </c>
      <c r="I4" s="15"/>
      <c r="J4" s="26"/>
      <c r="K4" s="26"/>
      <c r="L4" s="26"/>
      <c r="M4" s="26"/>
      <c r="N4" s="26"/>
      <c r="O4" s="81">
        <v>0</v>
      </c>
      <c r="P4" s="21">
        <v>0</v>
      </c>
      <c r="Q4" s="22">
        <v>0</v>
      </c>
      <c r="R4" s="23">
        <f t="shared" ref="R4:R11" si="0">SUM(E4)*(O4*P4)-O4*P4*Q4</f>
        <v>0</v>
      </c>
    </row>
    <row r="5" spans="1:18" x14ac:dyDescent="0.25">
      <c r="A5" s="107"/>
      <c r="B5" s="177" t="s">
        <v>198</v>
      </c>
      <c r="C5" s="108" t="s">
        <v>89</v>
      </c>
      <c r="D5" s="109">
        <v>8714168168886</v>
      </c>
      <c r="E5" s="168">
        <v>2000</v>
      </c>
      <c r="F5" s="109" t="s">
        <v>90</v>
      </c>
      <c r="G5" s="103">
        <v>7.2450000000000001</v>
      </c>
      <c r="H5" s="145" t="s">
        <v>98</v>
      </c>
      <c r="I5" s="15"/>
      <c r="J5" s="26"/>
      <c r="K5" s="26"/>
      <c r="L5" s="26"/>
      <c r="M5" s="26"/>
      <c r="N5" s="26"/>
      <c r="O5" s="81">
        <v>0</v>
      </c>
      <c r="P5" s="21">
        <v>0</v>
      </c>
      <c r="Q5" s="22">
        <v>0</v>
      </c>
      <c r="R5" s="23">
        <f t="shared" si="0"/>
        <v>0</v>
      </c>
    </row>
    <row r="6" spans="1:18" x14ac:dyDescent="0.25">
      <c r="A6" s="107"/>
      <c r="B6" s="177" t="s">
        <v>199</v>
      </c>
      <c r="C6" s="108" t="s">
        <v>89</v>
      </c>
      <c r="D6" s="109">
        <v>8714168956506</v>
      </c>
      <c r="E6" s="168">
        <v>1500</v>
      </c>
      <c r="F6" s="109" t="s">
        <v>14</v>
      </c>
      <c r="G6" s="106">
        <v>338</v>
      </c>
      <c r="H6" s="144" t="s">
        <v>14</v>
      </c>
      <c r="I6" s="15"/>
      <c r="J6" s="26"/>
      <c r="K6" s="26"/>
      <c r="L6" s="26"/>
      <c r="M6" s="26"/>
      <c r="N6" s="26"/>
      <c r="O6" s="81">
        <v>0</v>
      </c>
      <c r="P6" s="21">
        <v>0</v>
      </c>
      <c r="Q6" s="22">
        <v>0</v>
      </c>
      <c r="R6" s="23">
        <f t="shared" si="0"/>
        <v>0</v>
      </c>
    </row>
    <row r="7" spans="1:18" x14ac:dyDescent="0.25">
      <c r="A7" s="104"/>
      <c r="B7" s="177" t="s">
        <v>200</v>
      </c>
      <c r="C7" s="105" t="s">
        <v>89</v>
      </c>
      <c r="D7" s="106">
        <v>8714168168930</v>
      </c>
      <c r="E7" s="168">
        <v>1250</v>
      </c>
      <c r="F7" s="106" t="s">
        <v>90</v>
      </c>
      <c r="G7" s="103">
        <v>17.63</v>
      </c>
      <c r="H7" s="145" t="s">
        <v>98</v>
      </c>
      <c r="I7" s="15"/>
      <c r="J7" s="26"/>
      <c r="K7" s="26"/>
      <c r="L7" s="26"/>
      <c r="M7" s="26"/>
      <c r="N7" s="26"/>
      <c r="O7" s="81">
        <v>0</v>
      </c>
      <c r="P7" s="21">
        <v>0</v>
      </c>
      <c r="Q7" s="22">
        <v>0</v>
      </c>
      <c r="R7" s="23">
        <f t="shared" si="0"/>
        <v>0</v>
      </c>
    </row>
    <row r="8" spans="1:18" x14ac:dyDescent="0.25">
      <c r="A8" s="104"/>
      <c r="B8" s="177" t="s">
        <v>201</v>
      </c>
      <c r="C8" s="105" t="s">
        <v>89</v>
      </c>
      <c r="D8" s="106">
        <v>8714168166820</v>
      </c>
      <c r="E8" s="168">
        <v>250</v>
      </c>
      <c r="F8" s="106" t="s">
        <v>97</v>
      </c>
      <c r="G8" s="103">
        <v>44.99</v>
      </c>
      <c r="H8" s="145" t="s">
        <v>98</v>
      </c>
      <c r="I8" s="15"/>
      <c r="J8" s="26"/>
      <c r="K8" s="26"/>
      <c r="L8" s="26"/>
      <c r="M8" s="26"/>
      <c r="N8" s="26"/>
      <c r="O8" s="81">
        <v>0</v>
      </c>
      <c r="P8" s="21">
        <v>0</v>
      </c>
      <c r="Q8" s="22">
        <v>0</v>
      </c>
      <c r="R8" s="23">
        <f t="shared" si="0"/>
        <v>0</v>
      </c>
    </row>
    <row r="9" spans="1:18" x14ac:dyDescent="0.25">
      <c r="A9" s="104"/>
      <c r="B9" s="177" t="s">
        <v>202</v>
      </c>
      <c r="C9" s="105" t="s">
        <v>89</v>
      </c>
      <c r="D9" s="106">
        <v>8714168166448</v>
      </c>
      <c r="E9" s="168">
        <v>3500</v>
      </c>
      <c r="F9" s="106" t="s">
        <v>96</v>
      </c>
      <c r="G9" s="103">
        <v>58.119999999400001</v>
      </c>
      <c r="H9" s="145" t="s">
        <v>98</v>
      </c>
      <c r="I9" s="15"/>
      <c r="J9" s="26"/>
      <c r="K9" s="26"/>
      <c r="L9" s="26"/>
      <c r="M9" s="26"/>
      <c r="N9" s="26"/>
      <c r="O9" s="81">
        <v>0</v>
      </c>
      <c r="P9" s="21">
        <v>0</v>
      </c>
      <c r="Q9" s="22">
        <v>0</v>
      </c>
      <c r="R9" s="23">
        <f t="shared" si="0"/>
        <v>0</v>
      </c>
    </row>
    <row r="10" spans="1:18" x14ac:dyDescent="0.25">
      <c r="A10" s="107"/>
      <c r="B10" s="177" t="s">
        <v>203</v>
      </c>
      <c r="C10" s="108" t="s">
        <v>89</v>
      </c>
      <c r="D10" s="109">
        <v>8714168166349</v>
      </c>
      <c r="E10" s="168">
        <v>2500</v>
      </c>
      <c r="F10" s="109" t="s">
        <v>90</v>
      </c>
      <c r="G10" s="103">
        <v>6.44</v>
      </c>
      <c r="H10" s="145" t="s">
        <v>98</v>
      </c>
      <c r="I10" s="15"/>
      <c r="J10" s="26"/>
      <c r="K10" s="26"/>
      <c r="L10" s="26"/>
      <c r="M10" s="26"/>
      <c r="N10" s="26"/>
      <c r="O10" s="81">
        <v>0</v>
      </c>
      <c r="P10" s="21">
        <v>0</v>
      </c>
      <c r="Q10" s="22">
        <v>0</v>
      </c>
      <c r="R10" s="23">
        <f t="shared" si="0"/>
        <v>0</v>
      </c>
    </row>
    <row r="11" spans="1:18" x14ac:dyDescent="0.25">
      <c r="A11" s="107"/>
      <c r="B11" s="177" t="s">
        <v>204</v>
      </c>
      <c r="C11" s="108" t="s">
        <v>89</v>
      </c>
      <c r="D11" s="109">
        <v>8714168167971</v>
      </c>
      <c r="E11" s="170">
        <v>5000</v>
      </c>
      <c r="F11" s="109" t="s">
        <v>92</v>
      </c>
      <c r="G11" s="103">
        <v>90.504999990000002</v>
      </c>
      <c r="H11" s="145" t="s">
        <v>98</v>
      </c>
      <c r="I11" s="15"/>
      <c r="J11" s="26"/>
      <c r="K11" s="26"/>
      <c r="L11" s="26"/>
      <c r="M11" s="26"/>
      <c r="N11" s="26"/>
      <c r="O11" s="81">
        <v>0</v>
      </c>
      <c r="P11" s="21">
        <v>0</v>
      </c>
      <c r="Q11" s="22">
        <v>0</v>
      </c>
      <c r="R11" s="23">
        <f t="shared" si="0"/>
        <v>0</v>
      </c>
    </row>
    <row r="12" spans="1:18" x14ac:dyDescent="0.25">
      <c r="A12" s="107"/>
      <c r="B12" s="177" t="s">
        <v>477</v>
      </c>
      <c r="C12" s="108" t="s">
        <v>89</v>
      </c>
      <c r="D12" s="109">
        <v>0</v>
      </c>
      <c r="E12" s="170">
        <v>2500</v>
      </c>
      <c r="F12" s="109" t="s">
        <v>345</v>
      </c>
      <c r="G12" s="103">
        <v>2500</v>
      </c>
      <c r="H12" s="145" t="s">
        <v>14</v>
      </c>
      <c r="I12" s="15"/>
      <c r="J12" s="26"/>
      <c r="K12" s="26"/>
      <c r="L12" s="26"/>
      <c r="M12" s="26"/>
      <c r="N12" s="26"/>
      <c r="O12" s="81"/>
      <c r="P12" s="21"/>
      <c r="Q12" s="22"/>
      <c r="R12" s="23"/>
    </row>
    <row r="13" spans="1:18" x14ac:dyDescent="0.25">
      <c r="A13" s="107"/>
      <c r="B13" s="177" t="s">
        <v>478</v>
      </c>
      <c r="C13" s="108" t="s">
        <v>89</v>
      </c>
      <c r="D13" s="109">
        <v>0</v>
      </c>
      <c r="E13" s="170">
        <v>1500</v>
      </c>
      <c r="F13" s="109" t="s">
        <v>347</v>
      </c>
      <c r="G13" s="103">
        <v>1500</v>
      </c>
      <c r="H13" s="145" t="s">
        <v>14</v>
      </c>
      <c r="I13" s="15"/>
      <c r="J13" s="26"/>
      <c r="K13" s="26"/>
      <c r="L13" s="26"/>
      <c r="M13" s="26"/>
      <c r="N13" s="26"/>
      <c r="O13" s="81"/>
      <c r="P13" s="21"/>
      <c r="Q13" s="22"/>
      <c r="R13" s="23"/>
    </row>
    <row r="14" spans="1:18" x14ac:dyDescent="0.25">
      <c r="A14" s="107"/>
      <c r="B14" s="177" t="s">
        <v>479</v>
      </c>
      <c r="C14" s="108" t="s">
        <v>89</v>
      </c>
      <c r="D14" s="109">
        <v>0</v>
      </c>
      <c r="E14" s="170">
        <v>1000</v>
      </c>
      <c r="F14" s="109" t="s">
        <v>345</v>
      </c>
      <c r="G14" s="103">
        <v>1000</v>
      </c>
      <c r="H14" s="145" t="s">
        <v>14</v>
      </c>
      <c r="I14" s="15"/>
      <c r="J14" s="26"/>
      <c r="K14" s="26"/>
      <c r="L14" s="26"/>
      <c r="M14" s="26"/>
      <c r="N14" s="26"/>
      <c r="O14" s="81"/>
      <c r="P14" s="21"/>
      <c r="Q14" s="22"/>
      <c r="R14" s="23"/>
    </row>
    <row r="15" spans="1:18" x14ac:dyDescent="0.25">
      <c r="C15"/>
      <c r="D15"/>
      <c r="E15"/>
      <c r="F15"/>
      <c r="G15"/>
      <c r="H15"/>
      <c r="P15" s="178"/>
      <c r="Q15" s="179"/>
    </row>
    <row r="16" spans="1:18" x14ac:dyDescent="0.25">
      <c r="B16" s="194" t="s">
        <v>480</v>
      </c>
      <c r="P16" s="178"/>
      <c r="Q16" s="179"/>
    </row>
    <row r="17" spans="2:18" x14ac:dyDescent="0.25">
      <c r="B17" s="126" t="s">
        <v>455</v>
      </c>
      <c r="P17" s="19" t="s">
        <v>121</v>
      </c>
      <c r="Q17" s="24"/>
      <c r="R17" s="20">
        <f>SUM(R3:R14)</f>
        <v>0</v>
      </c>
    </row>
    <row r="18" spans="2:18" x14ac:dyDescent="0.25">
      <c r="B18" s="126" t="s">
        <v>456</v>
      </c>
      <c r="P18" s="10" t="s">
        <v>39</v>
      </c>
    </row>
  </sheetData>
  <sortState xmlns:xlrd2="http://schemas.microsoft.com/office/spreadsheetml/2017/richdata2" ref="A3:R11">
    <sortCondition ref="B3:B11"/>
  </sortState>
  <mergeCells count="1">
    <mergeCell ref="A1:R1"/>
  </mergeCells>
  <conditionalFormatting sqref="K3:N14">
    <cfRule type="expression" dxfId="9" priority="9">
      <formula>#REF!&gt;0</formula>
    </cfRule>
  </conditionalFormatting>
  <conditionalFormatting sqref="K2:Q2">
    <cfRule type="expression" dxfId="8" priority="8">
      <formula>#REF!&gt;0</formula>
    </cfRule>
  </conditionalFormatting>
  <conditionalFormatting sqref="J3:J14 O3:R14">
    <cfRule type="expression" dxfId="7" priority="6">
      <formula>#REF!&gt;0</formula>
    </cfRule>
  </conditionalFormatting>
  <conditionalFormatting sqref="J2">
    <cfRule type="expression" dxfId="6" priority="4">
      <formula>#REF!&gt;0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6816C76B-336F-4786-8C80-264845DC67D3}">
  <ds:schemaRefs>
    <ds:schemaRef ds:uri="http://schemas.microsoft.com/sharepoint/v3/contenttype/forms"/>
  </ds:schemaRefs>
</ds:datastoreItem>
</file>

<file path=customXml/itemProps2.xml><?xml version="1.0" encoding="utf-8"?>
<ds:datastoreItem xmlns:ds="http://schemas.openxmlformats.org/officeDocument/2006/customXml" ds:itemID="{E073CC51-EFE1-400A-8822-1A72548320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ECBA0E-D289-4738-84D1-46540F4B7B20}">
  <ds:schemaRefs>
    <ds:schemaRef ds:uri="46c995e6-7f53-48aa-a5ad-a9d38912b46a"/>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dcmitype/"/>
    <ds:schemaRef ds:uri="http://purl.org/dc/terms/"/>
    <ds:schemaRef ds:uri="5d807127-6dfe-4777-9fc9-8a2ccfc388c3"/>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3</vt:i4>
      </vt:variant>
    </vt:vector>
  </HeadingPairs>
  <TitlesOfParts>
    <vt:vector size="16" baseType="lpstr">
      <vt:lpstr>Voorwoord</vt:lpstr>
      <vt:lpstr>huidige afname 4 wk</vt:lpstr>
      <vt:lpstr>Diepvries</vt:lpstr>
      <vt:lpstr>DKW</vt:lpstr>
      <vt:lpstr>Maaltijdcomponenten</vt:lpstr>
      <vt:lpstr>Bakker</vt:lpstr>
      <vt:lpstr>Vers</vt:lpstr>
      <vt:lpstr>Vis</vt:lpstr>
      <vt:lpstr>Vlees</vt:lpstr>
      <vt:lpstr>Vleeswaren</vt:lpstr>
      <vt:lpstr>Niet kernassortiment</vt:lpstr>
      <vt:lpstr>bijkomende kosten</vt:lpstr>
      <vt:lpstr>Totalisatie</vt:lpstr>
      <vt:lpstr>Bakker!Afdrukbereik</vt:lpstr>
      <vt:lpstr>Diepvries!Afdrukbereik</vt:lpstr>
      <vt:lpstr>Totalisatie!Afdrukbereik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Segerink, Gijs</dc:creator>
  <cp:lastModifiedBy>Willem Maassen van den Brink</cp:lastModifiedBy>
  <cp:lastPrinted>2019-05-20T11:38:26Z</cp:lastPrinted>
  <dcterms:created xsi:type="dcterms:W3CDTF">2019-02-06T11:32:54Z</dcterms:created>
  <dcterms:modified xsi:type="dcterms:W3CDTF">2023-01-09T14:31:27Z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