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Hardware 1747266/04 NvI/"/>
    </mc:Choice>
  </mc:AlternateContent>
  <xr:revisionPtr revIDLastSave="0" documentId="8_{1D6D3BF2-F3D3-4A2C-96B2-B6355B1573AF}" xr6:coauthVersionLast="47" xr6:coauthVersionMax="47" xr10:uidLastSave="{00000000-0000-0000-0000-000000000000}"/>
  <bookViews>
    <workbookView xWindow="-120" yWindow="-120" windowWidth="29040" windowHeight="15840" xr2:uid="{5F5CF432-BEF5-43E9-938F-A0F2304FA2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2" i="1" l="1"/>
  <c r="L51" i="1" l="1"/>
  <c r="L49" i="1"/>
  <c r="L57" i="1" l="1"/>
  <c r="L35" i="1" l="1"/>
  <c r="L54" i="1"/>
  <c r="L22" i="1"/>
  <c r="L18" i="1"/>
  <c r="L14" i="1"/>
  <c r="L30" i="1"/>
  <c r="L33" i="1"/>
  <c r="L40" i="1"/>
  <c r="L42" i="1"/>
  <c r="L44" i="1"/>
  <c r="L10" i="1"/>
  <c r="J52" i="1"/>
  <c r="M52" i="1" s="1"/>
  <c r="J50" i="1"/>
  <c r="K50" i="1" s="1"/>
  <c r="K52" i="1" l="1"/>
  <c r="M50" i="1"/>
  <c r="L37" i="1"/>
  <c r="L13" i="1"/>
  <c r="J43" i="1"/>
  <c r="M43" i="1" s="1"/>
  <c r="K43" i="1" l="1"/>
  <c r="J20" i="1" l="1"/>
  <c r="M20" i="1" s="1"/>
  <c r="J39" i="1"/>
  <c r="K39" i="1" s="1"/>
  <c r="J48" i="1"/>
  <c r="M48" i="1" s="1"/>
  <c r="M39" i="1" l="1"/>
  <c r="K20" i="1"/>
  <c r="K48" i="1"/>
  <c r="J15" i="1"/>
  <c r="J17" i="1"/>
  <c r="J21" i="1"/>
  <c r="K21" i="1" s="1"/>
  <c r="J28" i="1"/>
  <c r="K17" i="1" l="1"/>
  <c r="M17" i="1"/>
  <c r="K28" i="1"/>
  <c r="M28" i="1"/>
  <c r="K15" i="1"/>
  <c r="M15" i="1"/>
  <c r="M21" i="1"/>
  <c r="J36" i="1"/>
  <c r="M36" i="1" s="1"/>
  <c r="J34" i="1"/>
  <c r="K34" i="1" s="1"/>
  <c r="J31" i="1"/>
  <c r="J26" i="1"/>
  <c r="J24" i="1"/>
  <c r="J16" i="1"/>
  <c r="J19" i="1"/>
  <c r="K19" i="1" s="1"/>
  <c r="J12" i="1"/>
  <c r="K12" i="1" s="1"/>
  <c r="J11" i="1"/>
  <c r="M11" i="1" s="1"/>
  <c r="K16" i="1" l="1"/>
  <c r="M16" i="1"/>
  <c r="K26" i="1"/>
  <c r="M26" i="1"/>
  <c r="K31" i="1"/>
  <c r="M31" i="1"/>
  <c r="K36" i="1"/>
  <c r="K24" i="1"/>
  <c r="M24" i="1"/>
  <c r="K11" i="1"/>
  <c r="J71" i="1"/>
  <c r="J70" i="1"/>
  <c r="K70" i="1" s="1"/>
  <c r="J68" i="1"/>
  <c r="J67" i="1"/>
  <c r="K67" i="1" s="1"/>
  <c r="J65" i="1"/>
  <c r="J64" i="1"/>
  <c r="J62" i="1"/>
  <c r="J61" i="1"/>
  <c r="J59" i="1"/>
  <c r="J58" i="1"/>
  <c r="J56" i="1"/>
  <c r="J55" i="1"/>
  <c r="J47" i="1"/>
  <c r="J45" i="1"/>
  <c r="J41" i="1"/>
  <c r="M34" i="1"/>
  <c r="M12" i="1"/>
  <c r="L69" i="1"/>
  <c r="L66" i="1"/>
  <c r="L63" i="1"/>
  <c r="L60" i="1"/>
  <c r="L46" i="1"/>
  <c r="M19" i="1"/>
  <c r="L53" i="1" l="1"/>
  <c r="M70" i="1"/>
  <c r="M67" i="1"/>
  <c r="M65" i="1"/>
  <c r="K65" i="1"/>
  <c r="M56" i="1"/>
  <c r="K56" i="1"/>
  <c r="M41" i="1"/>
  <c r="K41" i="1"/>
  <c r="M55" i="1"/>
  <c r="K55" i="1"/>
  <c r="M58" i="1"/>
  <c r="K58" i="1"/>
  <c r="M68" i="1"/>
  <c r="K68" i="1"/>
  <c r="M45" i="1"/>
  <c r="K45" i="1"/>
  <c r="M59" i="1"/>
  <c r="K59" i="1"/>
  <c r="M61" i="1"/>
  <c r="K61" i="1"/>
  <c r="M71" i="1"/>
  <c r="K71" i="1"/>
  <c r="M64" i="1"/>
  <c r="K64" i="1"/>
  <c r="M47" i="1"/>
  <c r="K47" i="1"/>
  <c r="M62" i="1"/>
  <c r="K62" i="1"/>
  <c r="M72" i="1" l="1"/>
  <c r="L29" i="1"/>
</calcChain>
</file>

<file path=xl/sharedStrings.xml><?xml version="1.0" encoding="utf-8"?>
<sst xmlns="http://schemas.openxmlformats.org/spreadsheetml/2006/main" count="88" uniqueCount="60">
  <si>
    <t>Naam</t>
  </si>
  <si>
    <t>Datum</t>
  </si>
  <si>
    <t>Plaats</t>
  </si>
  <si>
    <t>Vergelijkingsprijs</t>
  </si>
  <si>
    <t>Totale inschrijfprijs</t>
  </si>
  <si>
    <t>Deel B.</t>
  </si>
  <si>
    <t>Voorwaarden</t>
  </si>
  <si>
    <t>Netto prijs inclusief optionele garantie per stuk</t>
  </si>
  <si>
    <t>Factor (weging)</t>
  </si>
  <si>
    <t xml:space="preserve">1. Mini-PC </t>
  </si>
  <si>
    <t>2. Laptop</t>
  </si>
  <si>
    <t>3. Monitor</t>
  </si>
  <si>
    <t>4. Randapparatuur</t>
  </si>
  <si>
    <t>Merk 2 model 1</t>
  </si>
  <si>
    <t>Merk 1 model 1</t>
  </si>
  <si>
    <t>Merk 1 model 2</t>
  </si>
  <si>
    <t>4.1 Dockingstation</t>
  </si>
  <si>
    <t>Merk</t>
  </si>
  <si>
    <t>Model</t>
  </si>
  <si>
    <t>Naam onderneming</t>
  </si>
  <si>
    <t>Prijzen die niet genoemd zijn in het prijzenblad kunnen niet in rekening gebracht worden.</t>
  </si>
  <si>
    <t>Netto prijs per stuk (inkoop + opslag inschrijver)</t>
  </si>
  <si>
    <t>Dienstverlening* 
(prijs per stuk)</t>
  </si>
  <si>
    <t xml:space="preserve">* Zie voor de beschrijving van de dienstverlening het tablad Aanvullende eisen in Bijlage J Programma van eisen. </t>
  </si>
  <si>
    <r>
      <t>Opslagpercentage (</t>
    </r>
    <r>
      <rPr>
        <sz val="11"/>
        <color theme="1"/>
        <rFont val="Calibri"/>
        <family val="2"/>
        <scheme val="minor"/>
      </rPr>
      <t>in %, max 2 cijfers achter de komma</t>
    </r>
    <r>
      <rPr>
        <b/>
        <sz val="11"/>
        <color theme="1"/>
        <rFont val="Calibri"/>
        <family val="2"/>
        <scheme val="minor"/>
      </rPr>
      <t>)</t>
    </r>
  </si>
  <si>
    <t>Inkoopprijs** inschrijver per stuk</t>
  </si>
  <si>
    <r>
      <t xml:space="preserve">Negatieve prijzen en 0 prijzen zijn niet toegestaan. Het is niet toegstaan formules aan te passen. Inschrijver wordt gevraagd de </t>
    </r>
    <r>
      <rPr>
        <sz val="8"/>
        <color theme="9"/>
        <rFont val="Calibri"/>
        <family val="2"/>
        <scheme val="minor"/>
      </rPr>
      <t>groen</t>
    </r>
    <r>
      <rPr>
        <sz val="8"/>
        <color theme="1"/>
        <rFont val="Calibri"/>
        <family val="2"/>
        <scheme val="minor"/>
      </rPr>
      <t xml:space="preserve"> gearceerde velden in te vullen. </t>
    </r>
    <r>
      <rPr>
        <b/>
        <sz val="8"/>
        <color rgb="FFFF0000"/>
        <rFont val="Calibri"/>
        <family val="2"/>
        <scheme val="minor"/>
      </rPr>
      <t>Het is niet toegestaan andere velden in te vullen of te verwijderen/toevoegen</t>
    </r>
    <r>
      <rPr>
        <sz val="8"/>
        <color theme="1"/>
        <rFont val="Calibri"/>
        <family val="2"/>
        <scheme val="minor"/>
      </rPr>
      <t>. Genoemde aantal zijn fictief. Hieraan kunnen geen rechten worden ontleend.</t>
    </r>
  </si>
  <si>
    <r>
      <t xml:space="preserve">Productcategorie
</t>
    </r>
    <r>
      <rPr>
        <sz val="11"/>
        <color theme="1"/>
        <rFont val="Calibri"/>
        <family val="2"/>
        <scheme val="minor"/>
      </rPr>
      <t>Specificaties van de producten zijn terug te vinden in Bijlage J Programma van Eisen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tabblad 5 t/m 9</t>
    </r>
  </si>
  <si>
    <t>** Inkoopprijs is gehanteerde prijs vanuit de fabrikant inclusief korting.</t>
  </si>
  <si>
    <t>Bijlage C  Prijzenblad</t>
  </si>
  <si>
    <r>
      <t>Kosten 2 jaar optionele garantie per stuk*** (</t>
    </r>
    <r>
      <rPr>
        <sz val="9"/>
        <color theme="1"/>
        <rFont val="Calibri"/>
        <family val="2"/>
        <scheme val="minor"/>
      </rPr>
      <t>weegt niet mee in vergelijkingsprijs</t>
    </r>
    <r>
      <rPr>
        <b/>
        <sz val="11"/>
        <color theme="1"/>
        <rFont val="Calibri"/>
        <family val="2"/>
        <scheme val="minor"/>
      </rPr>
      <t>)</t>
    </r>
  </si>
  <si>
    <r>
      <t xml:space="preserve">Next business day onsite support (ondersteuning)***
</t>
    </r>
    <r>
      <rPr>
        <sz val="10"/>
        <color theme="1"/>
        <rFont val="Calibri"/>
        <family val="2"/>
        <scheme val="minor"/>
      </rPr>
      <t>prijzen voor Mini-PC en Laptop wegen mee in de beoordeling.</t>
    </r>
  </si>
  <si>
    <r>
      <t xml:space="preserve">*** 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is toegestaan in Kolom G als optionele garantie voor het betreffende product niet beschikbaar. </t>
    </r>
  </si>
  <si>
    <r>
      <t xml:space="preserve">***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toegestaan in Kolom H wanneer de Next Business Day Onsite Support niet beschikbaar is vanaf productgroep 3 (voor productgroep 1 en 2 is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niet toegestaan)</t>
    </r>
  </si>
  <si>
    <t>Standaard monitor - 24" (80%)</t>
  </si>
  <si>
    <t>Thuiswerkmonitor met ingebouwd dockingstation - 24"</t>
  </si>
  <si>
    <t>High-end monitor - 27" (20%)</t>
  </si>
  <si>
    <t xml:space="preserve">4.2 Headset </t>
  </si>
  <si>
    <t>laag segment - Android</t>
  </si>
  <si>
    <t>laag segment - IOS</t>
  </si>
  <si>
    <t>midden segment - IOS</t>
  </si>
  <si>
    <t>midden segment - Android</t>
  </si>
  <si>
    <t>hoog segment IOS</t>
  </si>
  <si>
    <t>hoog segment Android</t>
  </si>
  <si>
    <t>5. Smartphone</t>
  </si>
  <si>
    <t>Bedraad (90%)</t>
  </si>
  <si>
    <t>Draadloos (10%)</t>
  </si>
  <si>
    <t>4.5 Muis draadloos</t>
  </si>
  <si>
    <t>Standaard segment (80%)</t>
  </si>
  <si>
    <t>high-end segment (20%)</t>
  </si>
  <si>
    <t>4.3 Public Displays</t>
  </si>
  <si>
    <t xml:space="preserve">43" Public Display </t>
  </si>
  <si>
    <t xml:space="preserve">55" Public Display </t>
  </si>
  <si>
    <t xml:space="preserve">65" Public Display </t>
  </si>
  <si>
    <t>4.4 Draadloos Video vergader systeem</t>
  </si>
  <si>
    <t>4.6 All-in-one audio usb video device</t>
  </si>
  <si>
    <t>4.7 Microsoft Teams telefoon 4" display</t>
  </si>
  <si>
    <t>Merk 1 model 1 (schermformaat 13.3"-13.6")</t>
  </si>
  <si>
    <t>Merk 2 model 1 (schermformaat 13.3"-13.6")</t>
  </si>
  <si>
    <t>Merk 3 model 1 (schermformaat 13.3"-14.0")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</si>
</sst>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0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4" borderId="17" xfId="0" applyFill="1" applyBorder="1"/>
    <xf numFmtId="44" fontId="0" fillId="4" borderId="18" xfId="0" applyNumberForma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top" wrapText="1"/>
    </xf>
    <xf numFmtId="44" fontId="0" fillId="4" borderId="8" xfId="1" applyFont="1" applyFill="1" applyBorder="1" applyAlignment="1" applyProtection="1">
      <alignment horizontal="center"/>
      <protection locked="0"/>
    </xf>
    <xf numFmtId="44" fontId="0" fillId="2" borderId="20" xfId="1" applyFont="1" applyFill="1" applyBorder="1" applyAlignment="1" applyProtection="1">
      <alignment horizontal="center"/>
      <protection locked="0"/>
    </xf>
    <xf numFmtId="44" fontId="0" fillId="2" borderId="21" xfId="1" applyFont="1" applyFill="1" applyBorder="1" applyAlignment="1" applyProtection="1">
      <alignment horizontal="center"/>
      <protection locked="0"/>
    </xf>
    <xf numFmtId="44" fontId="3" fillId="2" borderId="20" xfId="1" applyFont="1" applyFill="1" applyBorder="1" applyAlignment="1" applyProtection="1">
      <alignment horizontal="center"/>
      <protection locked="0"/>
    </xf>
    <xf numFmtId="44" fontId="0" fillId="4" borderId="8" xfId="0" applyNumberFormat="1" applyFill="1" applyBorder="1" applyAlignment="1">
      <alignment horizontal="center"/>
    </xf>
    <xf numFmtId="44" fontId="0" fillId="2" borderId="20" xfId="0" applyNumberFormat="1" applyFill="1" applyBorder="1" applyAlignment="1">
      <alignment horizontal="center"/>
    </xf>
    <xf numFmtId="44" fontId="0" fillId="2" borderId="21" xfId="0" applyNumberFormat="1" applyFill="1" applyBorder="1" applyAlignment="1">
      <alignment horizontal="center"/>
    </xf>
    <xf numFmtId="0" fontId="0" fillId="4" borderId="0" xfId="0" applyFill="1"/>
    <xf numFmtId="44" fontId="0" fillId="4" borderId="20" xfId="1" applyFont="1" applyFill="1" applyBorder="1" applyAlignment="1" applyProtection="1">
      <alignment horizontal="center"/>
      <protection locked="0"/>
    </xf>
    <xf numFmtId="44" fontId="0" fillId="4" borderId="20" xfId="0" applyNumberForma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" fillId="0" borderId="1" xfId="0" applyFont="1" applyBorder="1"/>
    <xf numFmtId="0" fontId="0" fillId="0" borderId="16" xfId="0" applyBorder="1"/>
    <xf numFmtId="44" fontId="2" fillId="0" borderId="1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2" fillId="3" borderId="25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20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29" xfId="0" applyFont="1" applyBorder="1"/>
    <xf numFmtId="0" fontId="2" fillId="3" borderId="8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center"/>
    </xf>
    <xf numFmtId="44" fontId="0" fillId="4" borderId="21" xfId="0" applyNumberFormat="1" applyFill="1" applyBorder="1" applyAlignment="1">
      <alignment horizontal="center"/>
    </xf>
    <xf numFmtId="0" fontId="3" fillId="4" borderId="9" xfId="0" applyFont="1" applyFill="1" applyBorder="1" applyAlignment="1">
      <alignment horizontal="left" indent="1"/>
    </xf>
    <xf numFmtId="0" fontId="0" fillId="4" borderId="30" xfId="0" applyFill="1" applyBorder="1"/>
    <xf numFmtId="44" fontId="0" fillId="4" borderId="19" xfId="1" applyFont="1" applyFill="1" applyBorder="1" applyAlignment="1" applyProtection="1">
      <alignment horizontal="center"/>
      <protection locked="0"/>
    </xf>
    <xf numFmtId="44" fontId="0" fillId="4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4" fontId="0" fillId="4" borderId="31" xfId="0" applyNumberFormat="1" applyFill="1" applyBorder="1" applyAlignment="1">
      <alignment horizontal="center"/>
    </xf>
    <xf numFmtId="44" fontId="3" fillId="4" borderId="20" xfId="0" applyNumberFormat="1" applyFont="1" applyFill="1" applyBorder="1" applyAlignment="1">
      <alignment horizontal="center"/>
    </xf>
    <xf numFmtId="0" fontId="0" fillId="4" borderId="2" xfId="0" applyFill="1" applyBorder="1"/>
    <xf numFmtId="44" fontId="0" fillId="4" borderId="32" xfId="1" applyFont="1" applyFill="1" applyBorder="1" applyAlignment="1" applyProtection="1">
      <alignment horizontal="center"/>
      <protection locked="0"/>
    </xf>
    <xf numFmtId="44" fontId="0" fillId="4" borderId="32" xfId="0" applyNumberForma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33" xfId="0" applyBorder="1"/>
    <xf numFmtId="44" fontId="0" fillId="2" borderId="34" xfId="1" applyFont="1" applyFill="1" applyBorder="1" applyAlignment="1" applyProtection="1">
      <alignment horizontal="center"/>
      <protection locked="0"/>
    </xf>
    <xf numFmtId="44" fontId="0" fillId="4" borderId="34" xfId="0" applyNumberFormat="1" applyFill="1" applyBorder="1" applyAlignment="1">
      <alignment horizontal="center"/>
    </xf>
    <xf numFmtId="0" fontId="3" fillId="0" borderId="33" xfId="0" applyFont="1" applyBorder="1"/>
    <xf numFmtId="44" fontId="3" fillId="2" borderId="34" xfId="1" applyFont="1" applyFill="1" applyBorder="1" applyAlignment="1" applyProtection="1">
      <alignment horizontal="center"/>
      <protection locked="0"/>
    </xf>
    <xf numFmtId="44" fontId="3" fillId="4" borderId="34" xfId="0" applyNumberFormat="1" applyFont="1" applyFill="1" applyBorder="1" applyAlignment="1">
      <alignment horizontal="center"/>
    </xf>
    <xf numFmtId="0" fontId="3" fillId="4" borderId="35" xfId="0" applyFont="1" applyFill="1" applyBorder="1" applyAlignment="1">
      <alignment horizontal="left" indent="1"/>
    </xf>
    <xf numFmtId="44" fontId="0" fillId="4" borderId="36" xfId="0" applyNumberFormat="1" applyFill="1" applyBorder="1" applyAlignment="1">
      <alignment horizontal="center"/>
    </xf>
    <xf numFmtId="0" fontId="0" fillId="0" borderId="37" xfId="0" applyBorder="1" applyAlignment="1">
      <alignment horizontal="left" inden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0" fontId="0" fillId="2" borderId="20" xfId="2" applyNumberFormat="1" applyFont="1" applyFill="1" applyBorder="1" applyAlignment="1" applyProtection="1">
      <alignment horizontal="center"/>
      <protection locked="0"/>
    </xf>
    <xf numFmtId="10" fontId="0" fillId="2" borderId="21" xfId="2" applyNumberFormat="1" applyFont="1" applyFill="1" applyBorder="1" applyAlignment="1" applyProtection="1">
      <alignment horizontal="center"/>
      <protection locked="0"/>
    </xf>
    <xf numFmtId="10" fontId="0" fillId="2" borderId="34" xfId="2" applyNumberFormat="1" applyFont="1" applyFill="1" applyBorder="1" applyAlignment="1" applyProtection="1">
      <alignment horizontal="center"/>
      <protection locked="0"/>
    </xf>
    <xf numFmtId="10" fontId="3" fillId="2" borderId="20" xfId="2" applyNumberFormat="1" applyFont="1" applyFill="1" applyBorder="1" applyAlignment="1" applyProtection="1">
      <alignment horizontal="center"/>
      <protection locked="0"/>
    </xf>
    <xf numFmtId="10" fontId="3" fillId="2" borderId="34" xfId="2" applyNumberFormat="1" applyFont="1" applyFill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/>
    </xf>
    <xf numFmtId="44" fontId="0" fillId="4" borderId="11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3" fillId="4" borderId="10" xfId="0" applyFont="1" applyFill="1" applyBorder="1" applyAlignment="1">
      <alignment horizontal="left" indent="1"/>
    </xf>
    <xf numFmtId="0" fontId="2" fillId="4" borderId="16" xfId="0" applyFont="1" applyFill="1" applyBorder="1"/>
    <xf numFmtId="0" fontId="2" fillId="4" borderId="16" xfId="0" applyFont="1" applyFill="1" applyBorder="1" applyAlignment="1">
      <alignment horizontal="left"/>
    </xf>
    <xf numFmtId="0" fontId="0" fillId="4" borderId="36" xfId="0" applyFill="1" applyBorder="1"/>
    <xf numFmtId="0" fontId="2" fillId="4" borderId="8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815E-B96C-4411-A7EB-EE3D75C9D277}">
  <dimension ref="A1:O90"/>
  <sheetViews>
    <sheetView tabSelected="1" zoomScale="80" zoomScaleNormal="80" workbookViewId="0">
      <selection activeCell="L32" sqref="L32"/>
    </sheetView>
  </sheetViews>
  <sheetFormatPr defaultColWidth="8.85546875" defaultRowHeight="15" x14ac:dyDescent="0.25"/>
  <cols>
    <col min="1" max="1" width="1.7109375" customWidth="1"/>
    <col min="2" max="2" width="50.5703125" customWidth="1"/>
    <col min="4" max="4" width="27.140625" customWidth="1"/>
    <col min="5" max="5" width="17.42578125" style="1" bestFit="1" customWidth="1"/>
    <col min="6" max="6" width="17.42578125" style="1" customWidth="1"/>
    <col min="7" max="7" width="21.42578125" style="1" customWidth="1"/>
    <col min="8" max="8" width="24.140625" style="1" customWidth="1"/>
    <col min="9" max="10" width="22.28515625" style="1" customWidth="1"/>
    <col min="11" max="11" width="27.28515625" style="1" customWidth="1"/>
    <col min="12" max="13" width="19" style="1" bestFit="1" customWidth="1"/>
    <col min="14" max="14" width="11.28515625" bestFit="1" customWidth="1"/>
    <col min="15" max="15" width="12.28515625" bestFit="1" customWidth="1"/>
  </cols>
  <sheetData>
    <row r="1" spans="1:15" ht="6.75" customHeight="1" thickBot="1" x14ac:dyDescent="0.3"/>
    <row r="2" spans="1:15" ht="27" thickBot="1" x14ac:dyDescent="0.45">
      <c r="B2" s="92" t="s">
        <v>29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</row>
    <row r="3" spans="1:15" ht="15.75" thickBot="1" x14ac:dyDescent="0.3">
      <c r="B3" s="95" t="s">
        <v>26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</row>
    <row r="4" spans="1:15" x14ac:dyDescent="0.25">
      <c r="B4" s="39" t="s">
        <v>19</v>
      </c>
      <c r="C4" s="101"/>
      <c r="D4" s="102"/>
      <c r="E4" s="103"/>
      <c r="F4" s="75"/>
      <c r="G4" s="66"/>
      <c r="H4" s="66"/>
      <c r="I4" s="66"/>
      <c r="J4" s="66"/>
      <c r="K4" s="66"/>
      <c r="L4" s="66"/>
      <c r="M4" s="67"/>
    </row>
    <row r="5" spans="1:15" x14ac:dyDescent="0.25">
      <c r="B5" s="40" t="s">
        <v>0</v>
      </c>
      <c r="C5" s="98"/>
      <c r="D5" s="99"/>
      <c r="E5" s="100"/>
      <c r="F5" s="76"/>
      <c r="G5" s="34"/>
      <c r="H5" s="34"/>
      <c r="I5" s="34"/>
      <c r="J5" s="34"/>
      <c r="K5" s="34"/>
      <c r="L5" s="34"/>
      <c r="M5" s="35"/>
    </row>
    <row r="6" spans="1:15" x14ac:dyDescent="0.25">
      <c r="B6" s="40" t="s">
        <v>1</v>
      </c>
      <c r="C6" s="98"/>
      <c r="D6" s="99"/>
      <c r="E6" s="100"/>
      <c r="F6" s="76"/>
      <c r="G6" s="34"/>
      <c r="H6" s="34"/>
      <c r="I6" s="34"/>
      <c r="J6" s="34"/>
      <c r="K6" s="34"/>
      <c r="L6" s="34"/>
      <c r="M6" s="35"/>
    </row>
    <row r="7" spans="1:15" x14ac:dyDescent="0.25">
      <c r="B7" s="40" t="s">
        <v>2</v>
      </c>
      <c r="C7" s="89"/>
      <c r="D7" s="90"/>
      <c r="E7" s="91"/>
      <c r="F7" s="76"/>
      <c r="G7" s="34"/>
      <c r="H7" s="34"/>
      <c r="I7" s="34"/>
      <c r="J7" s="34"/>
      <c r="K7" s="34"/>
      <c r="L7" s="34"/>
      <c r="M7" s="35"/>
    </row>
    <row r="8" spans="1:15" ht="15.75" thickBot="1" x14ac:dyDescent="0.3">
      <c r="B8" s="9"/>
      <c r="C8" s="86"/>
      <c r="D8" s="87"/>
      <c r="E8" s="88"/>
      <c r="F8" s="77"/>
      <c r="G8" s="68"/>
      <c r="H8" s="68"/>
      <c r="I8" s="68"/>
      <c r="J8" s="68"/>
      <c r="K8" s="68"/>
      <c r="L8" s="68"/>
      <c r="M8" s="69"/>
    </row>
    <row r="9" spans="1:15" ht="90.75" customHeight="1" thickBot="1" x14ac:dyDescent="0.3">
      <c r="A9" s="30"/>
      <c r="B9" s="42" t="s">
        <v>27</v>
      </c>
      <c r="C9" s="36" t="s">
        <v>17</v>
      </c>
      <c r="D9" s="37" t="s">
        <v>18</v>
      </c>
      <c r="E9" s="38" t="s">
        <v>25</v>
      </c>
      <c r="F9" s="38" t="s">
        <v>24</v>
      </c>
      <c r="G9" s="18" t="s">
        <v>30</v>
      </c>
      <c r="H9" s="18" t="s">
        <v>31</v>
      </c>
      <c r="I9" s="18" t="s">
        <v>22</v>
      </c>
      <c r="J9" s="18" t="s">
        <v>21</v>
      </c>
      <c r="K9" s="18" t="s">
        <v>7</v>
      </c>
      <c r="L9" s="18" t="s">
        <v>8</v>
      </c>
      <c r="M9" s="41" t="s">
        <v>3</v>
      </c>
    </row>
    <row r="10" spans="1:15" ht="15.75" thickBot="1" x14ac:dyDescent="0.3">
      <c r="A10" s="7"/>
      <c r="B10" s="82" t="s">
        <v>9</v>
      </c>
      <c r="C10" s="16"/>
      <c r="D10" s="16"/>
      <c r="E10" s="19"/>
      <c r="F10" s="19"/>
      <c r="G10" s="19"/>
      <c r="H10" s="23"/>
      <c r="I10" s="23"/>
      <c r="J10" s="23"/>
      <c r="K10" s="23"/>
      <c r="L10" s="85">
        <f>SUM(L11:L12)</f>
        <v>2</v>
      </c>
      <c r="M10" s="17"/>
      <c r="N10" s="3"/>
      <c r="O10" s="3"/>
    </row>
    <row r="11" spans="1:15" x14ac:dyDescent="0.25">
      <c r="A11" s="8"/>
      <c r="B11" s="11" t="s">
        <v>14</v>
      </c>
      <c r="E11" s="20"/>
      <c r="F11" s="70"/>
      <c r="G11" s="28"/>
      <c r="H11" s="24"/>
      <c r="I11" s="28"/>
      <c r="J11" s="28">
        <f>SUM(E11+(E11*F11))</f>
        <v>0</v>
      </c>
      <c r="K11" s="28">
        <f>SUM(J11+G11+H11)</f>
        <v>0</v>
      </c>
      <c r="L11" s="29">
        <v>1</v>
      </c>
      <c r="M11" s="78">
        <f>SUM(J11+H11)*L11</f>
        <v>0</v>
      </c>
      <c r="N11" s="3"/>
      <c r="O11" s="3"/>
    </row>
    <row r="12" spans="1:15" ht="15.75" thickBot="1" x14ac:dyDescent="0.3">
      <c r="A12" s="8"/>
      <c r="B12" s="11" t="s">
        <v>13</v>
      </c>
      <c r="E12" s="20"/>
      <c r="F12" s="70"/>
      <c r="G12" s="28"/>
      <c r="H12" s="24"/>
      <c r="I12" s="28"/>
      <c r="J12" s="28">
        <f t="shared" ref="J12" si="0">SUM(E12+(E12*F12))</f>
        <v>0</v>
      </c>
      <c r="K12" s="28">
        <f t="shared" ref="K12" si="1">SUM(J12+G12+H12)</f>
        <v>0</v>
      </c>
      <c r="L12" s="29">
        <v>1</v>
      </c>
      <c r="M12" s="78">
        <f t="shared" ref="M12" si="2">SUM(J12+H12)*L12</f>
        <v>0</v>
      </c>
      <c r="N12" s="3"/>
      <c r="O12" s="3"/>
    </row>
    <row r="13" spans="1:15" ht="15.75" thickBot="1" x14ac:dyDescent="0.3">
      <c r="B13" s="82" t="s">
        <v>10</v>
      </c>
      <c r="C13" s="16"/>
      <c r="D13" s="16"/>
      <c r="E13" s="19"/>
      <c r="F13" s="19"/>
      <c r="G13" s="19"/>
      <c r="H13" s="23"/>
      <c r="I13" s="23"/>
      <c r="J13" s="23"/>
      <c r="K13" s="23"/>
      <c r="L13" s="85">
        <f>SUM(L14,L18)</f>
        <v>1875</v>
      </c>
      <c r="M13" s="17"/>
      <c r="N13" s="3"/>
      <c r="O13" s="3"/>
    </row>
    <row r="14" spans="1:15" x14ac:dyDescent="0.25">
      <c r="A14" s="8"/>
      <c r="B14" s="63" t="s">
        <v>48</v>
      </c>
      <c r="C14" s="53"/>
      <c r="D14" s="53"/>
      <c r="E14" s="54"/>
      <c r="F14" s="54"/>
      <c r="G14" s="28"/>
      <c r="H14" s="55"/>
      <c r="I14" s="55"/>
      <c r="J14" s="55"/>
      <c r="K14" s="55"/>
      <c r="L14" s="56">
        <f>SUM(L15,L16,L17)</f>
        <v>1845</v>
      </c>
      <c r="M14" s="49"/>
      <c r="N14" s="3"/>
      <c r="O14" s="3"/>
    </row>
    <row r="15" spans="1:15" x14ac:dyDescent="0.25">
      <c r="A15" s="8"/>
      <c r="B15" s="11" t="s">
        <v>57</v>
      </c>
      <c r="E15" s="20"/>
      <c r="F15" s="70"/>
      <c r="G15" s="28"/>
      <c r="H15" s="24"/>
      <c r="I15" s="24"/>
      <c r="J15" s="28">
        <f t="shared" ref="J15:J21" si="3">SUM(E15+(E15*F15))</f>
        <v>0</v>
      </c>
      <c r="K15" s="28">
        <f t="shared" ref="K15:K21" si="4">SUM(J15+G15+H15)</f>
        <v>0</v>
      </c>
      <c r="L15" s="29">
        <v>615</v>
      </c>
      <c r="M15" s="28">
        <f>SUM(J15+H15+I15)*L15</f>
        <v>0</v>
      </c>
      <c r="N15" s="3"/>
      <c r="O15" s="3"/>
    </row>
    <row r="16" spans="1:15" x14ac:dyDescent="0.25">
      <c r="A16" s="8"/>
      <c r="B16" s="11" t="s">
        <v>58</v>
      </c>
      <c r="E16" s="20"/>
      <c r="F16" s="70"/>
      <c r="G16" s="28"/>
      <c r="H16" s="24"/>
      <c r="I16" s="24"/>
      <c r="J16" s="28">
        <f t="shared" si="3"/>
        <v>0</v>
      </c>
      <c r="K16" s="28">
        <f t="shared" si="4"/>
        <v>0</v>
      </c>
      <c r="L16" s="29">
        <v>615</v>
      </c>
      <c r="M16" s="28">
        <f>SUM(J16+H16+I16)*L16</f>
        <v>0</v>
      </c>
      <c r="N16" s="3"/>
      <c r="O16" s="3"/>
    </row>
    <row r="17" spans="1:15" x14ac:dyDescent="0.25">
      <c r="A17" s="8"/>
      <c r="B17" s="11" t="s">
        <v>59</v>
      </c>
      <c r="E17" s="20"/>
      <c r="F17" s="70"/>
      <c r="G17" s="28"/>
      <c r="H17" s="24"/>
      <c r="I17" s="24"/>
      <c r="J17" s="28">
        <f t="shared" si="3"/>
        <v>0</v>
      </c>
      <c r="K17" s="28">
        <f t="shared" si="4"/>
        <v>0</v>
      </c>
      <c r="L17" s="29">
        <v>615</v>
      </c>
      <c r="M17" s="28">
        <f>SUM(J17+H17+I17)*L17</f>
        <v>0</v>
      </c>
      <c r="N17" s="3"/>
      <c r="O17" s="3"/>
    </row>
    <row r="18" spans="1:15" x14ac:dyDescent="0.25">
      <c r="A18" s="8"/>
      <c r="B18" s="63" t="s">
        <v>49</v>
      </c>
      <c r="C18" s="53"/>
      <c r="D18" s="53"/>
      <c r="E18" s="54"/>
      <c r="F18" s="54"/>
      <c r="G18" s="54"/>
      <c r="H18" s="55"/>
      <c r="I18" s="55"/>
      <c r="J18" s="55"/>
      <c r="K18" s="55"/>
      <c r="L18" s="56">
        <f>SUM(L19,L20,L21)</f>
        <v>30</v>
      </c>
      <c r="M18" s="55"/>
      <c r="N18" s="3"/>
      <c r="O18" s="3"/>
    </row>
    <row r="19" spans="1:15" x14ac:dyDescent="0.25">
      <c r="A19" s="8"/>
      <c r="B19" s="11" t="s">
        <v>57</v>
      </c>
      <c r="E19" s="20"/>
      <c r="F19" s="70"/>
      <c r="G19" s="28"/>
      <c r="H19" s="24"/>
      <c r="I19" s="24"/>
      <c r="J19" s="28">
        <f t="shared" si="3"/>
        <v>0</v>
      </c>
      <c r="K19" s="28">
        <f t="shared" si="4"/>
        <v>0</v>
      </c>
      <c r="L19" s="29">
        <v>10</v>
      </c>
      <c r="M19" s="28">
        <f t="shared" ref="M19:M21" si="5">SUM(J19+H19+I19)*L19</f>
        <v>0</v>
      </c>
      <c r="N19" s="3"/>
      <c r="O19" s="3"/>
    </row>
    <row r="20" spans="1:15" x14ac:dyDescent="0.25">
      <c r="A20" s="8"/>
      <c r="B20" s="11" t="s">
        <v>58</v>
      </c>
      <c r="E20" s="20"/>
      <c r="F20" s="70"/>
      <c r="G20" s="28"/>
      <c r="H20" s="24"/>
      <c r="I20" s="24"/>
      <c r="J20" s="28">
        <f>SUM(E20+(E20*F20))</f>
        <v>0</v>
      </c>
      <c r="K20" s="28">
        <f>SUM(J20+G20+H20)</f>
        <v>0</v>
      </c>
      <c r="L20" s="29">
        <v>10</v>
      </c>
      <c r="M20" s="28">
        <f>SUM(J20+H20+I20)*L20</f>
        <v>0</v>
      </c>
      <c r="N20" s="3"/>
      <c r="O20" s="3"/>
    </row>
    <row r="21" spans="1:15" ht="15.75" thickBot="1" x14ac:dyDescent="0.3">
      <c r="A21" s="8"/>
      <c r="B21" s="11" t="s">
        <v>59</v>
      </c>
      <c r="C21" s="10"/>
      <c r="D21" s="10"/>
      <c r="E21" s="21"/>
      <c r="F21" s="71"/>
      <c r="G21" s="28"/>
      <c r="H21" s="24"/>
      <c r="I21" s="25"/>
      <c r="J21" s="28">
        <f t="shared" si="3"/>
        <v>0</v>
      </c>
      <c r="K21" s="28">
        <f t="shared" si="4"/>
        <v>0</v>
      </c>
      <c r="L21" s="79">
        <v>10</v>
      </c>
      <c r="M21" s="28">
        <f t="shared" si="5"/>
        <v>0</v>
      </c>
      <c r="N21" s="3"/>
      <c r="O21" s="3"/>
    </row>
    <row r="22" spans="1:15" ht="15.75" thickBot="1" x14ac:dyDescent="0.3">
      <c r="B22" s="82" t="s">
        <v>11</v>
      </c>
      <c r="C22" s="16"/>
      <c r="D22" s="16"/>
      <c r="E22" s="19"/>
      <c r="F22" s="19"/>
      <c r="G22" s="19"/>
      <c r="H22" s="23"/>
      <c r="I22" s="23"/>
      <c r="J22" s="23"/>
      <c r="K22" s="23"/>
      <c r="L22" s="85">
        <f>SUM(L24,L26,L28)</f>
        <v>380</v>
      </c>
      <c r="M22" s="23"/>
      <c r="N22" s="3"/>
      <c r="O22" s="3"/>
    </row>
    <row r="23" spans="1:15" x14ac:dyDescent="0.25">
      <c r="B23" s="81" t="s">
        <v>34</v>
      </c>
      <c r="C23" s="26"/>
      <c r="D23" s="26"/>
      <c r="E23" s="27"/>
      <c r="F23" s="27"/>
      <c r="G23" s="27"/>
      <c r="H23" s="28"/>
      <c r="I23" s="28"/>
      <c r="J23" s="28"/>
      <c r="K23" s="28"/>
      <c r="L23" s="29"/>
      <c r="M23" s="28"/>
      <c r="N23" s="3"/>
      <c r="O23" s="3"/>
    </row>
    <row r="24" spans="1:15" x14ac:dyDescent="0.25">
      <c r="A24" s="8"/>
      <c r="B24" s="11" t="s">
        <v>14</v>
      </c>
      <c r="E24" s="20"/>
      <c r="F24" s="70"/>
      <c r="G24" s="20"/>
      <c r="H24" s="24"/>
      <c r="I24" s="24"/>
      <c r="J24" s="28">
        <f>SUM(E24+(E24*F24))</f>
        <v>0</v>
      </c>
      <c r="K24" s="28">
        <f>SUM(J24+G24+I24)</f>
        <v>0</v>
      </c>
      <c r="L24" s="29">
        <v>200</v>
      </c>
      <c r="M24" s="59">
        <f>SUM(J24+I24)*L24</f>
        <v>0</v>
      </c>
      <c r="N24" s="3"/>
      <c r="O24" s="3"/>
    </row>
    <row r="25" spans="1:15" x14ac:dyDescent="0.25">
      <c r="A25" s="8"/>
      <c r="B25" s="63" t="s">
        <v>36</v>
      </c>
      <c r="C25" s="53"/>
      <c r="D25" s="53"/>
      <c r="E25" s="54"/>
      <c r="F25" s="54"/>
      <c r="G25" s="54"/>
      <c r="H25" s="55"/>
      <c r="I25" s="55"/>
      <c r="J25" s="55"/>
      <c r="K25" s="55"/>
      <c r="L25" s="56"/>
      <c r="M25" s="64"/>
      <c r="N25" s="3"/>
      <c r="O25" s="3"/>
    </row>
    <row r="26" spans="1:15" x14ac:dyDescent="0.25">
      <c r="A26" s="8"/>
      <c r="B26" s="11" t="s">
        <v>14</v>
      </c>
      <c r="E26" s="20"/>
      <c r="F26" s="70"/>
      <c r="G26" s="20"/>
      <c r="H26" s="24"/>
      <c r="I26" s="24"/>
      <c r="J26" s="28">
        <f t="shared" ref="J26:J28" si="6">SUM(E26+(E26*F26))</f>
        <v>0</v>
      </c>
      <c r="K26" s="28">
        <f t="shared" ref="K26" si="7">SUM(J26+G26+I26)</f>
        <v>0</v>
      </c>
      <c r="L26" s="29">
        <v>30</v>
      </c>
      <c r="M26" s="78">
        <f t="shared" ref="M26" si="8">SUM(J26+I26)*L26</f>
        <v>0</v>
      </c>
      <c r="N26" s="3"/>
      <c r="O26" s="3"/>
    </row>
    <row r="27" spans="1:15" x14ac:dyDescent="0.25">
      <c r="B27" s="63" t="s">
        <v>35</v>
      </c>
      <c r="C27" s="53"/>
      <c r="D27" s="53"/>
      <c r="E27" s="54"/>
      <c r="F27" s="54"/>
      <c r="G27" s="54"/>
      <c r="H27" s="55"/>
      <c r="I27" s="55"/>
      <c r="J27" s="55"/>
      <c r="K27" s="55"/>
      <c r="L27" s="56"/>
      <c r="M27" s="64"/>
      <c r="N27" s="3"/>
      <c r="O27" s="3"/>
    </row>
    <row r="28" spans="1:15" ht="15.75" thickBot="1" x14ac:dyDescent="0.3">
      <c r="B28" s="11" t="s">
        <v>14</v>
      </c>
      <c r="E28" s="20"/>
      <c r="F28" s="70"/>
      <c r="G28" s="20"/>
      <c r="H28" s="24"/>
      <c r="I28" s="24"/>
      <c r="J28" s="28">
        <f t="shared" si="6"/>
        <v>0</v>
      </c>
      <c r="K28" s="28">
        <f>SUM(J28+G28+I28)</f>
        <v>0</v>
      </c>
      <c r="L28" s="29">
        <v>150</v>
      </c>
      <c r="M28" s="78">
        <f>SUM(J28*L28)</f>
        <v>0</v>
      </c>
      <c r="N28" s="3"/>
      <c r="O28" s="3"/>
    </row>
    <row r="29" spans="1:15" ht="15.75" thickBot="1" x14ac:dyDescent="0.3">
      <c r="B29" s="83" t="s">
        <v>12</v>
      </c>
      <c r="C29" s="16"/>
      <c r="D29" s="16"/>
      <c r="E29" s="19"/>
      <c r="F29" s="19"/>
      <c r="G29" s="19"/>
      <c r="H29" s="23"/>
      <c r="I29" s="23"/>
      <c r="J29" s="23"/>
      <c r="K29" s="23"/>
      <c r="L29" s="85">
        <f>SUM(L30,L32,L37,L44,L46,L49,L51)</f>
        <v>662</v>
      </c>
      <c r="M29" s="17"/>
      <c r="N29" s="3"/>
      <c r="O29" s="3"/>
    </row>
    <row r="30" spans="1:15" x14ac:dyDescent="0.25">
      <c r="B30" s="46" t="s">
        <v>16</v>
      </c>
      <c r="C30" s="47"/>
      <c r="D30" s="47"/>
      <c r="E30" s="48"/>
      <c r="F30" s="48"/>
      <c r="G30" s="48"/>
      <c r="H30" s="49"/>
      <c r="I30" s="49"/>
      <c r="J30" s="49"/>
      <c r="K30" s="49"/>
      <c r="L30" s="50">
        <f>SUM(L31:L31)</f>
        <v>75</v>
      </c>
      <c r="M30" s="51"/>
      <c r="N30" s="3"/>
      <c r="O30" s="3"/>
    </row>
    <row r="31" spans="1:15" x14ac:dyDescent="0.25">
      <c r="B31" s="11" t="s">
        <v>14</v>
      </c>
      <c r="E31" s="20"/>
      <c r="F31" s="70"/>
      <c r="G31" s="20"/>
      <c r="H31" s="24"/>
      <c r="I31" s="24"/>
      <c r="J31" s="28">
        <f>SUM(E31+(E31*F31))</f>
        <v>0</v>
      </c>
      <c r="K31" s="28">
        <f t="shared" ref="K31:K48" si="9">SUM(J31+G31+I31)</f>
        <v>0</v>
      </c>
      <c r="L31" s="29">
        <v>75</v>
      </c>
      <c r="M31" s="78">
        <f>SUM(J31+I31)*L31</f>
        <v>0</v>
      </c>
      <c r="N31" s="3"/>
      <c r="O31" s="3"/>
    </row>
    <row r="32" spans="1:15" x14ac:dyDescent="0.25">
      <c r="B32" s="63" t="s">
        <v>37</v>
      </c>
      <c r="C32" s="53"/>
      <c r="D32" s="53"/>
      <c r="E32" s="54"/>
      <c r="F32" s="54"/>
      <c r="G32" s="54"/>
      <c r="H32" s="55"/>
      <c r="I32" s="55"/>
      <c r="J32" s="55"/>
      <c r="K32" s="55"/>
      <c r="L32" s="56">
        <f>SUM(L36:L36,L34)</f>
        <v>240</v>
      </c>
      <c r="M32" s="64"/>
      <c r="N32" s="3"/>
      <c r="O32" s="3"/>
    </row>
    <row r="33" spans="2:15" x14ac:dyDescent="0.25">
      <c r="B33" s="81" t="s">
        <v>45</v>
      </c>
      <c r="C33" s="26"/>
      <c r="D33" s="26"/>
      <c r="E33" s="27"/>
      <c r="F33" s="27"/>
      <c r="G33" s="27"/>
      <c r="H33" s="28"/>
      <c r="I33" s="28"/>
      <c r="J33" s="28"/>
      <c r="K33" s="28"/>
      <c r="L33" s="29">
        <f>SUM(L34:L34)</f>
        <v>200</v>
      </c>
      <c r="M33" s="78"/>
      <c r="N33" s="3"/>
      <c r="O33" s="3"/>
    </row>
    <row r="34" spans="2:15" x14ac:dyDescent="0.25">
      <c r="B34" s="11" t="s">
        <v>14</v>
      </c>
      <c r="E34" s="20"/>
      <c r="F34" s="70"/>
      <c r="G34" s="20"/>
      <c r="H34" s="24"/>
      <c r="I34" s="24"/>
      <c r="J34" s="28">
        <f>SUM(E34+(E34*F34))</f>
        <v>0</v>
      </c>
      <c r="K34" s="28">
        <f t="shared" si="9"/>
        <v>0</v>
      </c>
      <c r="L34" s="29">
        <v>200</v>
      </c>
      <c r="M34" s="78">
        <f>SUM(J34+I34)*L34</f>
        <v>0</v>
      </c>
      <c r="N34" s="3"/>
      <c r="O34" s="3"/>
    </row>
    <row r="35" spans="2:15" x14ac:dyDescent="0.25">
      <c r="B35" s="63" t="s">
        <v>46</v>
      </c>
      <c r="C35" s="53"/>
      <c r="D35" s="53"/>
      <c r="E35" s="54"/>
      <c r="F35" s="54"/>
      <c r="G35" s="54"/>
      <c r="H35" s="55"/>
      <c r="I35" s="55"/>
      <c r="J35" s="55"/>
      <c r="K35" s="55"/>
      <c r="L35" s="56">
        <f>SUM(L36:L36)</f>
        <v>40</v>
      </c>
      <c r="M35" s="64"/>
      <c r="N35" s="3"/>
      <c r="O35" s="3"/>
    </row>
    <row r="36" spans="2:15" x14ac:dyDescent="0.25">
      <c r="B36" s="11" t="s">
        <v>14</v>
      </c>
      <c r="E36" s="20"/>
      <c r="F36" s="70"/>
      <c r="G36" s="20"/>
      <c r="H36" s="24"/>
      <c r="I36" s="24"/>
      <c r="J36" s="28">
        <f>SUM(E36+(E36*F36))</f>
        <v>0</v>
      </c>
      <c r="K36" s="28">
        <f t="shared" si="9"/>
        <v>0</v>
      </c>
      <c r="L36" s="29">
        <v>40</v>
      </c>
      <c r="M36" s="78">
        <f>SUM(J36+I36)*L36</f>
        <v>0</v>
      </c>
      <c r="N36" s="3"/>
      <c r="O36" s="3"/>
    </row>
    <row r="37" spans="2:15" x14ac:dyDescent="0.25">
      <c r="B37" s="63" t="s">
        <v>50</v>
      </c>
      <c r="C37" s="53"/>
      <c r="D37" s="53"/>
      <c r="E37" s="54"/>
      <c r="F37" s="54"/>
      <c r="G37" s="54"/>
      <c r="H37" s="55"/>
      <c r="I37" s="55"/>
      <c r="J37" s="55"/>
      <c r="K37" s="55"/>
      <c r="L37" s="56">
        <f>SUM(L38,L40,L42,)</f>
        <v>17</v>
      </c>
      <c r="M37" s="64"/>
      <c r="N37" s="3"/>
      <c r="O37" s="3"/>
    </row>
    <row r="38" spans="2:15" x14ac:dyDescent="0.25">
      <c r="B38" s="81" t="s">
        <v>51</v>
      </c>
      <c r="C38" s="26"/>
      <c r="D38" s="26"/>
      <c r="E38" s="27"/>
      <c r="F38" s="27"/>
      <c r="G38" s="27"/>
      <c r="H38" s="28"/>
      <c r="I38" s="28"/>
      <c r="J38" s="28"/>
      <c r="K38" s="28"/>
      <c r="L38" s="29">
        <v>2</v>
      </c>
      <c r="M38" s="78"/>
      <c r="N38" s="3"/>
      <c r="O38" s="3"/>
    </row>
    <row r="39" spans="2:15" x14ac:dyDescent="0.25">
      <c r="B39" s="11" t="s">
        <v>14</v>
      </c>
      <c r="E39" s="20"/>
      <c r="F39" s="70"/>
      <c r="G39" s="20"/>
      <c r="H39" s="24"/>
      <c r="I39" s="28"/>
      <c r="J39" s="28">
        <f>SUM(E39+(E39*F39))</f>
        <v>0</v>
      </c>
      <c r="K39" s="28">
        <f>SUM(J39+G39+I39)</f>
        <v>0</v>
      </c>
      <c r="L39" s="29">
        <v>2</v>
      </c>
      <c r="M39" s="78">
        <f>SUM(J39*L39)</f>
        <v>0</v>
      </c>
      <c r="N39" s="3"/>
      <c r="O39" s="3"/>
    </row>
    <row r="40" spans="2:15" x14ac:dyDescent="0.25">
      <c r="B40" s="81" t="s">
        <v>52</v>
      </c>
      <c r="C40" s="26"/>
      <c r="D40" s="26"/>
      <c r="E40" s="27"/>
      <c r="F40" s="27"/>
      <c r="G40" s="27"/>
      <c r="H40" s="28"/>
      <c r="I40" s="28"/>
      <c r="J40" s="28"/>
      <c r="K40" s="28"/>
      <c r="L40" s="29">
        <f>SUM(L41:L41)</f>
        <v>10</v>
      </c>
      <c r="M40" s="78"/>
      <c r="N40" s="3"/>
      <c r="O40" s="3"/>
    </row>
    <row r="41" spans="2:15" x14ac:dyDescent="0.25">
      <c r="B41" s="11" t="s">
        <v>14</v>
      </c>
      <c r="E41" s="20"/>
      <c r="F41" s="70"/>
      <c r="G41" s="20"/>
      <c r="H41" s="24"/>
      <c r="I41" s="28"/>
      <c r="J41" s="28">
        <f t="shared" ref="J41" si="10">SUM(E41+(E41*F41))</f>
        <v>0</v>
      </c>
      <c r="K41" s="28">
        <f t="shared" si="9"/>
        <v>0</v>
      </c>
      <c r="L41" s="29">
        <v>10</v>
      </c>
      <c r="M41" s="78">
        <f>SUM(J41*L41)</f>
        <v>0</v>
      </c>
      <c r="N41" s="3"/>
      <c r="O41" s="3"/>
    </row>
    <row r="42" spans="2:15" x14ac:dyDescent="0.25">
      <c r="B42" s="81" t="s">
        <v>53</v>
      </c>
      <c r="C42" s="26"/>
      <c r="D42" s="26"/>
      <c r="E42" s="27"/>
      <c r="F42" s="27"/>
      <c r="G42" s="27"/>
      <c r="H42" s="28"/>
      <c r="I42" s="28"/>
      <c r="J42" s="28"/>
      <c r="K42" s="28"/>
      <c r="L42" s="29">
        <f>SUM(L43:L43)</f>
        <v>5</v>
      </c>
      <c r="M42" s="78"/>
      <c r="N42" s="3"/>
      <c r="O42" s="3"/>
    </row>
    <row r="43" spans="2:15" x14ac:dyDescent="0.25">
      <c r="B43" s="11" t="s">
        <v>14</v>
      </c>
      <c r="E43" s="20"/>
      <c r="F43" s="70"/>
      <c r="G43" s="20"/>
      <c r="H43" s="24"/>
      <c r="I43" s="28"/>
      <c r="J43" s="28">
        <f>SUM(E43+(E43*F43))</f>
        <v>0</v>
      </c>
      <c r="K43" s="28">
        <f>SUM(J43+G43+I43)</f>
        <v>0</v>
      </c>
      <c r="L43" s="29">
        <v>5</v>
      </c>
      <c r="M43" s="78">
        <f>SUM(J43*L43)</f>
        <v>0</v>
      </c>
      <c r="N43" s="3"/>
      <c r="O43" s="3"/>
    </row>
    <row r="44" spans="2:15" x14ac:dyDescent="0.25">
      <c r="B44" s="63" t="s">
        <v>54</v>
      </c>
      <c r="C44" s="53"/>
      <c r="D44" s="53"/>
      <c r="E44" s="54"/>
      <c r="F44" s="54"/>
      <c r="G44" s="54"/>
      <c r="H44" s="55"/>
      <c r="I44" s="55"/>
      <c r="J44" s="55"/>
      <c r="K44" s="55"/>
      <c r="L44" s="56">
        <f>SUM(L45:L45)</f>
        <v>10</v>
      </c>
      <c r="M44" s="64"/>
      <c r="N44" s="3"/>
      <c r="O44" s="3"/>
    </row>
    <row r="45" spans="2:15" x14ac:dyDescent="0.25">
      <c r="B45" s="11" t="s">
        <v>14</v>
      </c>
      <c r="E45" s="20"/>
      <c r="F45" s="70"/>
      <c r="G45" s="20"/>
      <c r="H45" s="24"/>
      <c r="I45" s="28"/>
      <c r="J45" s="28">
        <f t="shared" ref="J45" si="11">SUM(E45+(E45*F45))</f>
        <v>0</v>
      </c>
      <c r="K45" s="28">
        <f t="shared" si="9"/>
        <v>0</v>
      </c>
      <c r="L45" s="29">
        <v>10</v>
      </c>
      <c r="M45" s="78">
        <f>SUM(J45*L45)</f>
        <v>0</v>
      </c>
      <c r="N45" s="3"/>
      <c r="O45" s="3"/>
    </row>
    <row r="46" spans="2:15" x14ac:dyDescent="0.25">
      <c r="B46" s="63" t="s">
        <v>47</v>
      </c>
      <c r="C46" s="53"/>
      <c r="D46" s="53"/>
      <c r="E46" s="54"/>
      <c r="F46" s="54"/>
      <c r="G46" s="54"/>
      <c r="H46" s="55"/>
      <c r="I46" s="55"/>
      <c r="J46" s="55"/>
      <c r="K46" s="55"/>
      <c r="L46" s="56">
        <f>SUM(L47:L48)</f>
        <v>300</v>
      </c>
      <c r="M46" s="64"/>
      <c r="N46" s="3"/>
      <c r="O46" s="3"/>
    </row>
    <row r="47" spans="2:15" x14ac:dyDescent="0.25">
      <c r="B47" s="11" t="s">
        <v>14</v>
      </c>
      <c r="E47" s="20"/>
      <c r="F47" s="70"/>
      <c r="G47" s="20"/>
      <c r="H47" s="24"/>
      <c r="I47" s="28"/>
      <c r="J47" s="28">
        <f t="shared" ref="J47:J48" si="12">SUM(E47+(E47*F47))</f>
        <v>0</v>
      </c>
      <c r="K47" s="28">
        <f t="shared" si="9"/>
        <v>0</v>
      </c>
      <c r="L47" s="29">
        <v>150</v>
      </c>
      <c r="M47" s="78">
        <f>SUM(J47*L47)</f>
        <v>0</v>
      </c>
      <c r="N47" s="3"/>
      <c r="O47" s="3"/>
    </row>
    <row r="48" spans="2:15" x14ac:dyDescent="0.25">
      <c r="B48" s="11" t="s">
        <v>13</v>
      </c>
      <c r="E48" s="20"/>
      <c r="F48" s="70"/>
      <c r="G48" s="20"/>
      <c r="H48" s="24"/>
      <c r="I48" s="28"/>
      <c r="J48" s="28">
        <f t="shared" si="12"/>
        <v>0</v>
      </c>
      <c r="K48" s="28">
        <f t="shared" si="9"/>
        <v>0</v>
      </c>
      <c r="L48" s="29">
        <v>150</v>
      </c>
      <c r="M48" s="78">
        <f t="shared" ref="M48" si="13">SUM(J48*L48)</f>
        <v>0</v>
      </c>
      <c r="N48" s="3"/>
      <c r="O48" s="3"/>
    </row>
    <row r="49" spans="2:15" x14ac:dyDescent="0.25">
      <c r="B49" s="63" t="s">
        <v>55</v>
      </c>
      <c r="C49" s="53"/>
      <c r="D49" s="84"/>
      <c r="E49" s="54"/>
      <c r="F49" s="54"/>
      <c r="G49" s="54"/>
      <c r="H49" s="55"/>
      <c r="I49" s="55"/>
      <c r="J49" s="55"/>
      <c r="K49" s="55"/>
      <c r="L49" s="56">
        <f>SUM(L50)</f>
        <v>10</v>
      </c>
      <c r="M49" s="64"/>
      <c r="N49" s="3"/>
      <c r="O49" s="3"/>
    </row>
    <row r="50" spans="2:15" x14ac:dyDescent="0.25">
      <c r="B50" s="11" t="s">
        <v>14</v>
      </c>
      <c r="E50" s="20"/>
      <c r="F50" s="70"/>
      <c r="G50" s="20"/>
      <c r="H50" s="24"/>
      <c r="I50" s="28"/>
      <c r="J50" s="28">
        <f>SUM(E50+(E50*F50))</f>
        <v>0</v>
      </c>
      <c r="K50" s="28">
        <f>SUM(J50+G50+I50)</f>
        <v>0</v>
      </c>
      <c r="L50" s="29">
        <v>10</v>
      </c>
      <c r="M50" s="78">
        <f>SUM(J50*L50)</f>
        <v>0</v>
      </c>
      <c r="N50" s="3"/>
      <c r="O50" s="3"/>
    </row>
    <row r="51" spans="2:15" x14ac:dyDescent="0.25">
      <c r="B51" s="63" t="s">
        <v>56</v>
      </c>
      <c r="C51" s="53"/>
      <c r="D51" s="84"/>
      <c r="E51" s="54"/>
      <c r="F51" s="54"/>
      <c r="G51" s="54"/>
      <c r="H51" s="55"/>
      <c r="I51" s="55"/>
      <c r="J51" s="55"/>
      <c r="K51" s="55"/>
      <c r="L51" s="56">
        <f>SUM(L52)</f>
        <v>10</v>
      </c>
      <c r="M51" s="55"/>
      <c r="N51" s="3"/>
      <c r="O51" s="3"/>
    </row>
    <row r="52" spans="2:15" ht="15.75" thickBot="1" x14ac:dyDescent="0.3">
      <c r="B52" s="11" t="s">
        <v>14</v>
      </c>
      <c r="E52" s="20"/>
      <c r="F52" s="70"/>
      <c r="G52" s="20"/>
      <c r="H52" s="24"/>
      <c r="I52" s="28"/>
      <c r="J52" s="28">
        <f>SUM(E52+(E52*F52))</f>
        <v>0</v>
      </c>
      <c r="K52" s="28">
        <f>SUM(J52+G52+I52)</f>
        <v>0</v>
      </c>
      <c r="L52" s="29">
        <v>10</v>
      </c>
      <c r="M52" s="78">
        <f>SUM(J52*L52)</f>
        <v>0</v>
      </c>
      <c r="N52" s="3"/>
      <c r="O52" s="3"/>
    </row>
    <row r="53" spans="2:15" ht="15.75" thickBot="1" x14ac:dyDescent="0.3">
      <c r="B53" s="83" t="s">
        <v>44</v>
      </c>
      <c r="C53" s="16"/>
      <c r="D53" s="16"/>
      <c r="E53" s="19"/>
      <c r="F53" s="19"/>
      <c r="G53" s="19"/>
      <c r="H53" s="23"/>
      <c r="I53" s="23"/>
      <c r="J53" s="23"/>
      <c r="K53" s="23"/>
      <c r="L53" s="85">
        <f>SUM(L54+L57+L60+L63+L66+L69)</f>
        <v>1620</v>
      </c>
      <c r="M53" s="17"/>
      <c r="N53" s="3"/>
      <c r="O53" s="3"/>
    </row>
    <row r="54" spans="2:15" x14ac:dyDescent="0.25">
      <c r="B54" s="46" t="s">
        <v>39</v>
      </c>
      <c r="C54" s="47"/>
      <c r="D54" s="47"/>
      <c r="E54" s="48"/>
      <c r="F54" s="48"/>
      <c r="G54" s="48"/>
      <c r="H54" s="49"/>
      <c r="I54" s="49"/>
      <c r="J54" s="49"/>
      <c r="K54" s="49"/>
      <c r="L54" s="50">
        <f>SUM(L55:L56)</f>
        <v>80</v>
      </c>
      <c r="M54" s="51"/>
      <c r="N54" s="3"/>
      <c r="O54" s="3"/>
    </row>
    <row r="55" spans="2:15" x14ac:dyDescent="0.25">
      <c r="B55" s="13" t="s">
        <v>14</v>
      </c>
      <c r="E55" s="20"/>
      <c r="F55" s="70"/>
      <c r="G55" s="20"/>
      <c r="H55" s="24"/>
      <c r="I55" s="28"/>
      <c r="J55" s="28">
        <f t="shared" ref="J55:J56" si="14">SUM(E55+(E55*F55))</f>
        <v>0</v>
      </c>
      <c r="K55" s="28">
        <f t="shared" ref="K55:K71" si="15">SUM(J55+G55+I55)</f>
        <v>0</v>
      </c>
      <c r="L55" s="29">
        <v>40</v>
      </c>
      <c r="M55" s="78">
        <f>SUM(J55*L55)</f>
        <v>0</v>
      </c>
      <c r="N55" s="3"/>
      <c r="O55" s="3"/>
    </row>
    <row r="56" spans="2:15" x14ac:dyDescent="0.25">
      <c r="B56" s="13" t="s">
        <v>15</v>
      </c>
      <c r="E56" s="20"/>
      <c r="F56" s="70"/>
      <c r="G56" s="20"/>
      <c r="H56" s="24"/>
      <c r="I56" s="28"/>
      <c r="J56" s="28">
        <f t="shared" si="14"/>
        <v>0</v>
      </c>
      <c r="K56" s="28">
        <f t="shared" si="15"/>
        <v>0</v>
      </c>
      <c r="L56" s="29">
        <v>40</v>
      </c>
      <c r="M56" s="78">
        <f>SUM(J56*L56)</f>
        <v>0</v>
      </c>
      <c r="N56" s="3"/>
      <c r="O56" s="3"/>
    </row>
    <row r="57" spans="2:15" x14ac:dyDescent="0.25">
      <c r="B57" s="63" t="s">
        <v>38</v>
      </c>
      <c r="C57" s="53"/>
      <c r="D57" s="53"/>
      <c r="E57" s="54"/>
      <c r="F57" s="54"/>
      <c r="G57" s="54"/>
      <c r="H57" s="55"/>
      <c r="I57" s="55"/>
      <c r="J57" s="55"/>
      <c r="K57" s="55"/>
      <c r="L57" s="56">
        <f>SUM(L58,L59)</f>
        <v>1050</v>
      </c>
      <c r="M57" s="64"/>
      <c r="N57" s="3"/>
      <c r="O57" s="3"/>
    </row>
    <row r="58" spans="2:15" x14ac:dyDescent="0.25">
      <c r="B58" s="11" t="s">
        <v>14</v>
      </c>
      <c r="E58" s="20"/>
      <c r="F58" s="70"/>
      <c r="G58" s="20"/>
      <c r="H58" s="24"/>
      <c r="I58" s="28"/>
      <c r="J58" s="28">
        <f t="shared" ref="J58:J59" si="16">SUM(E58+(E58*F58))</f>
        <v>0</v>
      </c>
      <c r="K58" s="28">
        <f t="shared" si="15"/>
        <v>0</v>
      </c>
      <c r="L58" s="29">
        <v>525</v>
      </c>
      <c r="M58" s="78">
        <f>SUM(J58*L58)</f>
        <v>0</v>
      </c>
      <c r="N58" s="3"/>
      <c r="O58" s="3"/>
    </row>
    <row r="59" spans="2:15" x14ac:dyDescent="0.25">
      <c r="B59" s="65" t="s">
        <v>15</v>
      </c>
      <c r="C59" s="57"/>
      <c r="D59" s="57"/>
      <c r="E59" s="58"/>
      <c r="F59" s="72"/>
      <c r="G59" s="58"/>
      <c r="H59" s="24"/>
      <c r="I59" s="59"/>
      <c r="J59" s="28">
        <f t="shared" si="16"/>
        <v>0</v>
      </c>
      <c r="K59" s="28">
        <f t="shared" si="15"/>
        <v>0</v>
      </c>
      <c r="L59" s="80">
        <v>525</v>
      </c>
      <c r="M59" s="78">
        <f>SUM(J59*L59)</f>
        <v>0</v>
      </c>
      <c r="N59" s="3"/>
      <c r="O59" s="3"/>
    </row>
    <row r="60" spans="2:15" x14ac:dyDescent="0.25">
      <c r="B60" s="63" t="s">
        <v>40</v>
      </c>
      <c r="C60" s="53"/>
      <c r="D60" s="53"/>
      <c r="E60" s="54"/>
      <c r="F60" s="54"/>
      <c r="G60" s="54"/>
      <c r="H60" s="55"/>
      <c r="I60" s="55"/>
      <c r="J60" s="55"/>
      <c r="K60" s="55"/>
      <c r="L60" s="56">
        <f>SUM(L61:L62)</f>
        <v>100</v>
      </c>
      <c r="M60" s="64"/>
      <c r="N60" s="3"/>
    </row>
    <row r="61" spans="2:15" x14ac:dyDescent="0.25">
      <c r="B61" s="11" t="s">
        <v>14</v>
      </c>
      <c r="E61" s="20"/>
      <c r="F61" s="70"/>
      <c r="G61" s="20"/>
      <c r="H61" s="24"/>
      <c r="I61" s="28"/>
      <c r="J61" s="28">
        <f t="shared" ref="J61:J62" si="17">SUM(E61+(E61*F61))</f>
        <v>0</v>
      </c>
      <c r="K61" s="28">
        <f t="shared" si="15"/>
        <v>0</v>
      </c>
      <c r="L61" s="29">
        <v>50</v>
      </c>
      <c r="M61" s="78">
        <f>SUM(J61*L61)</f>
        <v>0</v>
      </c>
      <c r="N61" s="3"/>
    </row>
    <row r="62" spans="2:15" x14ac:dyDescent="0.25">
      <c r="B62" s="65" t="s">
        <v>15</v>
      </c>
      <c r="C62" s="57"/>
      <c r="D62" s="57"/>
      <c r="E62" s="58"/>
      <c r="F62" s="72"/>
      <c r="G62" s="58"/>
      <c r="H62" s="24"/>
      <c r="I62" s="59"/>
      <c r="J62" s="28">
        <f t="shared" si="17"/>
        <v>0</v>
      </c>
      <c r="K62" s="28">
        <f t="shared" si="15"/>
        <v>0</v>
      </c>
      <c r="L62" s="80">
        <v>50</v>
      </c>
      <c r="M62" s="78">
        <f>SUM(J62*L62)</f>
        <v>0</v>
      </c>
      <c r="N62" s="3"/>
    </row>
    <row r="63" spans="2:15" x14ac:dyDescent="0.25">
      <c r="B63" s="63" t="s">
        <v>41</v>
      </c>
      <c r="C63" s="53"/>
      <c r="D63" s="53"/>
      <c r="E63" s="54"/>
      <c r="F63" s="54"/>
      <c r="G63" s="54"/>
      <c r="H63" s="55"/>
      <c r="I63" s="55"/>
      <c r="J63" s="55"/>
      <c r="K63" s="55"/>
      <c r="L63" s="56">
        <f>SUM(L64:L65)</f>
        <v>250</v>
      </c>
      <c r="M63" s="64"/>
      <c r="N63" s="3"/>
    </row>
    <row r="64" spans="2:15" x14ac:dyDescent="0.25">
      <c r="B64" s="11" t="s">
        <v>14</v>
      </c>
      <c r="E64" s="20"/>
      <c r="F64" s="70"/>
      <c r="G64" s="20"/>
      <c r="H64" s="24"/>
      <c r="I64" s="28"/>
      <c r="J64" s="28">
        <f t="shared" ref="J64:J65" si="18">SUM(E64+(E64*F64))</f>
        <v>0</v>
      </c>
      <c r="K64" s="28">
        <f t="shared" si="15"/>
        <v>0</v>
      </c>
      <c r="L64" s="29">
        <v>125</v>
      </c>
      <c r="M64" s="78">
        <f>SUM(J64*L64)</f>
        <v>0</v>
      </c>
      <c r="N64" s="3"/>
    </row>
    <row r="65" spans="1:14" x14ac:dyDescent="0.25">
      <c r="B65" s="65" t="s">
        <v>15</v>
      </c>
      <c r="C65" s="57"/>
      <c r="D65" s="57"/>
      <c r="E65" s="58"/>
      <c r="F65" s="72"/>
      <c r="G65" s="58"/>
      <c r="H65" s="24"/>
      <c r="I65" s="59"/>
      <c r="J65" s="28">
        <f t="shared" si="18"/>
        <v>0</v>
      </c>
      <c r="K65" s="28">
        <f t="shared" si="15"/>
        <v>0</v>
      </c>
      <c r="L65" s="80">
        <v>125</v>
      </c>
      <c r="M65" s="78">
        <f>SUM(J65*L65)</f>
        <v>0</v>
      </c>
      <c r="N65" s="3"/>
    </row>
    <row r="66" spans="1:14" x14ac:dyDescent="0.25">
      <c r="B66" s="63" t="s">
        <v>42</v>
      </c>
      <c r="C66" s="53"/>
      <c r="D66" s="53"/>
      <c r="E66" s="54"/>
      <c r="F66" s="54"/>
      <c r="G66" s="54"/>
      <c r="H66" s="55"/>
      <c r="I66" s="55"/>
      <c r="J66" s="55"/>
      <c r="K66" s="55"/>
      <c r="L66" s="56">
        <f>SUM(L67:L68)</f>
        <v>40</v>
      </c>
      <c r="M66" s="64"/>
      <c r="N66" s="3"/>
    </row>
    <row r="67" spans="1:14" s="4" customFormat="1" x14ac:dyDescent="0.25">
      <c r="B67" s="11" t="s">
        <v>14</v>
      </c>
      <c r="E67" s="22"/>
      <c r="F67" s="73"/>
      <c r="G67" s="22"/>
      <c r="H67" s="24"/>
      <c r="I67" s="52"/>
      <c r="J67" s="28">
        <f t="shared" ref="J67:J68" si="19">SUM(E67+(E67*F67))</f>
        <v>0</v>
      </c>
      <c r="K67" s="28">
        <f t="shared" si="15"/>
        <v>0</v>
      </c>
      <c r="L67" s="29">
        <v>20</v>
      </c>
      <c r="M67" s="78">
        <f>SUM(J67*L67)</f>
        <v>0</v>
      </c>
      <c r="N67" s="6"/>
    </row>
    <row r="68" spans="1:14" s="4" customFormat="1" x14ac:dyDescent="0.25">
      <c r="B68" s="65" t="s">
        <v>15</v>
      </c>
      <c r="C68" s="60"/>
      <c r="D68" s="60"/>
      <c r="E68" s="61"/>
      <c r="F68" s="74"/>
      <c r="G68" s="61"/>
      <c r="H68" s="24"/>
      <c r="I68" s="62"/>
      <c r="J68" s="28">
        <f t="shared" si="19"/>
        <v>0</v>
      </c>
      <c r="K68" s="28">
        <f t="shared" si="15"/>
        <v>0</v>
      </c>
      <c r="L68" s="80">
        <v>20</v>
      </c>
      <c r="M68" s="78">
        <f>SUM(J68*L68)</f>
        <v>0</v>
      </c>
      <c r="N68" s="6"/>
    </row>
    <row r="69" spans="1:14" x14ac:dyDescent="0.25">
      <c r="B69" s="81" t="s">
        <v>43</v>
      </c>
      <c r="C69" s="26"/>
      <c r="D69" s="26"/>
      <c r="E69" s="27"/>
      <c r="F69" s="27"/>
      <c r="G69" s="27"/>
      <c r="H69" s="55"/>
      <c r="I69" s="28"/>
      <c r="J69" s="55"/>
      <c r="K69" s="55"/>
      <c r="L69" s="29">
        <f>SUM(L70:L71)</f>
        <v>100</v>
      </c>
      <c r="M69" s="55"/>
      <c r="N69" s="3"/>
    </row>
    <row r="70" spans="1:14" x14ac:dyDescent="0.25">
      <c r="B70" s="11" t="s">
        <v>14</v>
      </c>
      <c r="E70" s="20"/>
      <c r="F70" s="70"/>
      <c r="G70" s="20"/>
      <c r="H70" s="24"/>
      <c r="I70" s="28"/>
      <c r="J70" s="28">
        <f t="shared" ref="J70:J71" si="20">SUM(E70+(E70*F70))</f>
        <v>0</v>
      </c>
      <c r="K70" s="28">
        <f t="shared" si="15"/>
        <v>0</v>
      </c>
      <c r="L70" s="29">
        <v>50</v>
      </c>
      <c r="M70" s="78">
        <f>SUM(J70*L70)</f>
        <v>0</v>
      </c>
      <c r="N70" s="3"/>
    </row>
    <row r="71" spans="1:14" ht="15.75" thickBot="1" x14ac:dyDescent="0.3">
      <c r="B71" s="12" t="s">
        <v>15</v>
      </c>
      <c r="C71" s="10"/>
      <c r="D71" s="10"/>
      <c r="E71" s="21"/>
      <c r="F71" s="71"/>
      <c r="G71" s="21"/>
      <c r="H71" s="24"/>
      <c r="I71" s="45"/>
      <c r="J71" s="28">
        <f t="shared" si="20"/>
        <v>0</v>
      </c>
      <c r="K71" s="28">
        <f t="shared" si="15"/>
        <v>0</v>
      </c>
      <c r="L71" s="79">
        <v>50</v>
      </c>
      <c r="M71" s="78">
        <f>SUM(J71*L71)</f>
        <v>0</v>
      </c>
      <c r="N71" s="3"/>
    </row>
    <row r="72" spans="1:14" ht="15.75" thickBot="1" x14ac:dyDescent="0.3">
      <c r="B72" s="31"/>
      <c r="C72" s="14"/>
      <c r="D72" s="14"/>
      <c r="E72" s="15"/>
      <c r="F72" s="15"/>
      <c r="G72" s="15"/>
      <c r="H72" s="15"/>
      <c r="I72" s="15"/>
      <c r="J72" s="15"/>
      <c r="K72" s="15"/>
      <c r="L72" s="33" t="s">
        <v>4</v>
      </c>
      <c r="M72" s="32">
        <f>SUM(M11:M71)</f>
        <v>0</v>
      </c>
    </row>
    <row r="73" spans="1:14" x14ac:dyDescent="0.25">
      <c r="B73" t="s">
        <v>23</v>
      </c>
      <c r="L73" s="43"/>
      <c r="M73" s="44"/>
    </row>
    <row r="74" spans="1:14" x14ac:dyDescent="0.25">
      <c r="B74" t="s">
        <v>28</v>
      </c>
    </row>
    <row r="75" spans="1:14" x14ac:dyDescent="0.25">
      <c r="B75" t="s">
        <v>32</v>
      </c>
    </row>
    <row r="76" spans="1:14" x14ac:dyDescent="0.25">
      <c r="B76" t="s">
        <v>33</v>
      </c>
    </row>
    <row r="77" spans="1:14" x14ac:dyDescent="0.25">
      <c r="A77" s="2" t="s">
        <v>5</v>
      </c>
      <c r="B77" s="2" t="s">
        <v>6</v>
      </c>
    </row>
    <row r="78" spans="1:14" x14ac:dyDescent="0.25">
      <c r="B78" t="s">
        <v>20</v>
      </c>
    </row>
    <row r="80" spans="1:14" s="4" customFormat="1" x14ac:dyDescent="0.25">
      <c r="E80" s="5"/>
      <c r="F80" s="5"/>
      <c r="G80" s="5"/>
      <c r="H80" s="5"/>
      <c r="I80" s="5"/>
      <c r="J80" s="5"/>
      <c r="K80" s="5"/>
      <c r="L80" s="5"/>
      <c r="M80" s="5"/>
    </row>
    <row r="88" customFormat="1" x14ac:dyDescent="0.25"/>
    <row r="90" customFormat="1" x14ac:dyDescent="0.25"/>
  </sheetData>
  <mergeCells count="7">
    <mergeCell ref="C8:E8"/>
    <mergeCell ref="C7:E7"/>
    <mergeCell ref="B2:M2"/>
    <mergeCell ref="B3:M3"/>
    <mergeCell ref="C6:E6"/>
    <mergeCell ref="C5:E5"/>
    <mergeCell ref="C4:E4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7D260-E47E-44DF-8015-401D1AC9F00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C0AE01-E6B9-4DF5-A35A-091BDF863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FCBCA7-4CCB-4B4A-BB24-DED51331C5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Concept prijzenblad v29-03-2023.xlsx</dc:title>
  <dc:creator>Matthijs den Boef</dc:creator>
  <cp:lastModifiedBy>Myrthe van den Berk - Delvaux</cp:lastModifiedBy>
  <dcterms:created xsi:type="dcterms:W3CDTF">2021-09-09T11:11:40Z</dcterms:created>
  <dcterms:modified xsi:type="dcterms:W3CDTF">2023-05-10T12:01:54Z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Thema">
    <vt:lpwstr/>
  </property>
  <property fmtid="{D5CDD505-2E9C-101B-9397-08002B2CF9AE}" pid="4" name="qnh_Documenttype">
    <vt:lpwstr>11;#Kennisgeving|61a30ce1-0472-4d38-aeee-0412fe5c2cc1</vt:lpwstr>
  </property>
  <property fmtid="{D5CDD505-2E9C-101B-9397-08002B2CF9AE}" pid="5" name="qnh_Project fase">
    <vt:lpwstr/>
  </property>
  <property fmtid="{D5CDD505-2E9C-101B-9397-08002B2CF9AE}" pid="6" name="MSIP_Label_36385424-4abe-4cf8-8898-c76487689253_Enabled">
    <vt:lpwstr>true</vt:lpwstr>
  </property>
  <property fmtid="{D5CDD505-2E9C-101B-9397-08002B2CF9AE}" pid="7" name="MSIP_Label_36385424-4abe-4cf8-8898-c76487689253_SetDate">
    <vt:lpwstr>2021-09-14T06:37:56Z</vt:lpwstr>
  </property>
  <property fmtid="{D5CDD505-2E9C-101B-9397-08002B2CF9AE}" pid="8" name="MSIP_Label_36385424-4abe-4cf8-8898-c76487689253_Method">
    <vt:lpwstr>Privileged</vt:lpwstr>
  </property>
  <property fmtid="{D5CDD505-2E9C-101B-9397-08002B2CF9AE}" pid="9" name="MSIP_Label_36385424-4abe-4cf8-8898-c76487689253_Name">
    <vt:lpwstr>Bedrijfsvertrouwelijk</vt:lpwstr>
  </property>
  <property fmtid="{D5CDD505-2E9C-101B-9397-08002B2CF9AE}" pid="10" name="MSIP_Label_36385424-4abe-4cf8-8898-c76487689253_SiteId">
    <vt:lpwstr>d9cef3d2-0eb3-4504-b431-80c617bfc930</vt:lpwstr>
  </property>
  <property fmtid="{D5CDD505-2E9C-101B-9397-08002B2CF9AE}" pid="11" name="MSIP_Label_36385424-4abe-4cf8-8898-c76487689253_ActionId">
    <vt:lpwstr>79c05ee6-9592-4adc-bccf-649c10d0edc5</vt:lpwstr>
  </property>
  <property fmtid="{D5CDD505-2E9C-101B-9397-08002B2CF9AE}" pid="12" name="MSIP_Label_36385424-4abe-4cf8-8898-c76487689253_ContentBits">
    <vt:lpwstr>0</vt:lpwstr>
  </property>
</Properties>
</file>