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lgemeen\Inkoop\Aanbestedingen\Aanbestedingen 2022\22.264-OW Inzameling restafval, gft, glas en overige stromen\4. Publicaties TenderNed\"/>
    </mc:Choice>
  </mc:AlternateContent>
  <xr:revisionPtr revIDLastSave="0" documentId="8_{F89253EC-749F-47D6-85D0-BFA95E7F8C85}" xr6:coauthVersionLast="36" xr6:coauthVersionMax="36" xr10:uidLastSave="{00000000-0000-0000-0000-000000000000}"/>
  <bookViews>
    <workbookView xWindow="3285" yWindow="-105" windowWidth="25320" windowHeight="12795" activeTab="1" xr2:uid="{00000000-000D-0000-FFFF-FFFF00000000}"/>
  </bookViews>
  <sheets>
    <sheet name=" Perceel 1 HHA" sheetId="1" r:id="rId1"/>
    <sheet name="Perceel 2 Glas" sheetId="5" r:id="rId2"/>
  </sheets>
  <definedNames>
    <definedName name="_xlnm.Print_Area" localSheetId="0">' Perceel 1 HHA'!$B$1:$G$61</definedName>
  </definedNames>
  <calcPr calcId="191029"/>
</workbook>
</file>

<file path=xl/calcChain.xml><?xml version="1.0" encoding="utf-8"?>
<calcChain xmlns="http://schemas.openxmlformats.org/spreadsheetml/2006/main">
  <c r="D7" i="5" l="1"/>
  <c r="F6" i="5"/>
  <c r="F5" i="5"/>
  <c r="F21" i="5" l="1"/>
  <c r="F20" i="5"/>
  <c r="F19" i="5"/>
  <c r="F18" i="5"/>
  <c r="E17" i="5"/>
  <c r="F11" i="5"/>
  <c r="F10" i="5"/>
  <c r="F9" i="5"/>
  <c r="F7" i="5"/>
  <c r="F22" i="5" l="1"/>
  <c r="F14" i="5"/>
  <c r="G49" i="1"/>
  <c r="G48" i="1"/>
  <c r="G47" i="1"/>
  <c r="G46" i="1"/>
  <c r="F45" i="1"/>
  <c r="C22" i="1"/>
  <c r="G22" i="1" s="1"/>
  <c r="C23" i="1"/>
  <c r="G13" i="1"/>
  <c r="G12" i="1"/>
  <c r="G11" i="1"/>
  <c r="G10" i="1"/>
  <c r="G9" i="1"/>
  <c r="G8" i="1"/>
  <c r="G50" i="1" l="1"/>
  <c r="G37" i="1"/>
  <c r="G38" i="1"/>
  <c r="G33" i="1"/>
  <c r="G39" i="1" l="1"/>
  <c r="G27" i="1"/>
  <c r="G28" i="1" l="1"/>
  <c r="G6" i="1"/>
  <c r="G32" i="1" l="1"/>
  <c r="G31" i="1"/>
  <c r="G23" i="1"/>
  <c r="G18" i="1"/>
  <c r="G17" i="1"/>
  <c r="G7" i="1"/>
  <c r="G5" i="1"/>
  <c r="G4" i="1"/>
  <c r="G14" i="1" l="1"/>
  <c r="G24" i="1"/>
  <c r="G19" i="1"/>
  <c r="G34" i="1"/>
  <c r="E42" i="1" l="1"/>
</calcChain>
</file>

<file path=xl/sharedStrings.xml><?xml version="1.0" encoding="utf-8"?>
<sst xmlns="http://schemas.openxmlformats.org/spreadsheetml/2006/main" count="136" uniqueCount="88">
  <si>
    <t>Naam (dhr/mevr):</t>
  </si>
  <si>
    <t>Functie:</t>
  </si>
  <si>
    <t>Handtekening:</t>
  </si>
  <si>
    <r>
      <rPr>
        <i/>
        <sz val="9"/>
        <color indexed="8"/>
        <rFont val="Verdana"/>
        <family val="2"/>
      </rPr>
      <t xml:space="preserve">A X B
</t>
    </r>
    <r>
      <rPr>
        <sz val="9"/>
        <color indexed="8"/>
        <rFont val="Verdana"/>
        <family val="2"/>
      </rPr>
      <t xml:space="preserve">
Kosten per jaar</t>
    </r>
  </si>
  <si>
    <t>Totale kosten per jaar</t>
  </si>
  <si>
    <t>Naam inschrijver:</t>
  </si>
  <si>
    <t>Berekening inschrijfsom</t>
  </si>
  <si>
    <t>Niet</t>
  </si>
  <si>
    <t xml:space="preserve">
Kosten per jaar</t>
  </si>
  <si>
    <r>
      <t>Totale kosten per jaar (</t>
    </r>
    <r>
      <rPr>
        <i/>
        <sz val="9"/>
        <color indexed="8"/>
        <rFont val="Verdana"/>
        <family val="2"/>
      </rPr>
      <t>*alle kosten tellen voor 50% hierin mee</t>
    </r>
    <r>
      <rPr>
        <b/>
        <sz val="9"/>
        <color indexed="8"/>
        <rFont val="Verdana"/>
        <family val="2"/>
      </rPr>
      <t>)</t>
    </r>
  </si>
  <si>
    <t>Restafval</t>
  </si>
  <si>
    <t>Gft-afval</t>
  </si>
  <si>
    <t>Oud papier en karton (Opk)</t>
  </si>
  <si>
    <t>HDO-afval</t>
  </si>
  <si>
    <r>
      <rPr>
        <i/>
        <sz val="9"/>
        <color indexed="8"/>
        <rFont val="Verdana"/>
        <family val="2"/>
      </rPr>
      <t>B</t>
    </r>
    <r>
      <rPr>
        <sz val="9"/>
        <color indexed="8"/>
        <rFont val="Verdana"/>
        <family val="2"/>
      </rPr>
      <t xml:space="preserve">
Aantal
 inzamelrondes
per jaar</t>
    </r>
  </si>
  <si>
    <t>Restafval in ondergrondse containers, gebied 1</t>
  </si>
  <si>
    <r>
      <rPr>
        <i/>
        <sz val="9"/>
        <color indexed="8"/>
        <rFont val="Verdana"/>
        <family val="2"/>
      </rPr>
      <t>A</t>
    </r>
    <r>
      <rPr>
        <sz val="9"/>
        <color indexed="8"/>
        <rFont val="Verdana"/>
        <family val="2"/>
      </rPr>
      <t xml:space="preserve">
Aantal
Aansluitingen of aantal ledigingen</t>
    </r>
  </si>
  <si>
    <t>Formule voor kosten per jaar</t>
  </si>
  <si>
    <r>
      <rPr>
        <i/>
        <sz val="9"/>
        <color indexed="8"/>
        <rFont val="Verdana"/>
        <family val="2"/>
      </rPr>
      <t xml:space="preserve">
</t>
    </r>
    <r>
      <rPr>
        <sz val="9"/>
        <color indexed="8"/>
        <rFont val="Verdana"/>
        <family val="2"/>
      </rPr>
      <t xml:space="preserve">
Kosten per jaar</t>
    </r>
  </si>
  <si>
    <t>A X C</t>
  </si>
  <si>
    <t>A X B X C</t>
  </si>
  <si>
    <t>Restafval in ondergrondse containers, gebied 2</t>
  </si>
  <si>
    <t>C
Kosten per inzamelronde per aansluiting, of kosten per lediging</t>
  </si>
  <si>
    <t>2-wekelijkse inzameling Gft-afval in minicontainers van 140 liter, gebied 2</t>
  </si>
  <si>
    <t xml:space="preserve">Totale kosten per jaar </t>
  </si>
  <si>
    <t>2-wekelijks inzamelen van restafval in minicontainers (240 liter), gebied 2</t>
  </si>
  <si>
    <t xml:space="preserve"> </t>
  </si>
  <si>
    <t>Verwerkingskosten Hdo-afval € / ton</t>
  </si>
  <si>
    <t>Luiers (optioneel)</t>
  </si>
  <si>
    <t>Jaarljkse kosten voor veegwerkzaamheden één medewerker bij evenementen o.b.v. 32 uur/jaar</t>
  </si>
  <si>
    <t>Kosten voor inzet van een veegmachine (RAVO of soortgelijk) op de kermis, 4 dagen per jaar</t>
  </si>
  <si>
    <t>Kosten voor verwerking van totaal 10 ton afval, vrijkomend op de kermis.</t>
  </si>
  <si>
    <t>Overige kosten</t>
  </si>
  <si>
    <t xml:space="preserve">2-wekelijks inzamelen van restafval in huisvuilzakken, gebied 1 </t>
  </si>
  <si>
    <t>Het op afroepbasis ledigen van de perscontainer op de milieustraten in Oosthuizen of Edam-Vol.</t>
  </si>
  <si>
    <t>C</t>
  </si>
  <si>
    <t>Ter beschikking stellen van een perscontainer op de milieustraten in Oosthuizen of Edam-Volendam</t>
  </si>
  <si>
    <t>A x C</t>
  </si>
  <si>
    <t>Inzameling op kermisdagen, 2 * 4 dagen inclusief plaatsen van rolcontaines (800/1000 liter)</t>
  </si>
  <si>
    <t>2-wekelijkse inzameling Gft-afval in minicontainers van 140 liter en verzamelcontainers, gebied 1</t>
  </si>
  <si>
    <t>Opk in ondergrondse containers, gebied 1 en 2 (aantal ledigingen)</t>
  </si>
  <si>
    <t>Beschikbaar stellen kraakperswagen met chauffeur voor inzsameling met verenigingen</t>
  </si>
  <si>
    <t>Luiers in verzamelcontainers, gebied 1 (aantal locaties)</t>
  </si>
  <si>
    <r>
      <rPr>
        <i/>
        <sz val="9"/>
        <color indexed="8"/>
        <rFont val="Verdana"/>
        <family val="2"/>
      </rPr>
      <t>A</t>
    </r>
    <r>
      <rPr>
        <sz val="9"/>
        <color indexed="8"/>
        <rFont val="Verdana"/>
        <family val="2"/>
      </rPr>
      <t xml:space="preserve">
Aantal
locaties</t>
    </r>
  </si>
  <si>
    <r>
      <rPr>
        <i/>
        <sz val="9"/>
        <color indexed="8"/>
        <rFont val="Verdana"/>
        <family val="2"/>
      </rPr>
      <t>A</t>
    </r>
    <r>
      <rPr>
        <sz val="9"/>
        <color indexed="8"/>
        <rFont val="Verdana"/>
        <family val="2"/>
      </rPr>
      <t xml:space="preserve">
Aantal
ledigingen of aantal uur</t>
    </r>
  </si>
  <si>
    <r>
      <rPr>
        <i/>
        <sz val="9"/>
        <color indexed="8"/>
        <rFont val="Verdana"/>
        <family val="2"/>
      </rPr>
      <t>A</t>
    </r>
    <r>
      <rPr>
        <sz val="9"/>
        <color indexed="8"/>
        <rFont val="Verdana"/>
        <family val="2"/>
      </rPr>
      <t xml:space="preserve">
Aantal
Aansluitingen </t>
    </r>
  </si>
  <si>
    <t>Wekelijkse inzameling van Hdo-afval op dinsdag</t>
  </si>
  <si>
    <r>
      <rPr>
        <i/>
        <sz val="9"/>
        <color indexed="8"/>
        <rFont val="Verdana"/>
        <family val="2"/>
      </rPr>
      <t>A</t>
    </r>
    <r>
      <rPr>
        <sz val="9"/>
        <color indexed="8"/>
        <rFont val="Verdana"/>
        <family val="2"/>
      </rPr>
      <t xml:space="preserve">
Aantal
Aansluitingen of aantal ton</t>
    </r>
  </si>
  <si>
    <t>C
Kosten per inzamelronde per aansluiting, of kosten / ton</t>
  </si>
  <si>
    <t>Wekelijkse inzameling van Hdo-afval op vrijdag</t>
  </si>
  <si>
    <r>
      <t xml:space="preserve">Jaarlijkse kosten voor sorteeranalyse (1*2jaar/2) inclusief transport door </t>
    </r>
    <r>
      <rPr>
        <b/>
        <sz val="9"/>
        <color indexed="8"/>
        <rFont val="Verdana"/>
        <family val="2"/>
      </rPr>
      <t>kraakperswagen</t>
    </r>
  </si>
  <si>
    <r>
      <t xml:space="preserve">Jaarlijkse kosten voor sorteeranalyse (1*2jaar/2) inclusief transport door </t>
    </r>
    <r>
      <rPr>
        <b/>
        <sz val="9"/>
        <color indexed="8"/>
        <rFont val="Verdana"/>
        <family val="2"/>
      </rPr>
      <t>kraanauto met container</t>
    </r>
  </si>
  <si>
    <t>INSCHRIJFSOM (totale kosten per jaar voor de vertreksituatie)</t>
  </si>
  <si>
    <t>DUURZAAMHEID</t>
  </si>
  <si>
    <t>Punten</t>
  </si>
  <si>
    <t>Percentage</t>
  </si>
  <si>
    <t>Puntenscore</t>
  </si>
  <si>
    <t>Geef het % in te zetten inzamelvoertuigen dat voldoet aan: Euro 6/EEV motor*</t>
  </si>
  <si>
    <t>Geef het % in te zetten inzamelvoertuigen dat voldoet aan: Hybride motor</t>
  </si>
  <si>
    <t>Geef het % in te zetten inzamelvoertuigen dat voldoet aan: CNG/LNG motor</t>
  </si>
  <si>
    <t>Geef het % in te zetten inzamelvoertuigen dat voldoet aan: Bio CNG/LNG, B100 of HVO100 brandstof</t>
  </si>
  <si>
    <t>Geef het % in te zetten inzamelvoertuigen dat voldoet aan: Rijden op waterstof of electrische motor</t>
  </si>
  <si>
    <r>
      <t>*</t>
    </r>
    <r>
      <rPr>
        <i/>
        <sz val="9"/>
        <color indexed="8"/>
        <rFont val="Arial"/>
        <family val="2"/>
      </rPr>
      <t xml:space="preserve">Dit is de sluitpost en wordt berekend als 100% - som overige op te geven percentages. </t>
    </r>
  </si>
  <si>
    <t>Totaal punten =</t>
  </si>
  <si>
    <t xml:space="preserve">Inzameling restafval, gft-afval, opk, luiers, gha- en hdo-afval </t>
  </si>
  <si>
    <t>P</t>
  </si>
  <si>
    <t>Prijs</t>
  </si>
  <si>
    <t>Ledigingskosten glascontainers</t>
  </si>
  <si>
    <t>Aantal containers</t>
  </si>
  <si>
    <t>Kosten per jaar</t>
  </si>
  <si>
    <t>Verwerking glas</t>
  </si>
  <si>
    <t>ton per jaar*</t>
  </si>
  <si>
    <t xml:space="preserve">kosten  (+) dan wel opbrengsten (-) per ton </t>
  </si>
  <si>
    <t>Wit glas</t>
  </si>
  <si>
    <t>Groen glas</t>
  </si>
  <si>
    <t>Bruin glas</t>
  </si>
  <si>
    <t>*indicatief, er kunnen geen rechten aan ontleend worden</t>
  </si>
  <si>
    <t xml:space="preserve">Totale inschrijfprijs </t>
  </si>
  <si>
    <t>Inzameling en verwerking van glas</t>
  </si>
  <si>
    <t>Inzamelen ondergrondse verzamelcontainers  glas (3-kleuren gescheiden)</t>
  </si>
  <si>
    <t>Beschikbaar stellen bovengrondse verzamelcontainers (3-kleuren gescheiden)</t>
  </si>
  <si>
    <t>Inzamelen bovengrondse verzamelcontainers  glas (3-kleuren gescheiden)</t>
  </si>
  <si>
    <t>Prijs per lediging of per verzamelcontainer</t>
  </si>
  <si>
    <t>Totaal Ledigingen 
per jaar*</t>
  </si>
  <si>
    <t>22.264-OW Bijlage 3: Inschrijvingstabel perceel 1</t>
  </si>
  <si>
    <t>22.264-OW Bijlage 3: Inschrijvingstabel perceel 2</t>
  </si>
  <si>
    <t>Aldus naar waarheid opgemaakt te …..................... op …................. 2023</t>
  </si>
  <si>
    <t>Aldus naar waarheid opgemaakt te ................... op ….................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</si>
</sst>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_-;&quot;€&quot;\ #,##0.00\-"/>
    <numFmt numFmtId="165" formatCode="&quot;€&quot;\ #,##0.00_-"/>
    <numFmt numFmtId="166" formatCode="&quot;€&quot;\ #,##0.00"/>
    <numFmt numFmtId="167" formatCode="_ [$€-413]\ * #,##0.00_ ;_ [$€-413]\ * \-#,##0.00_ ;_ [$€-413]\ * &quot;-&quot;??_ ;_ @_ "/>
    <numFmt numFmtId="168" formatCode="#,##0.0"/>
  </numFmts>
  <fonts count="18" x14ac:knownFonts="1">
    <font>
      <sz val="11"/>
      <color theme="1"/>
      <name val="Calibri"/>
      <family val="2"/>
      <scheme val="minor"/>
    </font>
    <font>
      <i/>
      <sz val="9"/>
      <color indexed="8"/>
      <name val="Verdana"/>
      <family val="2"/>
    </font>
    <font>
      <b/>
      <sz val="12"/>
      <color indexed="8"/>
      <name val="Verdana"/>
      <family val="2"/>
    </font>
    <font>
      <sz val="9"/>
      <color indexed="8"/>
      <name val="Verdana"/>
      <family val="2"/>
    </font>
    <font>
      <sz val="9"/>
      <color indexed="8"/>
      <name val="Verdana"/>
      <family val="2"/>
    </font>
    <font>
      <b/>
      <sz val="11"/>
      <color indexed="8"/>
      <name val="Verdana"/>
      <family val="2"/>
    </font>
    <font>
      <b/>
      <sz val="9"/>
      <color indexed="8"/>
      <name val="Verdana"/>
      <family val="2"/>
    </font>
    <font>
      <sz val="9"/>
      <color indexed="10"/>
      <name val="Verdana"/>
      <family val="2"/>
    </font>
    <font>
      <sz val="8"/>
      <name val="Calibri"/>
      <family val="2"/>
    </font>
    <font>
      <sz val="9"/>
      <color indexed="8"/>
      <name val="Arial"/>
      <family val="2"/>
    </font>
    <font>
      <sz val="9"/>
      <color theme="1"/>
      <name val="Verdana"/>
      <family val="2"/>
    </font>
    <font>
      <sz val="11"/>
      <color indexed="8"/>
      <name val="Verdana"/>
      <family val="2"/>
    </font>
    <font>
      <sz val="11"/>
      <color theme="1"/>
      <name val="Calibri"/>
      <family val="2"/>
      <scheme val="minor"/>
    </font>
    <font>
      <sz val="9"/>
      <name val="Verdana"/>
      <family val="2"/>
    </font>
    <font>
      <b/>
      <sz val="9"/>
      <name val="Verdana"/>
      <family val="2"/>
    </font>
    <font>
      <i/>
      <sz val="9"/>
      <color indexed="8"/>
      <name val="Arial"/>
      <family val="2"/>
    </font>
    <font>
      <i/>
      <sz val="9"/>
      <name val="Verdana"/>
      <family val="2"/>
    </font>
    <font>
      <i/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auto="1"/>
      </top>
      <bottom style="medium">
        <color indexed="64"/>
      </bottom>
      <diagonal/>
    </border>
  </borders>
  <cellStyleXfs count="4">
    <xf numFmtId="0" fontId="0" fillId="0" borderId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</cellStyleXfs>
  <cellXfs count="186">
    <xf numFmtId="0" fontId="0" fillId="0" borderId="0" xfId="0"/>
    <xf numFmtId="0" fontId="4" fillId="0" borderId="0" xfId="0" applyFont="1" applyBorder="1"/>
    <xf numFmtId="0" fontId="5" fillId="0" borderId="0" xfId="0" applyFont="1" applyBorder="1"/>
    <xf numFmtId="0" fontId="2" fillId="0" borderId="0" xfId="0" applyFont="1" applyAlignment="1">
      <alignment wrapText="1"/>
    </xf>
    <xf numFmtId="0" fontId="7" fillId="0" borderId="0" xfId="0" applyFont="1" applyBorder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3" xfId="0" applyFont="1" applyBorder="1"/>
    <xf numFmtId="165" fontId="4" fillId="2" borderId="5" xfId="0" applyNumberFormat="1" applyFont="1" applyFill="1" applyBorder="1" applyProtection="1">
      <protection locked="0"/>
    </xf>
    <xf numFmtId="0" fontId="7" fillId="0" borderId="0" xfId="0" applyFont="1"/>
    <xf numFmtId="0" fontId="3" fillId="0" borderId="0" xfId="0" applyFont="1"/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top"/>
    </xf>
    <xf numFmtId="0" fontId="3" fillId="0" borderId="0" xfId="0" applyFont="1" applyBorder="1"/>
    <xf numFmtId="0" fontId="4" fillId="0" borderId="8" xfId="0" applyFont="1" applyBorder="1" applyAlignment="1"/>
    <xf numFmtId="0" fontId="6" fillId="0" borderId="7" xfId="0" applyFont="1" applyBorder="1"/>
    <xf numFmtId="0" fontId="6" fillId="0" borderId="0" xfId="0" applyFont="1" applyBorder="1"/>
    <xf numFmtId="164" fontId="4" fillId="0" borderId="0" xfId="0" applyNumberFormat="1" applyFont="1" applyBorder="1"/>
    <xf numFmtId="0" fontId="6" fillId="0" borderId="10" xfId="0" applyFont="1" applyBorder="1" applyAlignment="1">
      <alignment vertical="top"/>
    </xf>
    <xf numFmtId="0" fontId="3" fillId="0" borderId="6" xfId="0" applyFont="1" applyBorder="1"/>
    <xf numFmtId="0" fontId="6" fillId="0" borderId="0" xfId="0" applyFont="1" applyBorder="1" applyAlignment="1"/>
    <xf numFmtId="165" fontId="6" fillId="0" borderId="0" xfId="0" applyNumberFormat="1" applyFont="1" applyBorder="1" applyAlignment="1">
      <alignment horizontal="right"/>
    </xf>
    <xf numFmtId="0" fontId="10" fillId="0" borderId="0" xfId="0" applyFont="1" applyBorder="1" applyAlignment="1">
      <alignment horizontal="justify" vertical="center" wrapText="1"/>
    </xf>
    <xf numFmtId="0" fontId="11" fillId="0" borderId="0" xfId="0" applyFont="1" applyBorder="1" applyAlignment="1">
      <alignment vertical="center"/>
    </xf>
    <xf numFmtId="165" fontId="4" fillId="2" borderId="20" xfId="0" applyNumberFormat="1" applyFont="1" applyFill="1" applyBorder="1" applyProtection="1">
      <protection locked="0"/>
    </xf>
    <xf numFmtId="165" fontId="9" fillId="4" borderId="0" xfId="0" applyNumberFormat="1" applyFont="1" applyFill="1" applyBorder="1" applyAlignment="1">
      <alignment wrapText="1"/>
    </xf>
    <xf numFmtId="0" fontId="3" fillId="0" borderId="0" xfId="0" applyFont="1" applyBorder="1" applyAlignment="1">
      <alignment horizontal="right"/>
    </xf>
    <xf numFmtId="0" fontId="6" fillId="0" borderId="24" xfId="0" applyFont="1" applyBorder="1"/>
    <xf numFmtId="0" fontId="3" fillId="0" borderId="18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top"/>
    </xf>
    <xf numFmtId="0" fontId="3" fillId="0" borderId="27" xfId="0" applyFont="1" applyBorder="1" applyAlignment="1">
      <alignment horizontal="center" vertical="top" wrapText="1"/>
    </xf>
    <xf numFmtId="0" fontId="3" fillId="0" borderId="25" xfId="0" applyFont="1" applyBorder="1" applyAlignment="1">
      <alignment vertical="top"/>
    </xf>
    <xf numFmtId="0" fontId="4" fillId="0" borderId="31" xfId="0" applyFont="1" applyBorder="1"/>
    <xf numFmtId="0" fontId="3" fillId="0" borderId="29" xfId="0" applyFont="1" applyBorder="1" applyAlignment="1">
      <alignment horizontal="center" vertical="center" wrapText="1"/>
    </xf>
    <xf numFmtId="0" fontId="3" fillId="5" borderId="27" xfId="0" applyFont="1" applyFill="1" applyBorder="1" applyAlignment="1">
      <alignment horizontal="center" vertical="top" wrapText="1"/>
    </xf>
    <xf numFmtId="3" fontId="3" fillId="4" borderId="26" xfId="0" applyNumberFormat="1" applyFont="1" applyFill="1" applyBorder="1" applyAlignment="1">
      <alignment horizontal="center" vertical="top"/>
    </xf>
    <xf numFmtId="165" fontId="3" fillId="4" borderId="30" xfId="0" applyNumberFormat="1" applyFont="1" applyFill="1" applyBorder="1" applyAlignment="1" applyProtection="1">
      <alignment horizontal="center"/>
      <protection locked="0"/>
    </xf>
    <xf numFmtId="3" fontId="3" fillId="0" borderId="22" xfId="0" applyNumberFormat="1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3" fontId="3" fillId="0" borderId="23" xfId="0" applyNumberFormat="1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166" fontId="3" fillId="0" borderId="28" xfId="0" applyNumberFormat="1" applyFont="1" applyBorder="1" applyAlignment="1">
      <alignment horizontal="center" wrapText="1"/>
    </xf>
    <xf numFmtId="164" fontId="6" fillId="0" borderId="4" xfId="0" applyNumberFormat="1" applyFont="1" applyBorder="1"/>
    <xf numFmtId="164" fontId="6" fillId="0" borderId="4" xfId="0" applyNumberFormat="1" applyFont="1" applyBorder="1" applyAlignment="1">
      <alignment horizontal="right"/>
    </xf>
    <xf numFmtId="165" fontId="4" fillId="0" borderId="0" xfId="0" applyNumberFormat="1" applyFont="1" applyFill="1" applyBorder="1"/>
    <xf numFmtId="0" fontId="3" fillId="0" borderId="25" xfId="0" applyFont="1" applyBorder="1" applyAlignment="1"/>
    <xf numFmtId="3" fontId="4" fillId="5" borderId="5" xfId="0" applyNumberFormat="1" applyFont="1" applyFill="1" applyBorder="1" applyAlignment="1">
      <alignment horizontal="center"/>
    </xf>
    <xf numFmtId="3" fontId="3" fillId="0" borderId="0" xfId="0" applyNumberFormat="1" applyFont="1" applyBorder="1" applyAlignment="1">
      <alignment horizontal="right"/>
    </xf>
    <xf numFmtId="165" fontId="4" fillId="4" borderId="0" xfId="0" applyNumberFormat="1" applyFont="1" applyFill="1" applyBorder="1" applyProtection="1">
      <protection locked="0"/>
    </xf>
    <xf numFmtId="0" fontId="3" fillId="5" borderId="22" xfId="0" applyFont="1" applyFill="1" applyBorder="1" applyAlignment="1">
      <alignment horizontal="center"/>
    </xf>
    <xf numFmtId="0" fontId="6" fillId="6" borderId="12" xfId="0" applyFont="1" applyFill="1" applyBorder="1" applyAlignment="1">
      <alignment vertical="top"/>
    </xf>
    <xf numFmtId="0" fontId="6" fillId="6" borderId="15" xfId="0" applyFont="1" applyFill="1" applyBorder="1" applyAlignment="1">
      <alignment vertical="top"/>
    </xf>
    <xf numFmtId="0" fontId="6" fillId="7" borderId="11" xfId="0" applyFont="1" applyFill="1" applyBorder="1" applyAlignment="1"/>
    <xf numFmtId="0" fontId="6" fillId="7" borderId="8" xfId="0" applyFont="1" applyFill="1" applyBorder="1" applyAlignment="1"/>
    <xf numFmtId="3" fontId="3" fillId="0" borderId="26" xfId="0" applyNumberFormat="1" applyFont="1" applyBorder="1" applyAlignment="1">
      <alignment horizontal="center" vertical="top"/>
    </xf>
    <xf numFmtId="0" fontId="6" fillId="0" borderId="0" xfId="0" applyFont="1" applyBorder="1" applyAlignment="1">
      <alignment horizontal="center"/>
    </xf>
    <xf numFmtId="164" fontId="6" fillId="0" borderId="0" xfId="0" applyNumberFormat="1" applyFont="1" applyBorder="1" applyAlignment="1">
      <alignment horizontal="right"/>
    </xf>
    <xf numFmtId="166" fontId="3" fillId="0" borderId="32" xfId="0" applyNumberFormat="1" applyFont="1" applyBorder="1" applyAlignment="1">
      <alignment horizontal="center" wrapText="1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165" fontId="3" fillId="4" borderId="5" xfId="0" applyNumberFormat="1" applyFont="1" applyFill="1" applyBorder="1" applyAlignment="1" applyProtection="1">
      <alignment horizontal="center"/>
      <protection locked="0"/>
    </xf>
    <xf numFmtId="0" fontId="3" fillId="0" borderId="5" xfId="1" applyNumberFormat="1" applyFont="1" applyBorder="1" applyAlignment="1">
      <alignment horizontal="center"/>
    </xf>
    <xf numFmtId="167" fontId="4" fillId="2" borderId="5" xfId="0" applyNumberFormat="1" applyFont="1" applyFill="1" applyBorder="1" applyProtection="1">
      <protection locked="0"/>
    </xf>
    <xf numFmtId="0" fontId="3" fillId="0" borderId="33" xfId="0" applyFont="1" applyBorder="1"/>
    <xf numFmtId="0" fontId="6" fillId="0" borderId="12" xfId="0" applyFont="1" applyBorder="1" applyAlignment="1">
      <alignment vertical="top"/>
    </xf>
    <xf numFmtId="0" fontId="6" fillId="0" borderId="34" xfId="0" applyFont="1" applyBorder="1"/>
    <xf numFmtId="0" fontId="3" fillId="5" borderId="5" xfId="0" applyFont="1" applyFill="1" applyBorder="1" applyAlignment="1">
      <alignment horizontal="center"/>
    </xf>
    <xf numFmtId="165" fontId="3" fillId="5" borderId="5" xfId="0" applyNumberFormat="1" applyFont="1" applyFill="1" applyBorder="1" applyAlignment="1" applyProtection="1">
      <alignment horizontal="center"/>
      <protection locked="0"/>
    </xf>
    <xf numFmtId="0" fontId="6" fillId="0" borderId="1" xfId="0" applyFont="1" applyBorder="1" applyAlignment="1">
      <alignment vertical="top"/>
    </xf>
    <xf numFmtId="166" fontId="3" fillId="0" borderId="9" xfId="0" applyNumberFormat="1" applyFont="1" applyBorder="1" applyAlignment="1">
      <alignment horizontal="center" wrapText="1"/>
    </xf>
    <xf numFmtId="0" fontId="6" fillId="0" borderId="3" xfId="0" applyFont="1" applyBorder="1"/>
    <xf numFmtId="0" fontId="3" fillId="5" borderId="5" xfId="0" applyFont="1" applyFill="1" applyBorder="1" applyAlignment="1">
      <alignment horizontal="center" vertical="top" wrapText="1"/>
    </xf>
    <xf numFmtId="0" fontId="3" fillId="0" borderId="5" xfId="0" applyFont="1" applyFill="1" applyBorder="1"/>
    <xf numFmtId="3" fontId="13" fillId="5" borderId="23" xfId="0" applyNumberFormat="1" applyFont="1" applyFill="1" applyBorder="1" applyAlignment="1">
      <alignment horizontal="center"/>
    </xf>
    <xf numFmtId="3" fontId="3" fillId="5" borderId="23" xfId="0" applyNumberFormat="1" applyFont="1" applyFill="1" applyBorder="1" applyAlignment="1">
      <alignment horizontal="center"/>
    </xf>
    <xf numFmtId="3" fontId="4" fillId="5" borderId="20" xfId="0" applyNumberFormat="1" applyFont="1" applyFill="1" applyBorder="1" applyAlignment="1">
      <alignment horizontal="center"/>
    </xf>
    <xf numFmtId="0" fontId="0" fillId="0" borderId="0" xfId="0"/>
    <xf numFmtId="0" fontId="3" fillId="0" borderId="0" xfId="0" applyFont="1" applyBorder="1" applyProtection="1"/>
    <xf numFmtId="0" fontId="3" fillId="0" borderId="0" xfId="0" applyFont="1" applyBorder="1" applyAlignment="1" applyProtection="1"/>
    <xf numFmtId="0" fontId="0" fillId="0" borderId="0" xfId="0" applyProtection="1"/>
    <xf numFmtId="166" fontId="3" fillId="0" borderId="0" xfId="0" applyNumberFormat="1" applyFont="1" applyBorder="1" applyAlignment="1" applyProtection="1"/>
    <xf numFmtId="166" fontId="6" fillId="0" borderId="0" xfId="0" applyNumberFormat="1" applyFont="1" applyBorder="1" applyAlignment="1" applyProtection="1">
      <alignment wrapText="1"/>
    </xf>
    <xf numFmtId="1" fontId="5" fillId="0" borderId="0" xfId="0" applyNumberFormat="1" applyFont="1" applyBorder="1" applyAlignment="1" applyProtection="1"/>
    <xf numFmtId="0" fontId="3" fillId="0" borderId="6" xfId="0" applyFont="1" applyBorder="1" applyAlignment="1" applyProtection="1">
      <alignment wrapText="1"/>
    </xf>
    <xf numFmtId="166" fontId="3" fillId="0" borderId="9" xfId="0" applyNumberFormat="1" applyFont="1" applyFill="1" applyBorder="1" applyProtection="1"/>
    <xf numFmtId="165" fontId="3" fillId="2" borderId="3" xfId="0" applyNumberFormat="1" applyFont="1" applyFill="1" applyBorder="1" applyAlignment="1" applyProtection="1">
      <alignment horizontal="center"/>
      <protection locked="0"/>
    </xf>
    <xf numFmtId="166" fontId="3" fillId="0" borderId="4" xfId="0" applyNumberFormat="1" applyFont="1" applyFill="1" applyBorder="1" applyProtection="1"/>
    <xf numFmtId="166" fontId="3" fillId="0" borderId="0" xfId="0" applyNumberFormat="1" applyFont="1" applyFill="1" applyBorder="1" applyProtection="1"/>
    <xf numFmtId="0" fontId="6" fillId="0" borderId="0" xfId="0" applyFont="1" applyBorder="1" applyAlignment="1" applyProtection="1">
      <alignment horizontal="left"/>
    </xf>
    <xf numFmtId="166" fontId="13" fillId="0" borderId="0" xfId="0" applyNumberFormat="1" applyFont="1" applyBorder="1" applyProtection="1"/>
    <xf numFmtId="166" fontId="6" fillId="0" borderId="0" xfId="0" applyNumberFormat="1" applyFont="1" applyBorder="1" applyProtection="1"/>
    <xf numFmtId="0" fontId="3" fillId="0" borderId="0" xfId="0" applyFont="1" applyProtection="1"/>
    <xf numFmtId="0" fontId="5" fillId="0" borderId="0" xfId="0" applyFont="1" applyBorder="1" applyAlignment="1" applyProtection="1">
      <alignment horizontal="left" vertical="top"/>
    </xf>
    <xf numFmtId="0" fontId="3" fillId="0" borderId="6" xfId="0" applyFont="1" applyBorder="1" applyAlignment="1" applyProtection="1">
      <alignment vertical="center"/>
    </xf>
    <xf numFmtId="0" fontId="3" fillId="0" borderId="17" xfId="0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horizontal="center" vertical="center"/>
    </xf>
    <xf numFmtId="0" fontId="3" fillId="0" borderId="19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vertical="top"/>
    </xf>
    <xf numFmtId="3" fontId="0" fillId="0" borderId="0" xfId="0" applyNumberFormat="1" applyBorder="1" applyAlignment="1" applyProtection="1">
      <alignment horizontal="center"/>
    </xf>
    <xf numFmtId="0" fontId="1" fillId="0" borderId="0" xfId="0" applyFont="1" applyBorder="1" applyProtection="1"/>
    <xf numFmtId="0" fontId="0" fillId="0" borderId="0" xfId="0" applyBorder="1" applyAlignment="1"/>
    <xf numFmtId="3" fontId="0" fillId="0" borderId="5" xfId="0" applyNumberFormat="1" applyBorder="1" applyAlignment="1" applyProtection="1">
      <alignment horizontal="center"/>
    </xf>
    <xf numFmtId="165" fontId="3" fillId="2" borderId="5" xfId="0" applyNumberFormat="1" applyFont="1" applyFill="1" applyBorder="1" applyAlignment="1" applyProtection="1">
      <alignment horizontal="center"/>
      <protection locked="0"/>
    </xf>
    <xf numFmtId="0" fontId="6" fillId="0" borderId="6" xfId="0" applyFont="1" applyBorder="1" applyAlignment="1" applyProtection="1">
      <alignment wrapText="1"/>
    </xf>
    <xf numFmtId="0" fontId="6" fillId="0" borderId="6" xfId="0" applyFont="1" applyBorder="1" applyAlignment="1" applyProtection="1">
      <alignment horizontal="left" wrapText="1"/>
    </xf>
    <xf numFmtId="166" fontId="6" fillId="0" borderId="5" xfId="0" applyNumberFormat="1" applyFont="1" applyBorder="1" applyAlignment="1" applyProtection="1">
      <alignment horizontal="center" vertical="top" wrapText="1"/>
    </xf>
    <xf numFmtId="0" fontId="3" fillId="0" borderId="6" xfId="0" applyFont="1" applyBorder="1" applyAlignment="1" applyProtection="1">
      <alignment horizontal="left" wrapText="1"/>
    </xf>
    <xf numFmtId="0" fontId="6" fillId="8" borderId="35" xfId="0" applyFont="1" applyFill="1" applyBorder="1" applyAlignment="1" applyProtection="1">
      <alignment horizontal="left"/>
    </xf>
    <xf numFmtId="0" fontId="6" fillId="8" borderId="36" xfId="0" applyFont="1" applyFill="1" applyBorder="1" applyAlignment="1" applyProtection="1">
      <alignment horizontal="left"/>
    </xf>
    <xf numFmtId="166" fontId="13" fillId="8" borderId="36" xfId="0" applyNumberFormat="1" applyFont="1" applyFill="1" applyBorder="1" applyProtection="1"/>
    <xf numFmtId="3" fontId="13" fillId="0" borderId="0" xfId="0" applyNumberFormat="1" applyFont="1" applyBorder="1" applyProtection="1"/>
    <xf numFmtId="166" fontId="14" fillId="0" borderId="0" xfId="0" applyNumberFormat="1" applyFont="1" applyBorder="1" applyAlignment="1" applyProtection="1">
      <alignment horizontal="right"/>
    </xf>
    <xf numFmtId="0" fontId="3" fillId="4" borderId="5" xfId="0" applyNumberFormat="1" applyFont="1" applyFill="1" applyBorder="1" applyAlignment="1" applyProtection="1">
      <alignment horizontal="center" vertical="center"/>
    </xf>
    <xf numFmtId="9" fontId="3" fillId="4" borderId="5" xfId="0" applyNumberFormat="1" applyFont="1" applyFill="1" applyBorder="1" applyAlignment="1" applyProtection="1">
      <alignment horizontal="center" vertical="center"/>
    </xf>
    <xf numFmtId="9" fontId="3" fillId="3" borderId="5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/>
    </xf>
    <xf numFmtId="0" fontId="6" fillId="6" borderId="1" xfId="0" applyNumberFormat="1" applyFont="1" applyFill="1" applyBorder="1" applyAlignment="1" applyProtection="1">
      <alignment horizontal="center" vertical="center"/>
    </xf>
    <xf numFmtId="0" fontId="6" fillId="6" borderId="2" xfId="0" applyNumberFormat="1" applyFont="1" applyFill="1" applyBorder="1" applyAlignment="1" applyProtection="1">
      <alignment horizontal="center"/>
    </xf>
    <xf numFmtId="0" fontId="9" fillId="0" borderId="37" xfId="0" applyNumberFormat="1" applyFont="1" applyFill="1" applyBorder="1" applyAlignment="1" applyProtection="1"/>
    <xf numFmtId="0" fontId="6" fillId="4" borderId="9" xfId="0" applyNumberFormat="1" applyFont="1" applyFill="1" applyBorder="1" applyAlignment="1" applyProtection="1">
      <alignment horizontal="right"/>
    </xf>
    <xf numFmtId="0" fontId="9" fillId="0" borderId="34" xfId="0" applyNumberFormat="1" applyFont="1" applyFill="1" applyBorder="1" applyAlignment="1" applyProtection="1"/>
    <xf numFmtId="0" fontId="0" fillId="0" borderId="3" xfId="0" applyBorder="1" applyAlignment="1">
      <alignment horizontal="center"/>
    </xf>
    <xf numFmtId="9" fontId="0" fillId="3" borderId="3" xfId="0" applyNumberFormat="1" applyFill="1" applyBorder="1" applyAlignment="1">
      <alignment horizontal="center"/>
    </xf>
    <xf numFmtId="0" fontId="6" fillId="4" borderId="4" xfId="0" applyNumberFormat="1" applyFont="1" applyFill="1" applyBorder="1" applyAlignment="1" applyProtection="1">
      <alignment horizontal="right"/>
    </xf>
    <xf numFmtId="168" fontId="6" fillId="6" borderId="38" xfId="0" applyNumberFormat="1" applyFont="1" applyFill="1" applyBorder="1" applyAlignment="1" applyProtection="1">
      <alignment horizontal="right"/>
    </xf>
    <xf numFmtId="166" fontId="6" fillId="0" borderId="9" xfId="0" applyNumberFormat="1" applyFont="1" applyFill="1" applyBorder="1" applyAlignment="1" applyProtection="1">
      <alignment horizontal="right"/>
    </xf>
    <xf numFmtId="0" fontId="0" fillId="0" borderId="18" xfId="0" applyBorder="1" applyAlignment="1"/>
    <xf numFmtId="0" fontId="6" fillId="6" borderId="12" xfId="0" applyNumberFormat="1" applyFont="1" applyFill="1" applyBorder="1" applyAlignment="1" applyProtection="1"/>
    <xf numFmtId="0" fontId="0" fillId="0" borderId="39" xfId="0" applyBorder="1" applyAlignment="1"/>
    <xf numFmtId="0" fontId="6" fillId="6" borderId="21" xfId="0" applyNumberFormat="1" applyFont="1" applyFill="1" applyBorder="1" applyAlignment="1" applyProtection="1">
      <alignment horizontal="center" vertical="center"/>
    </xf>
    <xf numFmtId="0" fontId="3" fillId="4" borderId="22" xfId="0" applyNumberFormat="1" applyFont="1" applyFill="1" applyBorder="1" applyAlignment="1" applyProtection="1">
      <alignment horizontal="center" vertical="center"/>
    </xf>
    <xf numFmtId="0" fontId="0" fillId="0" borderId="24" xfId="0" applyBorder="1" applyAlignment="1">
      <alignment horizontal="center"/>
    </xf>
    <xf numFmtId="0" fontId="3" fillId="0" borderId="8" xfId="0" applyFont="1" applyBorder="1" applyAlignment="1"/>
    <xf numFmtId="3" fontId="6" fillId="0" borderId="5" xfId="0" applyNumberFormat="1" applyFont="1" applyBorder="1" applyAlignment="1" applyProtection="1">
      <alignment horizontal="center"/>
    </xf>
    <xf numFmtId="3" fontId="6" fillId="0" borderId="5" xfId="0" applyNumberFormat="1" applyFont="1" applyBorder="1" applyAlignment="1" applyProtection="1">
      <alignment horizontal="center" wrapText="1"/>
    </xf>
    <xf numFmtId="166" fontId="6" fillId="0" borderId="5" xfId="0" applyNumberFormat="1" applyFont="1" applyFill="1" applyBorder="1" applyAlignment="1" applyProtection="1">
      <alignment horizontal="center" wrapText="1"/>
    </xf>
    <xf numFmtId="0" fontId="3" fillId="0" borderId="7" xfId="0" applyFont="1" applyBorder="1" applyAlignment="1" applyProtection="1">
      <alignment horizontal="left" wrapText="1"/>
    </xf>
    <xf numFmtId="0" fontId="1" fillId="0" borderId="0" xfId="0" applyFont="1" applyBorder="1" applyAlignment="1" applyProtection="1">
      <alignment horizontal="left" wrapText="1"/>
    </xf>
    <xf numFmtId="3" fontId="3" fillId="0" borderId="0" xfId="0" applyNumberFormat="1" applyFont="1" applyBorder="1" applyAlignment="1" applyProtection="1">
      <alignment horizontal="center"/>
    </xf>
    <xf numFmtId="3" fontId="16" fillId="0" borderId="0" xfId="0" applyNumberFormat="1" applyFont="1" applyBorder="1" applyAlignment="1" applyProtection="1">
      <alignment horizontal="center"/>
    </xf>
    <xf numFmtId="0" fontId="17" fillId="0" borderId="0" xfId="0" applyFont="1" applyBorder="1" applyAlignment="1"/>
    <xf numFmtId="166" fontId="6" fillId="8" borderId="40" xfId="0" applyNumberFormat="1" applyFont="1" applyFill="1" applyBorder="1" applyProtection="1"/>
    <xf numFmtId="0" fontId="6" fillId="0" borderId="0" xfId="0" applyFont="1" applyBorder="1" applyProtection="1"/>
    <xf numFmtId="3" fontId="3" fillId="4" borderId="5" xfId="0" applyNumberFormat="1" applyFont="1" applyFill="1" applyBorder="1" applyAlignment="1" applyProtection="1">
      <alignment horizontal="center"/>
    </xf>
    <xf numFmtId="0" fontId="3" fillId="0" borderId="33" xfId="0" applyFont="1" applyBorder="1" applyProtection="1"/>
    <xf numFmtId="0" fontId="6" fillId="6" borderId="15" xfId="0" applyNumberFormat="1" applyFont="1" applyFill="1" applyBorder="1" applyAlignment="1" applyProtection="1"/>
    <xf numFmtId="3" fontId="6" fillId="9" borderId="5" xfId="0" applyNumberFormat="1" applyFont="1" applyFill="1" applyBorder="1" applyAlignment="1" applyProtection="1">
      <alignment horizontal="center" wrapText="1"/>
    </xf>
    <xf numFmtId="3" fontId="3" fillId="0" borderId="5" xfId="0" applyNumberFormat="1" applyFont="1" applyBorder="1" applyAlignment="1" applyProtection="1">
      <alignment horizontal="center" wrapText="1"/>
    </xf>
    <xf numFmtId="166" fontId="3" fillId="0" borderId="9" xfId="0" applyNumberFormat="1" applyFont="1" applyFill="1" applyBorder="1" applyAlignment="1" applyProtection="1">
      <alignment horizontal="right"/>
    </xf>
    <xf numFmtId="0" fontId="3" fillId="2" borderId="5" xfId="0" applyFont="1" applyFill="1" applyBorder="1" applyAlignment="1" applyProtection="1">
      <alignment horizontal="left" vertical="center"/>
      <protection locked="0"/>
    </xf>
    <xf numFmtId="0" fontId="3" fillId="2" borderId="17" xfId="0" applyFont="1" applyFill="1" applyBorder="1" applyAlignment="1" applyProtection="1">
      <alignment horizontal="left" vertical="center"/>
      <protection locked="0"/>
    </xf>
    <xf numFmtId="0" fontId="3" fillId="2" borderId="9" xfId="0" applyFont="1" applyFill="1" applyBorder="1" applyAlignment="1" applyProtection="1">
      <alignment horizontal="left" vertical="center"/>
      <protection locked="0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2" borderId="12" xfId="0" applyFont="1" applyFill="1" applyBorder="1" applyAlignment="1" applyProtection="1">
      <alignment horizontal="left" vertical="center"/>
      <protection locked="0"/>
    </xf>
    <xf numFmtId="0" fontId="3" fillId="2" borderId="15" xfId="0" applyFont="1" applyFill="1" applyBorder="1" applyAlignment="1" applyProtection="1">
      <alignment horizontal="left" vertical="center"/>
      <protection locked="0"/>
    </xf>
    <xf numFmtId="0" fontId="3" fillId="2" borderId="16" xfId="0" applyFont="1" applyFill="1" applyBorder="1" applyAlignment="1" applyProtection="1">
      <alignment horizontal="left" vertical="center"/>
      <protection locked="0"/>
    </xf>
    <xf numFmtId="0" fontId="6" fillId="0" borderId="0" xfId="0" applyFont="1" applyBorder="1" applyAlignment="1">
      <alignment horizontal="center" wrapText="1"/>
    </xf>
    <xf numFmtId="0" fontId="3" fillId="6" borderId="15" xfId="0" applyFont="1" applyFill="1" applyBorder="1" applyAlignment="1">
      <alignment horizontal="center"/>
    </xf>
    <xf numFmtId="0" fontId="3" fillId="6" borderId="16" xfId="0" applyFont="1" applyFill="1" applyBorder="1" applyAlignment="1">
      <alignment horizontal="center"/>
    </xf>
    <xf numFmtId="165" fontId="6" fillId="7" borderId="13" xfId="0" applyNumberFormat="1" applyFont="1" applyFill="1" applyBorder="1" applyAlignment="1">
      <alignment horizontal="right"/>
    </xf>
    <xf numFmtId="165" fontId="6" fillId="7" borderId="14" xfId="0" applyNumberFormat="1" applyFont="1" applyFill="1" applyBorder="1" applyAlignment="1">
      <alignment horizontal="right"/>
    </xf>
    <xf numFmtId="0" fontId="6" fillId="6" borderId="12" xfId="0" applyNumberFormat="1" applyFont="1" applyFill="1" applyBorder="1" applyAlignment="1" applyProtection="1"/>
    <xf numFmtId="0" fontId="6" fillId="6" borderId="15" xfId="0" applyNumberFormat="1" applyFont="1" applyFill="1" applyBorder="1" applyAlignment="1" applyProtection="1"/>
    <xf numFmtId="0" fontId="0" fillId="0" borderId="21" xfId="0" applyBorder="1" applyAlignment="1"/>
    <xf numFmtId="0" fontId="9" fillId="0" borderId="37" xfId="0" applyNumberFormat="1" applyFont="1" applyFill="1" applyBorder="1" applyAlignment="1" applyProtection="1"/>
    <xf numFmtId="0" fontId="0" fillId="0" borderId="18" xfId="0" applyBorder="1" applyAlignment="1"/>
    <xf numFmtId="0" fontId="0" fillId="0" borderId="22" xfId="0" applyBorder="1" applyAlignment="1"/>
    <xf numFmtId="0" fontId="9" fillId="0" borderId="34" xfId="0" applyNumberFormat="1" applyFont="1" applyFill="1" applyBorder="1" applyAlignment="1" applyProtection="1"/>
    <xf numFmtId="0" fontId="0" fillId="0" borderId="39" xfId="0" applyBorder="1" applyAlignment="1"/>
    <xf numFmtId="0" fontId="0" fillId="0" borderId="24" xfId="0" applyBorder="1" applyAlignment="1"/>
    <xf numFmtId="0" fontId="3" fillId="2" borderId="18" xfId="0" applyFont="1" applyFill="1" applyBorder="1" applyAlignment="1" applyProtection="1">
      <alignment horizontal="left" vertical="center"/>
      <protection locked="0"/>
    </xf>
    <xf numFmtId="0" fontId="3" fillId="2" borderId="19" xfId="0" applyFont="1" applyFill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horizontal="center"/>
    </xf>
    <xf numFmtId="0" fontId="0" fillId="0" borderId="3" xfId="0" applyFont="1" applyBorder="1" applyAlignment="1">
      <alignment horizontal="center"/>
    </xf>
    <xf numFmtId="0" fontId="5" fillId="8" borderId="12" xfId="0" applyFont="1" applyFill="1" applyBorder="1" applyAlignment="1" applyProtection="1">
      <alignment vertical="top"/>
    </xf>
    <xf numFmtId="0" fontId="0" fillId="0" borderId="15" xfId="0" applyBorder="1" applyAlignment="1"/>
    <xf numFmtId="0" fontId="0" fillId="0" borderId="16" xfId="0" applyBorder="1" applyAlignment="1"/>
    <xf numFmtId="0" fontId="6" fillId="0" borderId="5" xfId="0" applyFont="1" applyBorder="1" applyAlignment="1" applyProtection="1">
      <alignment horizontal="center"/>
    </xf>
    <xf numFmtId="0" fontId="3" fillId="0" borderId="5" xfId="0" applyFont="1" applyBorder="1" applyAlignment="1" applyProtection="1">
      <alignment horizontal="center"/>
    </xf>
    <xf numFmtId="0" fontId="0" fillId="0" borderId="5" xfId="0" applyFont="1" applyBorder="1" applyAlignment="1">
      <alignment horizontal="center"/>
    </xf>
  </cellXfs>
  <cellStyles count="4">
    <cellStyle name="Komma 2" xfId="2" xr:uid="{00000000-0005-0000-0000-000000000000}"/>
    <cellStyle name="Standaard" xfId="0" builtinId="0"/>
    <cellStyle name="Valuta" xfId="1" builtinId="4"/>
    <cellStyle name="Valuta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752475</xdr:colOff>
      <xdr:row>14</xdr:row>
      <xdr:rowOff>0</xdr:rowOff>
    </xdr:from>
    <xdr:to>
      <xdr:col>6</xdr:col>
      <xdr:colOff>1019175</xdr:colOff>
      <xdr:row>14</xdr:row>
      <xdr:rowOff>0</xdr:rowOff>
    </xdr:to>
    <xdr:pic>
      <xdr:nvPicPr>
        <xdr:cNvPr id="1299" name="Afbeelding 7" descr="Logo%20Westvoorne%20groene%20band%202010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23241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0</xdr:rowOff>
    </xdr:to>
    <xdr:pic>
      <xdr:nvPicPr>
        <xdr:cNvPr id="1300" name="Afbeelding 1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2324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400049</xdr:colOff>
      <xdr:row>0</xdr:row>
      <xdr:rowOff>142874</xdr:rowOff>
    </xdr:from>
    <xdr:to>
      <xdr:col>6</xdr:col>
      <xdr:colOff>1343025</xdr:colOff>
      <xdr:row>1</xdr:row>
      <xdr:rowOff>714374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248899" y="142874"/>
          <a:ext cx="2324101" cy="1019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638175</xdr:colOff>
      <xdr:row>0</xdr:row>
      <xdr:rowOff>142875</xdr:rowOff>
    </xdr:from>
    <xdr:to>
      <xdr:col>5</xdr:col>
      <xdr:colOff>1055952</xdr:colOff>
      <xdr:row>1</xdr:row>
      <xdr:rowOff>728942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62950" y="142875"/>
          <a:ext cx="2322777" cy="10242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61"/>
  <sheetViews>
    <sheetView topLeftCell="A37" zoomScaleNormal="100" workbookViewId="0">
      <selection activeCell="B67" sqref="B67"/>
    </sheetView>
  </sheetViews>
  <sheetFormatPr defaultRowHeight="11.25" x14ac:dyDescent="0.15"/>
  <cols>
    <col min="1" max="1" width="4.85546875" style="1" customWidth="1"/>
    <col min="2" max="2" width="90.7109375" style="1" customWidth="1"/>
    <col min="3" max="7" width="20.7109375" style="1" customWidth="1"/>
    <col min="8" max="8" width="9.140625" style="4"/>
    <col min="9" max="13" width="9.140625" style="1"/>
    <col min="14" max="14" width="28.140625" style="1" customWidth="1"/>
    <col min="15" max="15" width="30" style="1" customWidth="1"/>
    <col min="16" max="16384" width="9.140625" style="1"/>
  </cols>
  <sheetData>
    <row r="1" spans="2:11" ht="35.25" customHeight="1" x14ac:dyDescent="0.2">
      <c r="B1" s="3" t="s">
        <v>84</v>
      </c>
      <c r="C1" s="3"/>
      <c r="D1" s="162"/>
      <c r="E1" s="162"/>
      <c r="F1" s="162"/>
      <c r="G1" s="162"/>
    </row>
    <row r="2" spans="2:11" ht="63.75" customHeight="1" thickBot="1" x14ac:dyDescent="0.2">
      <c r="B2" s="23" t="s">
        <v>64</v>
      </c>
      <c r="C2" s="23"/>
      <c r="D2" s="136" t="s">
        <v>65</v>
      </c>
      <c r="E2" s="14"/>
      <c r="F2" s="14"/>
      <c r="G2" s="14"/>
    </row>
    <row r="3" spans="2:11" ht="59.25" customHeight="1" x14ac:dyDescent="0.15">
      <c r="B3" s="18" t="s">
        <v>10</v>
      </c>
      <c r="C3" s="5" t="s">
        <v>16</v>
      </c>
      <c r="D3" s="5" t="s">
        <v>14</v>
      </c>
      <c r="E3" s="5" t="s">
        <v>22</v>
      </c>
      <c r="F3" s="34" t="s">
        <v>17</v>
      </c>
      <c r="G3" s="6" t="s">
        <v>18</v>
      </c>
    </row>
    <row r="4" spans="2:11" ht="12.95" customHeight="1" x14ac:dyDescent="0.15">
      <c r="B4" s="32" t="s">
        <v>15</v>
      </c>
      <c r="C4" s="36">
        <v>21848</v>
      </c>
      <c r="D4" s="35"/>
      <c r="E4" s="8"/>
      <c r="F4" s="37" t="s">
        <v>19</v>
      </c>
      <c r="G4" s="43">
        <f>C4*E4</f>
        <v>0</v>
      </c>
    </row>
    <row r="5" spans="2:11" ht="12.95" customHeight="1" x14ac:dyDescent="0.15">
      <c r="B5" s="32" t="s">
        <v>21</v>
      </c>
      <c r="C5" s="36">
        <v>271</v>
      </c>
      <c r="D5" s="35"/>
      <c r="E5" s="8"/>
      <c r="F5" s="37" t="s">
        <v>19</v>
      </c>
      <c r="G5" s="43">
        <f>C5*E5</f>
        <v>0</v>
      </c>
    </row>
    <row r="6" spans="2:11" ht="12.95" customHeight="1" x14ac:dyDescent="0.15">
      <c r="B6" s="32" t="s">
        <v>33</v>
      </c>
      <c r="C6" s="56">
        <v>178</v>
      </c>
      <c r="D6" s="31">
        <v>26</v>
      </c>
      <c r="E6" s="8"/>
      <c r="F6" s="37" t="s">
        <v>20</v>
      </c>
      <c r="G6" s="43">
        <f t="shared" ref="G6:G7" si="0">C6*D6*E6</f>
        <v>0</v>
      </c>
    </row>
    <row r="7" spans="2:11" ht="12.95" customHeight="1" x14ac:dyDescent="0.15">
      <c r="B7" s="19" t="s">
        <v>25</v>
      </c>
      <c r="C7" s="38">
        <v>2537</v>
      </c>
      <c r="D7" s="39">
        <v>26</v>
      </c>
      <c r="E7" s="8"/>
      <c r="F7" s="37" t="s">
        <v>20</v>
      </c>
      <c r="G7" s="43">
        <f t="shared" si="0"/>
        <v>0</v>
      </c>
    </row>
    <row r="8" spans="2:11" ht="12.95" customHeight="1" x14ac:dyDescent="0.15">
      <c r="B8" s="19" t="s">
        <v>34</v>
      </c>
      <c r="C8" s="40">
        <v>24</v>
      </c>
      <c r="D8" s="73"/>
      <c r="E8" s="24"/>
      <c r="F8" s="37" t="s">
        <v>19</v>
      </c>
      <c r="G8" s="43">
        <f>C8*E8</f>
        <v>0</v>
      </c>
    </row>
    <row r="9" spans="2:11" ht="12.95" customHeight="1" x14ac:dyDescent="0.15">
      <c r="B9" s="74" t="s">
        <v>36</v>
      </c>
      <c r="C9" s="40">
        <v>2</v>
      </c>
      <c r="D9" s="73"/>
      <c r="E9" s="24"/>
      <c r="F9" s="37" t="s">
        <v>37</v>
      </c>
      <c r="G9" s="43">
        <f>C9*E9</f>
        <v>0</v>
      </c>
    </row>
    <row r="10" spans="2:11" ht="12.95" customHeight="1" x14ac:dyDescent="0.15">
      <c r="B10" s="74" t="s">
        <v>29</v>
      </c>
      <c r="C10" s="75"/>
      <c r="D10" s="73"/>
      <c r="E10" s="24"/>
      <c r="F10" s="37" t="s">
        <v>35</v>
      </c>
      <c r="G10" s="43">
        <f>E10</f>
        <v>0</v>
      </c>
    </row>
    <row r="11" spans="2:11" ht="12.95" customHeight="1" x14ac:dyDescent="0.15">
      <c r="B11" s="74" t="s">
        <v>30</v>
      </c>
      <c r="C11" s="76"/>
      <c r="D11" s="73"/>
      <c r="E11" s="24"/>
      <c r="F11" s="37" t="s">
        <v>35</v>
      </c>
      <c r="G11" s="43">
        <f t="shared" ref="G11:G13" si="1">E11</f>
        <v>0</v>
      </c>
    </row>
    <row r="12" spans="2:11" ht="12.95" customHeight="1" x14ac:dyDescent="0.15">
      <c r="B12" s="74" t="s">
        <v>31</v>
      </c>
      <c r="C12" s="76"/>
      <c r="D12" s="73"/>
      <c r="E12" s="24"/>
      <c r="F12" s="37" t="s">
        <v>35</v>
      </c>
      <c r="G12" s="43">
        <f t="shared" si="1"/>
        <v>0</v>
      </c>
    </row>
    <row r="13" spans="2:11" ht="12.95" customHeight="1" x14ac:dyDescent="0.15">
      <c r="B13" s="19" t="s">
        <v>38</v>
      </c>
      <c r="C13" s="76"/>
      <c r="D13" s="77"/>
      <c r="E13" s="24"/>
      <c r="F13" s="37" t="s">
        <v>35</v>
      </c>
      <c r="G13" s="43">
        <f t="shared" si="1"/>
        <v>0</v>
      </c>
    </row>
    <row r="14" spans="2:11" ht="27" customHeight="1" thickBot="1" x14ac:dyDescent="0.2">
      <c r="B14" s="15" t="s">
        <v>4</v>
      </c>
      <c r="C14" s="27"/>
      <c r="D14" s="7"/>
      <c r="E14" s="7"/>
      <c r="F14" s="33"/>
      <c r="G14" s="45">
        <f>SUM(G4:G13)</f>
        <v>0</v>
      </c>
      <c r="K14" s="13"/>
    </row>
    <row r="15" spans="2:11" ht="12.95" customHeight="1" thickBot="1" x14ac:dyDescent="0.2">
      <c r="B15" s="16"/>
      <c r="C15" s="16"/>
      <c r="G15" s="17"/>
    </row>
    <row r="16" spans="2:11" ht="63.75" customHeight="1" x14ac:dyDescent="0.15">
      <c r="B16" s="18" t="s">
        <v>11</v>
      </c>
      <c r="C16" s="5" t="s">
        <v>45</v>
      </c>
      <c r="D16" s="5" t="s">
        <v>14</v>
      </c>
      <c r="E16" s="5" t="s">
        <v>22</v>
      </c>
      <c r="F16" s="34" t="s">
        <v>17</v>
      </c>
      <c r="G16" s="6" t="s">
        <v>3</v>
      </c>
    </row>
    <row r="17" spans="2:11" ht="12.95" customHeight="1" x14ac:dyDescent="0.15">
      <c r="B17" s="19" t="s">
        <v>39</v>
      </c>
      <c r="C17" s="38">
        <v>12714</v>
      </c>
      <c r="D17" s="39">
        <v>44</v>
      </c>
      <c r="E17" s="8"/>
      <c r="F17" s="37" t="s">
        <v>20</v>
      </c>
      <c r="G17" s="43">
        <f>C17*D17*E17</f>
        <v>0</v>
      </c>
    </row>
    <row r="18" spans="2:11" ht="12.95" customHeight="1" x14ac:dyDescent="0.15">
      <c r="B18" s="19" t="s">
        <v>23</v>
      </c>
      <c r="C18" s="40">
        <v>2606</v>
      </c>
      <c r="D18" s="39">
        <v>44</v>
      </c>
      <c r="E18" s="24"/>
      <c r="F18" s="37" t="s">
        <v>20</v>
      </c>
      <c r="G18" s="43">
        <f>C18*D18*E18</f>
        <v>0</v>
      </c>
    </row>
    <row r="19" spans="2:11" ht="27" customHeight="1" thickBot="1" x14ac:dyDescent="0.2">
      <c r="B19" s="15" t="s">
        <v>4</v>
      </c>
      <c r="C19" s="42"/>
      <c r="D19" s="7"/>
      <c r="E19" s="7"/>
      <c r="F19" s="33"/>
      <c r="G19" s="44">
        <f>SUM(G17:G18)</f>
        <v>0</v>
      </c>
      <c r="K19" s="13"/>
    </row>
    <row r="20" spans="2:11" ht="12.95" customHeight="1" thickBot="1" x14ac:dyDescent="0.2">
      <c r="B20" s="16"/>
      <c r="C20" s="16"/>
      <c r="G20" s="17"/>
    </row>
    <row r="21" spans="2:11" ht="61.5" customHeight="1" x14ac:dyDescent="0.15">
      <c r="B21" s="18" t="s">
        <v>12</v>
      </c>
      <c r="C21" s="5" t="s">
        <v>44</v>
      </c>
      <c r="D21" s="5" t="s">
        <v>14</v>
      </c>
      <c r="E21" s="5" t="s">
        <v>22</v>
      </c>
      <c r="F21" s="34" t="s">
        <v>17</v>
      </c>
      <c r="G21" s="6" t="s">
        <v>3</v>
      </c>
    </row>
    <row r="22" spans="2:11" ht="13.5" customHeight="1" x14ac:dyDescent="0.15">
      <c r="B22" s="19" t="s">
        <v>41</v>
      </c>
      <c r="C22" s="40">
        <f>297+269</f>
        <v>566</v>
      </c>
      <c r="D22" s="48"/>
      <c r="E22" s="24"/>
      <c r="F22" s="37" t="s">
        <v>19</v>
      </c>
      <c r="G22" s="43">
        <f>C22*E22</f>
        <v>0</v>
      </c>
    </row>
    <row r="23" spans="2:11" ht="13.5" customHeight="1" x14ac:dyDescent="0.15">
      <c r="B23" s="47" t="s">
        <v>40</v>
      </c>
      <c r="C23" s="40">
        <f>3332+26</f>
        <v>3358</v>
      </c>
      <c r="D23" s="48"/>
      <c r="E23" s="24"/>
      <c r="F23" s="37" t="s">
        <v>19</v>
      </c>
      <c r="G23" s="43">
        <f>C23*E23</f>
        <v>0</v>
      </c>
    </row>
    <row r="24" spans="2:11" ht="27" customHeight="1" thickBot="1" x14ac:dyDescent="0.2">
      <c r="B24" s="15" t="s">
        <v>24</v>
      </c>
      <c r="C24" s="42"/>
      <c r="D24" s="7"/>
      <c r="E24" s="7"/>
      <c r="F24" s="33"/>
      <c r="G24" s="45">
        <f>SUM(G22:G23)</f>
        <v>0</v>
      </c>
    </row>
    <row r="25" spans="2:11" ht="27" customHeight="1" thickBot="1" x14ac:dyDescent="0.2">
      <c r="B25" s="16" t="s">
        <v>26</v>
      </c>
      <c r="C25" s="57"/>
      <c r="G25" s="58"/>
    </row>
    <row r="26" spans="2:11" ht="61.5" customHeight="1" x14ac:dyDescent="0.15">
      <c r="B26" s="18" t="s">
        <v>28</v>
      </c>
      <c r="C26" s="5" t="s">
        <v>43</v>
      </c>
      <c r="D26" s="5" t="s">
        <v>14</v>
      </c>
      <c r="E26" s="5" t="s">
        <v>22</v>
      </c>
      <c r="F26" s="34" t="s">
        <v>17</v>
      </c>
      <c r="G26" s="6" t="s">
        <v>3</v>
      </c>
    </row>
    <row r="27" spans="2:11" ht="13.5" customHeight="1" x14ac:dyDescent="0.15">
      <c r="B27" s="47" t="s">
        <v>42</v>
      </c>
      <c r="C27" s="40">
        <v>10</v>
      </c>
      <c r="D27" s="40">
        <v>52</v>
      </c>
      <c r="E27" s="24"/>
      <c r="F27" s="37" t="s">
        <v>20</v>
      </c>
      <c r="G27" s="43">
        <f>C27*D27*E27</f>
        <v>0</v>
      </c>
      <c r="I27" s="13"/>
    </row>
    <row r="28" spans="2:11" ht="27" customHeight="1" thickBot="1" x14ac:dyDescent="0.2">
      <c r="B28" s="15" t="s">
        <v>24</v>
      </c>
      <c r="C28" s="42"/>
      <c r="D28" s="7"/>
      <c r="E28" s="7"/>
      <c r="F28" s="33"/>
      <c r="G28" s="45">
        <f>SUM(G27:G27)</f>
        <v>0</v>
      </c>
    </row>
    <row r="29" spans="2:11" ht="27" customHeight="1" thickBot="1" x14ac:dyDescent="0.2">
      <c r="B29" s="16"/>
      <c r="C29" s="57"/>
      <c r="G29" s="58"/>
    </row>
    <row r="30" spans="2:11" s="13" customFormat="1" ht="66.75" customHeight="1" x14ac:dyDescent="0.15">
      <c r="B30" s="18" t="s">
        <v>13</v>
      </c>
      <c r="C30" s="5" t="s">
        <v>47</v>
      </c>
      <c r="D30" s="5" t="s">
        <v>14</v>
      </c>
      <c r="E30" s="5" t="s">
        <v>48</v>
      </c>
      <c r="F30" s="34" t="s">
        <v>17</v>
      </c>
      <c r="G30" s="6" t="s">
        <v>3</v>
      </c>
      <c r="J30" s="4"/>
    </row>
    <row r="31" spans="2:11" s="13" customFormat="1" ht="12.95" customHeight="1" x14ac:dyDescent="0.15">
      <c r="B31" s="19" t="s">
        <v>46</v>
      </c>
      <c r="C31" s="41">
        <v>175</v>
      </c>
      <c r="D31" s="39">
        <v>52</v>
      </c>
      <c r="E31" s="8"/>
      <c r="F31" s="37" t="s">
        <v>20</v>
      </c>
      <c r="G31" s="43">
        <f>C31*D31*E31</f>
        <v>0</v>
      </c>
      <c r="J31" s="4"/>
    </row>
    <row r="32" spans="2:11" s="13" customFormat="1" ht="12.95" customHeight="1" x14ac:dyDescent="0.15">
      <c r="B32" s="19" t="s">
        <v>49</v>
      </c>
      <c r="C32" s="61">
        <v>24</v>
      </c>
      <c r="D32" s="39">
        <v>52</v>
      </c>
      <c r="E32" s="8"/>
      <c r="F32" s="62" t="s">
        <v>20</v>
      </c>
      <c r="G32" s="59">
        <f>C32*D32*E32</f>
        <v>0</v>
      </c>
      <c r="J32" s="4"/>
    </row>
    <row r="33" spans="2:20" s="13" customFormat="1" ht="12.95" customHeight="1" x14ac:dyDescent="0.15">
      <c r="B33" s="19" t="s">
        <v>27</v>
      </c>
      <c r="C33" s="63">
        <v>195</v>
      </c>
      <c r="D33" s="51"/>
      <c r="E33" s="64"/>
      <c r="F33" s="61" t="s">
        <v>19</v>
      </c>
      <c r="G33" s="59">
        <f>C33*E33</f>
        <v>0</v>
      </c>
      <c r="J33" s="4"/>
    </row>
    <row r="34" spans="2:20" s="13" customFormat="1" ht="27" customHeight="1" thickBot="1" x14ac:dyDescent="0.2">
      <c r="B34" s="15" t="s">
        <v>9</v>
      </c>
      <c r="C34" s="27"/>
      <c r="D34" s="7"/>
      <c r="E34" s="7"/>
      <c r="F34" s="33"/>
      <c r="G34" s="44">
        <f>SUM(G31:G32)</f>
        <v>0</v>
      </c>
      <c r="J34" s="4"/>
    </row>
    <row r="35" spans="2:20" s="13" customFormat="1" ht="12.95" customHeight="1" thickBot="1" x14ac:dyDescent="0.25">
      <c r="B35" s="2"/>
      <c r="C35" s="2"/>
      <c r="J35" s="4"/>
    </row>
    <row r="36" spans="2:20" s="13" customFormat="1" ht="31.5" customHeight="1" x14ac:dyDescent="0.15">
      <c r="B36" s="66" t="s">
        <v>32</v>
      </c>
      <c r="C36" s="70"/>
      <c r="D36" s="5"/>
      <c r="E36" s="5" t="s">
        <v>8</v>
      </c>
      <c r="F36" s="5"/>
      <c r="G36" s="6" t="s">
        <v>8</v>
      </c>
      <c r="J36" s="4"/>
    </row>
    <row r="37" spans="2:20" s="13" customFormat="1" ht="18" customHeight="1" x14ac:dyDescent="0.15">
      <c r="B37" s="60" t="s">
        <v>50</v>
      </c>
      <c r="C37" s="68"/>
      <c r="D37" s="48"/>
      <c r="E37" s="8"/>
      <c r="F37" s="69"/>
      <c r="G37" s="71">
        <f t="shared" ref="G37:G38" si="2">E37</f>
        <v>0</v>
      </c>
      <c r="J37" s="4"/>
    </row>
    <row r="38" spans="2:20" s="13" customFormat="1" ht="18" customHeight="1" x14ac:dyDescent="0.15">
      <c r="B38" s="65" t="s">
        <v>51</v>
      </c>
      <c r="C38" s="68"/>
      <c r="D38" s="48"/>
      <c r="E38" s="8"/>
      <c r="F38" s="69"/>
      <c r="G38" s="71">
        <f t="shared" si="2"/>
        <v>0</v>
      </c>
      <c r="J38" s="4"/>
      <c r="T38" s="26"/>
    </row>
    <row r="39" spans="2:20" s="13" customFormat="1" ht="18" customHeight="1" thickBot="1" x14ac:dyDescent="0.2">
      <c r="B39" s="67" t="s">
        <v>24</v>
      </c>
      <c r="C39" s="72"/>
      <c r="D39" s="7"/>
      <c r="E39" s="7"/>
      <c r="F39" s="7"/>
      <c r="G39" s="44">
        <f>SUM(G37:G38)</f>
        <v>0</v>
      </c>
      <c r="J39" s="4"/>
      <c r="T39" s="26" t="s">
        <v>7</v>
      </c>
    </row>
    <row r="40" spans="2:20" s="13" customFormat="1" ht="12.95" customHeight="1" thickBot="1" x14ac:dyDescent="0.2">
      <c r="D40" s="49"/>
      <c r="E40" s="49"/>
      <c r="F40" s="50"/>
      <c r="G40" s="46"/>
      <c r="J40" s="4"/>
      <c r="T40" s="26">
        <v>1</v>
      </c>
    </row>
    <row r="41" spans="2:20" s="10" customFormat="1" ht="24" customHeight="1" thickBot="1" x14ac:dyDescent="0.2">
      <c r="B41" s="52" t="s">
        <v>6</v>
      </c>
      <c r="C41" s="53"/>
      <c r="D41" s="163"/>
      <c r="E41" s="163"/>
      <c r="F41" s="163"/>
      <c r="G41" s="164"/>
      <c r="H41" s="9"/>
      <c r="T41" s="10">
        <v>2</v>
      </c>
    </row>
    <row r="42" spans="2:20" s="10" customFormat="1" ht="20.25" customHeight="1" thickTop="1" thickBot="1" x14ac:dyDescent="0.2">
      <c r="B42" s="54" t="s">
        <v>52</v>
      </c>
      <c r="C42" s="55"/>
      <c r="D42" s="55"/>
      <c r="E42" s="165">
        <f>SUM(G14,G19,G24,G28,G34,G39)</f>
        <v>0</v>
      </c>
      <c r="F42" s="165"/>
      <c r="G42" s="166"/>
      <c r="H42" s="9"/>
      <c r="T42" s="10">
        <v>3</v>
      </c>
    </row>
    <row r="43" spans="2:20" s="10" customFormat="1" ht="23.25" customHeight="1" thickBot="1" x14ac:dyDescent="0.2">
      <c r="B43" s="20"/>
      <c r="C43" s="20"/>
      <c r="D43" s="20"/>
      <c r="E43" s="21"/>
      <c r="F43" s="21"/>
      <c r="G43" s="21"/>
      <c r="H43" s="9"/>
      <c r="T43" s="10">
        <v>4</v>
      </c>
    </row>
    <row r="44" spans="2:20" s="10" customFormat="1" ht="15" customHeight="1" x14ac:dyDescent="0.25">
      <c r="B44" s="167" t="s">
        <v>53</v>
      </c>
      <c r="C44" s="168"/>
      <c r="D44" s="169"/>
      <c r="E44" s="133" t="s">
        <v>54</v>
      </c>
      <c r="F44" s="120" t="s">
        <v>55</v>
      </c>
      <c r="G44" s="121" t="s">
        <v>56</v>
      </c>
      <c r="H44" s="9"/>
      <c r="N44" s="22"/>
      <c r="O44" s="22"/>
      <c r="T44" s="10">
        <v>5</v>
      </c>
    </row>
    <row r="45" spans="2:20" s="10" customFormat="1" ht="15" customHeight="1" x14ac:dyDescent="0.25">
      <c r="B45" s="170" t="s">
        <v>57</v>
      </c>
      <c r="C45" s="171"/>
      <c r="D45" s="172"/>
      <c r="E45" s="134">
        <v>0</v>
      </c>
      <c r="F45" s="115">
        <f>100%-SUM(F46:F49)</f>
        <v>1</v>
      </c>
      <c r="G45" s="123">
        <v>0</v>
      </c>
      <c r="H45" s="9"/>
      <c r="N45" s="22"/>
      <c r="O45" s="22"/>
    </row>
    <row r="46" spans="2:20" s="10" customFormat="1" ht="15" customHeight="1" x14ac:dyDescent="0.25">
      <c r="B46" s="170" t="s">
        <v>58</v>
      </c>
      <c r="C46" s="171"/>
      <c r="D46" s="172"/>
      <c r="E46" s="134">
        <v>3</v>
      </c>
      <c r="F46" s="116">
        <v>0</v>
      </c>
      <c r="G46" s="123">
        <f>E46*F46</f>
        <v>0</v>
      </c>
      <c r="H46" s="9"/>
    </row>
    <row r="47" spans="2:20" s="10" customFormat="1" ht="12.95" customHeight="1" x14ac:dyDescent="0.25">
      <c r="B47" s="170" t="s">
        <v>59</v>
      </c>
      <c r="C47" s="171"/>
      <c r="D47" s="172"/>
      <c r="E47" s="134">
        <v>10</v>
      </c>
      <c r="F47" s="116">
        <v>0</v>
      </c>
      <c r="G47" s="123">
        <f t="shared" ref="G47:G49" si="3">E47*F47</f>
        <v>0</v>
      </c>
      <c r="H47" s="9"/>
    </row>
    <row r="48" spans="2:20" s="10" customFormat="1" ht="15" customHeight="1" x14ac:dyDescent="0.25">
      <c r="B48" s="170" t="s">
        <v>60</v>
      </c>
      <c r="C48" s="171"/>
      <c r="D48" s="172"/>
      <c r="E48" s="134">
        <v>15</v>
      </c>
      <c r="F48" s="116">
        <v>0</v>
      </c>
      <c r="G48" s="123">
        <f t="shared" si="3"/>
        <v>0</v>
      </c>
      <c r="H48" s="9"/>
    </row>
    <row r="49" spans="2:8" s="10" customFormat="1" ht="15" customHeight="1" thickBot="1" x14ac:dyDescent="0.3">
      <c r="B49" s="173" t="s">
        <v>61</v>
      </c>
      <c r="C49" s="174"/>
      <c r="D49" s="175"/>
      <c r="E49" s="135">
        <v>20</v>
      </c>
      <c r="F49" s="126">
        <v>0</v>
      </c>
      <c r="G49" s="123">
        <f t="shared" si="3"/>
        <v>0</v>
      </c>
      <c r="H49" s="9"/>
    </row>
    <row r="50" spans="2:8" s="10" customFormat="1" ht="18.75" customHeight="1" thickBot="1" x14ac:dyDescent="0.3">
      <c r="B50" s="117" t="s">
        <v>62</v>
      </c>
      <c r="C50" s="102"/>
      <c r="E50" s="118"/>
      <c r="F50" s="119" t="s">
        <v>63</v>
      </c>
      <c r="G50" s="128">
        <f>SUM(G45:G49)</f>
        <v>0</v>
      </c>
      <c r="H50" s="9"/>
    </row>
    <row r="51" spans="2:8" s="10" customFormat="1" ht="18.75" customHeight="1" thickBot="1" x14ac:dyDescent="0.3">
      <c r="B51" s="117"/>
      <c r="C51" s="102"/>
      <c r="D51" s="118"/>
      <c r="E51" s="119"/>
      <c r="F51" s="118"/>
      <c r="G51" s="25"/>
      <c r="H51" s="9"/>
    </row>
    <row r="52" spans="2:8" s="10" customFormat="1" ht="20.100000000000001" customHeight="1" x14ac:dyDescent="0.15">
      <c r="B52" s="159" t="s">
        <v>86</v>
      </c>
      <c r="C52" s="160"/>
      <c r="D52" s="160"/>
      <c r="E52" s="160"/>
      <c r="F52" s="160"/>
      <c r="G52" s="161"/>
      <c r="H52" s="9"/>
    </row>
    <row r="53" spans="2:8" s="10" customFormat="1" x14ac:dyDescent="0.15">
      <c r="B53" s="11"/>
      <c r="C53" s="28"/>
      <c r="D53" s="156"/>
      <c r="E53" s="157"/>
      <c r="F53" s="157"/>
      <c r="G53" s="158"/>
      <c r="H53" s="9"/>
    </row>
    <row r="54" spans="2:8" s="10" customFormat="1" ht="33.75" customHeight="1" x14ac:dyDescent="0.15">
      <c r="B54" s="11" t="s">
        <v>5</v>
      </c>
      <c r="C54" s="29"/>
      <c r="D54" s="153"/>
      <c r="E54" s="153"/>
      <c r="F54" s="154"/>
      <c r="G54" s="155"/>
      <c r="H54" s="9"/>
    </row>
    <row r="55" spans="2:8" s="10" customFormat="1" ht="12.75" customHeight="1" x14ac:dyDescent="0.15">
      <c r="B55" s="11"/>
      <c r="C55" s="28"/>
      <c r="D55" s="156"/>
      <c r="E55" s="157"/>
      <c r="F55" s="157"/>
      <c r="G55" s="158"/>
      <c r="H55" s="9"/>
    </row>
    <row r="56" spans="2:8" s="13" customFormat="1" ht="20.100000000000001" customHeight="1" x14ac:dyDescent="0.15">
      <c r="B56" s="11" t="s">
        <v>0</v>
      </c>
      <c r="C56" s="29"/>
      <c r="D56" s="153"/>
      <c r="E56" s="153"/>
      <c r="F56" s="154"/>
      <c r="G56" s="155"/>
      <c r="H56" s="4"/>
    </row>
    <row r="57" spans="2:8" x14ac:dyDescent="0.15">
      <c r="B57" s="11"/>
      <c r="C57" s="28"/>
      <c r="D57" s="156"/>
      <c r="E57" s="157"/>
      <c r="F57" s="157"/>
      <c r="G57" s="158"/>
    </row>
    <row r="58" spans="2:8" ht="20.100000000000001" customHeight="1" x14ac:dyDescent="0.15">
      <c r="B58" s="11" t="s">
        <v>1</v>
      </c>
      <c r="C58" s="29"/>
      <c r="D58" s="153"/>
      <c r="E58" s="153"/>
      <c r="F58" s="154"/>
      <c r="G58" s="155"/>
    </row>
    <row r="59" spans="2:8" x14ac:dyDescent="0.15">
      <c r="B59" s="11"/>
      <c r="C59" s="28"/>
      <c r="D59" s="156"/>
      <c r="E59" s="157"/>
      <c r="F59" s="157"/>
      <c r="G59" s="158"/>
    </row>
    <row r="60" spans="2:8" ht="20.100000000000001" customHeight="1" thickBot="1" x14ac:dyDescent="0.2">
      <c r="B60" s="12" t="s">
        <v>2</v>
      </c>
      <c r="C60" s="30"/>
      <c r="D60" s="153"/>
      <c r="E60" s="153"/>
      <c r="F60" s="154"/>
      <c r="G60" s="155"/>
    </row>
    <row r="61" spans="2:8" x14ac:dyDescent="0.15">
      <c r="B61" s="13"/>
      <c r="C61" s="13"/>
      <c r="D61" s="13"/>
      <c r="E61" s="13"/>
      <c r="F61" s="13"/>
      <c r="G61" s="13"/>
    </row>
  </sheetData>
  <mergeCells count="18">
    <mergeCell ref="D54:G54"/>
    <mergeCell ref="D53:G53"/>
    <mergeCell ref="D55:G55"/>
    <mergeCell ref="B52:G52"/>
    <mergeCell ref="D1:G1"/>
    <mergeCell ref="D41:G41"/>
    <mergeCell ref="E42:G42"/>
    <mergeCell ref="B44:D44"/>
    <mergeCell ref="B45:D45"/>
    <mergeCell ref="B46:D46"/>
    <mergeCell ref="B47:D47"/>
    <mergeCell ref="B48:D48"/>
    <mergeCell ref="B49:D49"/>
    <mergeCell ref="D56:G56"/>
    <mergeCell ref="D58:G58"/>
    <mergeCell ref="D60:G60"/>
    <mergeCell ref="D57:G57"/>
    <mergeCell ref="D59:G59"/>
  </mergeCells>
  <phoneticPr fontId="8" type="noConversion"/>
  <pageMargins left="0.70866141732283472" right="0.70866141732283472" top="1.1417322834645669" bottom="1.0236220472440944" header="0.31496062992125984" footer="0.31496062992125984"/>
  <pageSetup paperSize="9" scale="4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4"/>
  <sheetViews>
    <sheetView tabSelected="1" workbookViewId="0">
      <selection activeCell="J23" sqref="J23"/>
    </sheetView>
  </sheetViews>
  <sheetFormatPr defaultRowHeight="15" x14ac:dyDescent="0.25"/>
  <cols>
    <col min="1" max="1" width="4.140625" customWidth="1"/>
    <col min="2" max="2" width="73.85546875" customWidth="1"/>
    <col min="3" max="3" width="17.5703125" bestFit="1" customWidth="1"/>
    <col min="4" max="4" width="20.28515625" customWidth="1"/>
    <col min="5" max="5" width="28.5703125" customWidth="1"/>
    <col min="6" max="6" width="17.85546875" customWidth="1"/>
  </cols>
  <sheetData>
    <row r="1" spans="1:6" ht="35.1" customHeight="1" x14ac:dyDescent="0.25">
      <c r="A1" s="79"/>
      <c r="B1" s="3" t="s">
        <v>85</v>
      </c>
      <c r="C1" s="80"/>
      <c r="D1" s="81"/>
      <c r="E1" s="82"/>
      <c r="F1" s="83"/>
    </row>
    <row r="2" spans="1:6" ht="60" customHeight="1" thickBot="1" x14ac:dyDescent="0.3">
      <c r="A2" s="79"/>
      <c r="B2" s="23" t="s">
        <v>78</v>
      </c>
      <c r="C2" s="80"/>
      <c r="D2" s="80"/>
      <c r="E2" s="84"/>
      <c r="F2" s="84"/>
    </row>
    <row r="3" spans="1:6" x14ac:dyDescent="0.25">
      <c r="A3" s="79"/>
      <c r="B3" s="180" t="s">
        <v>66</v>
      </c>
      <c r="C3" s="181"/>
      <c r="D3" s="181"/>
      <c r="E3" s="181"/>
      <c r="F3" s="182"/>
    </row>
    <row r="4" spans="1:6" ht="24" x14ac:dyDescent="0.25">
      <c r="A4" s="79"/>
      <c r="B4" s="105" t="s">
        <v>67</v>
      </c>
      <c r="C4" s="137" t="s">
        <v>68</v>
      </c>
      <c r="D4" s="138" t="s">
        <v>83</v>
      </c>
      <c r="E4" s="139" t="s">
        <v>82</v>
      </c>
      <c r="F4" s="129" t="s">
        <v>69</v>
      </c>
    </row>
    <row r="5" spans="1:6" s="78" customFormat="1" x14ac:dyDescent="0.25">
      <c r="A5" s="79"/>
      <c r="B5" s="85" t="s">
        <v>79</v>
      </c>
      <c r="C5" s="147">
        <v>23</v>
      </c>
      <c r="D5" s="151">
        <v>717</v>
      </c>
      <c r="E5" s="104">
        <v>0</v>
      </c>
      <c r="F5" s="152">
        <f>C5*D5*E5</f>
        <v>0</v>
      </c>
    </row>
    <row r="6" spans="1:6" s="78" customFormat="1" x14ac:dyDescent="0.25">
      <c r="A6" s="79"/>
      <c r="B6" s="148" t="s">
        <v>80</v>
      </c>
      <c r="C6" s="147">
        <v>31</v>
      </c>
      <c r="D6" s="150"/>
      <c r="E6" s="104">
        <v>0</v>
      </c>
      <c r="F6" s="152">
        <f>C6*E6</f>
        <v>0</v>
      </c>
    </row>
    <row r="7" spans="1:6" x14ac:dyDescent="0.25">
      <c r="A7" s="79"/>
      <c r="B7" s="85" t="s">
        <v>81</v>
      </c>
      <c r="C7" s="103">
        <v>31</v>
      </c>
      <c r="D7" s="103">
        <f>1905-D5</f>
        <v>1188</v>
      </c>
      <c r="E7" s="104">
        <v>0</v>
      </c>
      <c r="F7" s="86">
        <f>D7*E7</f>
        <v>0</v>
      </c>
    </row>
    <row r="8" spans="1:6" ht="22.5" x14ac:dyDescent="0.25">
      <c r="A8" s="79"/>
      <c r="B8" s="106" t="s">
        <v>70</v>
      </c>
      <c r="C8" s="183" t="s">
        <v>71</v>
      </c>
      <c r="D8" s="183"/>
      <c r="E8" s="107" t="s">
        <v>72</v>
      </c>
      <c r="F8" s="129" t="s">
        <v>69</v>
      </c>
    </row>
    <row r="9" spans="1:6" x14ac:dyDescent="0.25">
      <c r="A9" s="79"/>
      <c r="B9" s="108" t="s">
        <v>73</v>
      </c>
      <c r="C9" s="184">
        <v>400</v>
      </c>
      <c r="D9" s="185"/>
      <c r="E9" s="104">
        <v>0</v>
      </c>
      <c r="F9" s="86">
        <f>C9*E9</f>
        <v>0</v>
      </c>
    </row>
    <row r="10" spans="1:6" x14ac:dyDescent="0.25">
      <c r="A10" s="79"/>
      <c r="B10" s="108" t="s">
        <v>74</v>
      </c>
      <c r="C10" s="184">
        <v>350</v>
      </c>
      <c r="D10" s="185"/>
      <c r="E10" s="104">
        <v>0</v>
      </c>
      <c r="F10" s="86">
        <f t="shared" ref="F10:F11" si="0">C10*E10</f>
        <v>0</v>
      </c>
    </row>
    <row r="11" spans="1:6" ht="15.75" thickBot="1" x14ac:dyDescent="0.3">
      <c r="A11" s="79"/>
      <c r="B11" s="140" t="s">
        <v>75</v>
      </c>
      <c r="C11" s="178">
        <v>135</v>
      </c>
      <c r="D11" s="179"/>
      <c r="E11" s="87">
        <v>0</v>
      </c>
      <c r="F11" s="88">
        <f t="shared" si="0"/>
        <v>0</v>
      </c>
    </row>
    <row r="12" spans="1:6" x14ac:dyDescent="0.25">
      <c r="A12" s="79"/>
      <c r="B12" s="141" t="s">
        <v>76</v>
      </c>
      <c r="C12" s="100"/>
      <c r="D12" s="100"/>
      <c r="E12" s="89"/>
      <c r="F12" s="89"/>
    </row>
    <row r="13" spans="1:6" ht="15.75" thickBot="1" x14ac:dyDescent="0.3">
      <c r="A13" s="79"/>
      <c r="B13" s="101"/>
      <c r="C13" s="142"/>
      <c r="D13" s="143"/>
      <c r="E13" s="144"/>
      <c r="F13" s="144"/>
    </row>
    <row r="14" spans="1:6" ht="15.75" thickBot="1" x14ac:dyDescent="0.3">
      <c r="A14" s="79"/>
      <c r="B14" s="109" t="s">
        <v>77</v>
      </c>
      <c r="C14" s="110"/>
      <c r="D14" s="110"/>
      <c r="E14" s="111"/>
      <c r="F14" s="145">
        <f>SUM(F7,F9,F10,F11)</f>
        <v>0</v>
      </c>
    </row>
    <row r="15" spans="1:6" ht="15.75" thickBot="1" x14ac:dyDescent="0.3">
      <c r="A15" s="79"/>
      <c r="B15" s="90"/>
      <c r="C15" s="90"/>
      <c r="D15" s="90"/>
      <c r="E15" s="91"/>
      <c r="F15" s="92"/>
    </row>
    <row r="16" spans="1:6" x14ac:dyDescent="0.25">
      <c r="A16" s="79"/>
      <c r="B16" s="131" t="s">
        <v>53</v>
      </c>
      <c r="C16" s="149"/>
      <c r="D16" s="120" t="s">
        <v>54</v>
      </c>
      <c r="E16" s="120" t="s">
        <v>55</v>
      </c>
      <c r="F16" s="121" t="s">
        <v>56</v>
      </c>
    </row>
    <row r="17" spans="1:6" ht="15" customHeight="1" x14ac:dyDescent="0.25">
      <c r="A17" s="79"/>
      <c r="B17" s="122" t="s">
        <v>57</v>
      </c>
      <c r="C17" s="130"/>
      <c r="D17" s="114">
        <v>0</v>
      </c>
      <c r="E17" s="115">
        <f>100%-SUM(E18:E21)</f>
        <v>1</v>
      </c>
      <c r="F17" s="123">
        <v>0</v>
      </c>
    </row>
    <row r="18" spans="1:6" ht="15" customHeight="1" x14ac:dyDescent="0.25">
      <c r="A18" s="79"/>
      <c r="B18" s="122" t="s">
        <v>58</v>
      </c>
      <c r="C18" s="130"/>
      <c r="D18" s="114">
        <v>3</v>
      </c>
      <c r="E18" s="116">
        <v>0</v>
      </c>
      <c r="F18" s="123">
        <f>D18*E18</f>
        <v>0</v>
      </c>
    </row>
    <row r="19" spans="1:6" ht="15" customHeight="1" x14ac:dyDescent="0.25">
      <c r="A19" s="79"/>
      <c r="B19" s="122" t="s">
        <v>59</v>
      </c>
      <c r="C19" s="130"/>
      <c r="D19" s="114">
        <v>10</v>
      </c>
      <c r="E19" s="116">
        <v>0</v>
      </c>
      <c r="F19" s="123">
        <f t="shared" ref="F19:F21" si="1">D19*E19</f>
        <v>0</v>
      </c>
    </row>
    <row r="20" spans="1:6" ht="15" customHeight="1" x14ac:dyDescent="0.25">
      <c r="A20" s="79"/>
      <c r="B20" s="122" t="s">
        <v>60</v>
      </c>
      <c r="C20" s="130"/>
      <c r="D20" s="114">
        <v>15</v>
      </c>
      <c r="E20" s="116">
        <v>0</v>
      </c>
      <c r="F20" s="123">
        <f t="shared" si="1"/>
        <v>0</v>
      </c>
    </row>
    <row r="21" spans="1:6" ht="15.75" customHeight="1" thickBot="1" x14ac:dyDescent="0.3">
      <c r="A21" s="79"/>
      <c r="B21" s="124" t="s">
        <v>61</v>
      </c>
      <c r="C21" s="132"/>
      <c r="D21" s="125">
        <v>20</v>
      </c>
      <c r="E21" s="126">
        <v>0</v>
      </c>
      <c r="F21" s="127">
        <f t="shared" si="1"/>
        <v>0</v>
      </c>
    </row>
    <row r="22" spans="1:6" ht="15.75" customHeight="1" thickBot="1" x14ac:dyDescent="0.3">
      <c r="A22" s="79"/>
      <c r="B22" s="117" t="s">
        <v>62</v>
      </c>
      <c r="C22" s="102"/>
      <c r="D22" s="118"/>
      <c r="E22" s="119" t="s">
        <v>63</v>
      </c>
      <c r="F22" s="128">
        <f>SUM(F17:F21)</f>
        <v>0</v>
      </c>
    </row>
    <row r="23" spans="1:6" ht="15" customHeight="1" x14ac:dyDescent="0.25">
      <c r="A23" s="79"/>
      <c r="B23" s="78"/>
      <c r="C23" s="78"/>
      <c r="D23" s="78"/>
      <c r="E23" s="78"/>
      <c r="F23" s="78"/>
    </row>
    <row r="24" spans="1:6" ht="15.75" thickBot="1" x14ac:dyDescent="0.3">
      <c r="A24" s="79"/>
      <c r="B24" s="146"/>
      <c r="C24" s="112"/>
      <c r="D24" s="90"/>
      <c r="E24" s="113"/>
      <c r="F24" s="113"/>
    </row>
    <row r="25" spans="1:6" x14ac:dyDescent="0.25">
      <c r="A25" s="94"/>
      <c r="B25" s="159" t="s">
        <v>87</v>
      </c>
      <c r="C25" s="160"/>
      <c r="D25" s="160"/>
      <c r="E25" s="160"/>
      <c r="F25" s="161"/>
    </row>
    <row r="26" spans="1:6" x14ac:dyDescent="0.25">
      <c r="A26" s="79"/>
      <c r="B26" s="95"/>
      <c r="C26" s="96"/>
      <c r="D26" s="97"/>
      <c r="E26" s="97"/>
      <c r="F26" s="98"/>
    </row>
    <row r="27" spans="1:6" x14ac:dyDescent="0.25">
      <c r="A27" s="79"/>
      <c r="B27" s="95" t="s">
        <v>5</v>
      </c>
      <c r="C27" s="154"/>
      <c r="D27" s="176"/>
      <c r="E27" s="176"/>
      <c r="F27" s="177"/>
    </row>
    <row r="28" spans="1:6" x14ac:dyDescent="0.25">
      <c r="A28" s="93"/>
      <c r="B28" s="95"/>
      <c r="C28" s="96"/>
      <c r="D28" s="97"/>
      <c r="E28" s="97"/>
      <c r="F28" s="98"/>
    </row>
    <row r="29" spans="1:6" x14ac:dyDescent="0.25">
      <c r="A29" s="93"/>
      <c r="B29" s="95" t="s">
        <v>0</v>
      </c>
      <c r="C29" s="154"/>
      <c r="D29" s="176"/>
      <c r="E29" s="176"/>
      <c r="F29" s="177"/>
    </row>
    <row r="30" spans="1:6" x14ac:dyDescent="0.25">
      <c r="A30" s="93"/>
      <c r="B30" s="95"/>
      <c r="C30" s="96"/>
      <c r="D30" s="97"/>
      <c r="E30" s="97"/>
      <c r="F30" s="98"/>
    </row>
    <row r="31" spans="1:6" x14ac:dyDescent="0.25">
      <c r="A31" s="93"/>
      <c r="B31" s="95" t="s">
        <v>1</v>
      </c>
      <c r="C31" s="154"/>
      <c r="D31" s="176"/>
      <c r="E31" s="176"/>
      <c r="F31" s="177"/>
    </row>
    <row r="32" spans="1:6" x14ac:dyDescent="0.25">
      <c r="A32" s="93"/>
      <c r="B32" s="95"/>
      <c r="C32" s="96"/>
      <c r="D32" s="97"/>
      <c r="E32" s="97"/>
      <c r="F32" s="98"/>
    </row>
    <row r="33" spans="1:6" ht="15.75" thickBot="1" x14ac:dyDescent="0.3">
      <c r="A33" s="93"/>
      <c r="B33" s="99" t="s">
        <v>2</v>
      </c>
      <c r="C33" s="154"/>
      <c r="D33" s="176"/>
      <c r="E33" s="176"/>
      <c r="F33" s="177"/>
    </row>
    <row r="34" spans="1:6" x14ac:dyDescent="0.25">
      <c r="A34" s="93"/>
      <c r="B34" s="79"/>
      <c r="C34" s="79"/>
      <c r="D34" s="93"/>
      <c r="E34" s="93"/>
      <c r="F34" s="93"/>
    </row>
  </sheetData>
  <protectedRanges>
    <protectedRange sqref="E9:E11 E5:E7 B25 C27 C29 C31 C33" name="Bereik1_1"/>
  </protectedRanges>
  <mergeCells count="10">
    <mergeCell ref="C11:D11"/>
    <mergeCell ref="B3:F3"/>
    <mergeCell ref="C8:D8"/>
    <mergeCell ref="C9:D9"/>
    <mergeCell ref="C10:D10"/>
    <mergeCell ref="B25:F25"/>
    <mergeCell ref="C27:F27"/>
    <mergeCell ref="C29:F29"/>
    <mergeCell ref="C31:F31"/>
    <mergeCell ref="C33:F3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 Perceel 1 HHA</vt:lpstr>
      <vt:lpstr>Perceel 2 Glas</vt:lpstr>
      <vt:lpstr>' Perceel 1 HHA'!Afdrukbereik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 van den Brink</dc:creator>
  <cp:lastModifiedBy>Ingrid Klouwer-Schilder</cp:lastModifiedBy>
  <cp:lastPrinted>2017-04-13T11:08:24Z</cp:lastPrinted>
  <dcterms:created xsi:type="dcterms:W3CDTF">2012-03-19T11:12:17Z</dcterms:created>
  <dcterms:modified xsi:type="dcterms:W3CDTF">2022-11-17T11:36:10Z</dcterms:modified>
</cp:coreProperties>
</file>