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hoofdstad-my.sharepoint.com/personal/z_yilmaz_amsterdam_nl/Documents/Mijn documenten/02. Persoonlijk/LES/aanbestedingstukken/publicatie/pdf/"/>
    </mc:Choice>
  </mc:AlternateContent>
  <xr:revisionPtr revIDLastSave="0" documentId="8_{6C2E97A2-40E8-4746-8056-4DAE5C7F8DEF}" xr6:coauthVersionLast="47" xr6:coauthVersionMax="47" xr10:uidLastSave="{00000000-0000-0000-0000-000000000000}"/>
  <bookViews>
    <workbookView xWindow="-108" yWindow="-108" windowWidth="23256" windowHeight="12576" xr2:uid="{6EABB82C-6522-43CC-A6DA-0C33221581F8}"/>
  </bookViews>
  <sheets>
    <sheet name="Toelichting tabbladen" sheetId="10" r:id="rId1"/>
    <sheet name="1.Instructie invullen prijsblad" sheetId="2" r:id="rId2"/>
    <sheet name="2. Afnames materialen" sheetId="4" r:id="rId3"/>
    <sheet name="3. Specificaties" sheetId="5" r:id="rId4"/>
    <sheet name="4. Prijzenblad Concessie " sheetId="8" r:id="rId5"/>
    <sheet name="5. Royalties " sheetId="11" r:id="rId6"/>
    <sheet name="6. Onderbouwing" sheetId="9"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11" l="1"/>
  <c r="F7" i="8"/>
  <c r="J2" i="4"/>
  <c r="G6" i="8" s="1"/>
  <c r="J3" i="4"/>
  <c r="G7" i="8" s="1"/>
  <c r="J4" i="4"/>
  <c r="G8" i="8" s="1"/>
  <c r="J5" i="4"/>
  <c r="G9" i="8" s="1"/>
  <c r="J6" i="4"/>
  <c r="G10" i="8" s="1"/>
  <c r="J7" i="4"/>
  <c r="G11" i="8" s="1"/>
  <c r="J8" i="4"/>
  <c r="G12" i="8" s="1"/>
  <c r="J9" i="4"/>
  <c r="G13" i="8" s="1"/>
  <c r="J10" i="4"/>
  <c r="G14" i="8" s="1"/>
  <c r="J11" i="4"/>
  <c r="G15" i="8" s="1"/>
  <c r="J12" i="4"/>
  <c r="G16" i="8" s="1"/>
  <c r="J13" i="4"/>
  <c r="G17" i="8" s="1"/>
  <c r="J14" i="4"/>
  <c r="G18" i="8" s="1"/>
  <c r="J15" i="4"/>
  <c r="G19" i="8" s="1"/>
  <c r="J16" i="4"/>
  <c r="G20" i="8" s="1"/>
  <c r="J17" i="4"/>
  <c r="G21" i="8" s="1"/>
  <c r="J18" i="4"/>
  <c r="G22" i="8" s="1"/>
  <c r="J19" i="4"/>
  <c r="G23" i="8" s="1"/>
  <c r="J20" i="4"/>
  <c r="G24" i="8" s="1"/>
  <c r="J21" i="4"/>
  <c r="G25" i="8" s="1"/>
  <c r="J22" i="4"/>
  <c r="G26" i="8" s="1"/>
  <c r="J23" i="4"/>
  <c r="G27" i="8" s="1"/>
  <c r="J24" i="4"/>
  <c r="G28" i="8" s="1"/>
  <c r="J25" i="4"/>
  <c r="G29" i="8" s="1"/>
  <c r="J26" i="4"/>
  <c r="G30" i="8" s="1"/>
  <c r="J27" i="4"/>
  <c r="G31" i="8" s="1"/>
  <c r="J28" i="4"/>
  <c r="G32" i="8" s="1"/>
  <c r="J29" i="4"/>
  <c r="G33" i="8" s="1"/>
  <c r="J30" i="4"/>
  <c r="G34" i="8" s="1"/>
  <c r="J31" i="4"/>
  <c r="G35" i="8" s="1"/>
  <c r="J32" i="4"/>
  <c r="G36" i="8" s="1"/>
  <c r="J33" i="4"/>
  <c r="G37" i="8" s="1"/>
  <c r="J34" i="4"/>
  <c r="G38" i="8" s="1"/>
  <c r="J35" i="4"/>
  <c r="G39" i="8" s="1"/>
  <c r="J36" i="4"/>
  <c r="G40" i="8" s="1"/>
  <c r="J37" i="4"/>
  <c r="G41" i="8" s="1"/>
  <c r="J38" i="4"/>
  <c r="G42" i="8" s="1"/>
  <c r="J39" i="4"/>
  <c r="G43" i="8" s="1"/>
  <c r="J40" i="4"/>
  <c r="G44" i="8" s="1"/>
  <c r="J41" i="4"/>
  <c r="G45" i="8" s="1"/>
  <c r="J42" i="4"/>
  <c r="G46" i="8" s="1"/>
  <c r="J43" i="4"/>
  <c r="G47" i="8" s="1"/>
  <c r="J44" i="4"/>
  <c r="G48" i="8" s="1"/>
  <c r="J45" i="4"/>
  <c r="G49" i="8" s="1"/>
  <c r="J46" i="4"/>
  <c r="G50" i="8" s="1"/>
  <c r="J47" i="4"/>
  <c r="G51" i="8" s="1"/>
  <c r="J48" i="4"/>
  <c r="G52" i="8" s="1"/>
  <c r="J49" i="4"/>
  <c r="G53" i="8" s="1"/>
  <c r="J50" i="4"/>
  <c r="G54" i="8" s="1"/>
  <c r="J51" i="4"/>
  <c r="G55" i="8" s="1"/>
  <c r="J52" i="4"/>
  <c r="G56" i="8" s="1"/>
  <c r="J53" i="4"/>
  <c r="G57" i="8" s="1"/>
  <c r="J54" i="4"/>
  <c r="G58" i="8" s="1"/>
  <c r="J55" i="4"/>
  <c r="G59" i="8" s="1"/>
  <c r="J56" i="4"/>
  <c r="G60" i="8" s="1"/>
  <c r="J57" i="4"/>
  <c r="G61" i="8" s="1"/>
  <c r="J58" i="4"/>
  <c r="G62" i="8" s="1"/>
  <c r="J59" i="4"/>
  <c r="G63" i="8" s="1"/>
  <c r="J60" i="4"/>
  <c r="G64" i="8" s="1"/>
  <c r="J61" i="4"/>
  <c r="G65" i="8" s="1"/>
  <c r="J62" i="4"/>
  <c r="G66" i="8" s="1"/>
  <c r="J63" i="4"/>
  <c r="G67" i="8" s="1"/>
  <c r="J64" i="4"/>
  <c r="G68" i="8" s="1"/>
  <c r="J65" i="4"/>
  <c r="G69" i="8" s="1"/>
  <c r="J66" i="4"/>
  <c r="G70" i="8" s="1"/>
  <c r="J67" i="4"/>
  <c r="G71" i="8" s="1"/>
  <c r="J68" i="4"/>
  <c r="G72" i="8" s="1"/>
  <c r="J69" i="4"/>
  <c r="G73" i="8" s="1"/>
  <c r="J70" i="4"/>
  <c r="G74" i="8" s="1"/>
  <c r="J71" i="4"/>
  <c r="G75" i="8" s="1"/>
  <c r="J72" i="4"/>
  <c r="G76" i="8" s="1"/>
  <c r="J73" i="4"/>
  <c r="G77" i="8" s="1"/>
  <c r="J74" i="4"/>
  <c r="G78" i="8" s="1"/>
  <c r="J75" i="4"/>
  <c r="G79" i="8" s="1"/>
  <c r="J76" i="4"/>
  <c r="J77" i="4"/>
  <c r="J78" i="4"/>
  <c r="G82" i="8" s="1"/>
  <c r="J79" i="4"/>
  <c r="G83" i="8" s="1"/>
  <c r="J80" i="4"/>
  <c r="G84" i="8" s="1"/>
  <c r="J81" i="4"/>
  <c r="G85" i="8" s="1"/>
  <c r="J82" i="4"/>
  <c r="G86" i="8" s="1"/>
  <c r="J83" i="4"/>
  <c r="G87" i="8" s="1"/>
  <c r="J84" i="4"/>
  <c r="G88" i="8" s="1"/>
  <c r="J85" i="4"/>
  <c r="G89" i="8" s="1"/>
  <c r="J86" i="4"/>
  <c r="G90" i="8" s="1"/>
  <c r="J87" i="4"/>
  <c r="G91" i="8" s="1"/>
  <c r="J88" i="4"/>
  <c r="G92" i="8" s="1"/>
  <c r="J89" i="4"/>
  <c r="G93" i="8" s="1"/>
  <c r="J90" i="4"/>
  <c r="G94" i="8" s="1"/>
  <c r="J91" i="4"/>
  <c r="G95" i="8" s="1"/>
  <c r="J92" i="4"/>
  <c r="G96" i="8" s="1"/>
  <c r="J93" i="4"/>
  <c r="G97" i="8" s="1"/>
  <c r="J94" i="4"/>
  <c r="G98" i="8" s="1"/>
  <c r="J95" i="4"/>
  <c r="G99" i="8" s="1"/>
  <c r="J96" i="4"/>
  <c r="G100" i="8" s="1"/>
  <c r="J97" i="4"/>
  <c r="G101" i="8" s="1"/>
  <c r="J98" i="4"/>
  <c r="G102" i="8" s="1"/>
  <c r="J99" i="4"/>
  <c r="G103" i="8" s="1"/>
  <c r="J100" i="4"/>
  <c r="G104" i="8" s="1"/>
  <c r="J101" i="4"/>
  <c r="G105" i="8" s="1"/>
  <c r="J102" i="4"/>
  <c r="G106" i="8" s="1"/>
  <c r="J103" i="4"/>
  <c r="G107" i="8" s="1"/>
  <c r="J104" i="4"/>
  <c r="G108" i="8" s="1"/>
  <c r="J105" i="4"/>
  <c r="G109" i="8" s="1"/>
  <c r="J106" i="4"/>
  <c r="G110" i="8" s="1"/>
  <c r="J107" i="4"/>
  <c r="G111" i="8" s="1"/>
  <c r="J108" i="4"/>
  <c r="G112" i="8" s="1"/>
  <c r="J109" i="4"/>
  <c r="G113" i="8" s="1"/>
  <c r="J110" i="4"/>
  <c r="G114" i="8" s="1"/>
  <c r="J111" i="4"/>
  <c r="G115" i="8" s="1"/>
  <c r="J112" i="4"/>
  <c r="G116" i="8" s="1"/>
  <c r="J113" i="4"/>
  <c r="G117" i="8" s="1"/>
  <c r="J114" i="4"/>
  <c r="G118" i="8" s="1"/>
  <c r="J115" i="4"/>
  <c r="G119" i="8" s="1"/>
  <c r="J116" i="4"/>
  <c r="G120" i="8" s="1"/>
  <c r="J117" i="4"/>
  <c r="G121" i="8" s="1"/>
  <c r="J118" i="4"/>
  <c r="G122" i="8" s="1"/>
  <c r="J119" i="4"/>
  <c r="G123" i="8" s="1"/>
  <c r="J120" i="4"/>
  <c r="G124" i="8" s="1"/>
  <c r="J121" i="4"/>
  <c r="G125" i="8" s="1"/>
  <c r="J122" i="4"/>
  <c r="G126" i="8" s="1"/>
  <c r="J123" i="4"/>
  <c r="G127" i="8" s="1"/>
  <c r="J124" i="4"/>
  <c r="G128" i="8" s="1"/>
  <c r="J125" i="4"/>
  <c r="G129" i="8" s="1"/>
  <c r="J126" i="4"/>
  <c r="G130" i="8" s="1"/>
  <c r="J127" i="4"/>
  <c r="G131" i="8" s="1"/>
  <c r="J128" i="4"/>
  <c r="G132" i="8" s="1"/>
  <c r="J129" i="4"/>
  <c r="G133" i="8" s="1"/>
  <c r="J130" i="4"/>
  <c r="G134" i="8" s="1"/>
  <c r="J131" i="4"/>
  <c r="G135" i="8" s="1"/>
  <c r="J132" i="4"/>
  <c r="G136" i="8" s="1"/>
  <c r="J133" i="4"/>
  <c r="G137" i="8" s="1"/>
  <c r="J134" i="4"/>
  <c r="G138" i="8" s="1"/>
  <c r="J135" i="4"/>
  <c r="G139" i="8" s="1"/>
  <c r="J136" i="4"/>
  <c r="G140" i="8" s="1"/>
  <c r="J137" i="4"/>
  <c r="G141" i="8" s="1"/>
  <c r="J138" i="4"/>
  <c r="G142" i="8" s="1"/>
  <c r="J139" i="4"/>
  <c r="G143" i="8" s="1"/>
  <c r="J140" i="4"/>
  <c r="G144" i="8" s="1"/>
  <c r="J141" i="4"/>
  <c r="G145" i="8" s="1"/>
  <c r="J142" i="4"/>
  <c r="G146" i="8" s="1"/>
  <c r="J143" i="4"/>
  <c r="G147" i="8" s="1"/>
  <c r="J144" i="4"/>
  <c r="G148" i="8" s="1"/>
  <c r="J145" i="4"/>
  <c r="G149" i="8" s="1"/>
  <c r="J146" i="4"/>
  <c r="G150" i="8" s="1"/>
  <c r="J147" i="4"/>
  <c r="G151" i="8" s="1"/>
  <c r="J148" i="4"/>
  <c r="G152" i="8" s="1"/>
  <c r="J149" i="4"/>
  <c r="G153" i="8" s="1"/>
  <c r="J150" i="4"/>
  <c r="G154" i="8" s="1"/>
  <c r="J151" i="4"/>
  <c r="G155" i="8" s="1"/>
  <c r="J152" i="4"/>
  <c r="G156" i="8" s="1"/>
  <c r="J153" i="4"/>
  <c r="G157" i="8" s="1"/>
  <c r="J154" i="4"/>
  <c r="G158" i="8" s="1"/>
  <c r="J155" i="4"/>
  <c r="G159" i="8" s="1"/>
  <c r="J156" i="4"/>
  <c r="G160" i="8" s="1"/>
  <c r="J157" i="4"/>
  <c r="G161" i="8" s="1"/>
  <c r="J158" i="4"/>
  <c r="G162" i="8" s="1"/>
  <c r="J159" i="4"/>
  <c r="G163" i="8" s="1"/>
  <c r="J160" i="4"/>
  <c r="G164" i="8" s="1"/>
  <c r="J161" i="4"/>
  <c r="G165" i="8" s="1"/>
  <c r="J162" i="4"/>
  <c r="G166" i="8" s="1"/>
  <c r="J163" i="4"/>
  <c r="G167" i="8" s="1"/>
  <c r="J164" i="4"/>
  <c r="G168" i="8" s="1"/>
  <c r="J165" i="4"/>
  <c r="G169" i="8" s="1"/>
  <c r="J166" i="4"/>
  <c r="G170" i="8" s="1"/>
  <c r="J167" i="4"/>
  <c r="G171" i="8" s="1"/>
  <c r="J168" i="4"/>
  <c r="G172" i="8" s="1"/>
  <c r="J169" i="4"/>
  <c r="G173" i="8" s="1"/>
  <c r="J170" i="4"/>
  <c r="G174" i="8" s="1"/>
  <c r="J171" i="4"/>
  <c r="G175" i="8" s="1"/>
  <c r="J172" i="4"/>
  <c r="G176" i="8" s="1"/>
  <c r="J173" i="4"/>
  <c r="G177" i="8" s="1"/>
  <c r="J174" i="4"/>
  <c r="G178" i="8" s="1"/>
  <c r="J175" i="4"/>
  <c r="G179" i="8" s="1"/>
  <c r="J176" i="4"/>
  <c r="G180" i="8" s="1"/>
  <c r="J177" i="4"/>
  <c r="G181" i="8" s="1"/>
  <c r="J178" i="4"/>
  <c r="G182" i="8" s="1"/>
  <c r="J179" i="4"/>
  <c r="G183" i="8" s="1"/>
  <c r="J180" i="4"/>
  <c r="G184" i="8" s="1"/>
  <c r="J181" i="4"/>
  <c r="G185" i="8" s="1"/>
  <c r="J182" i="4"/>
  <c r="G186" i="8" s="1"/>
  <c r="J183" i="4"/>
  <c r="G187" i="8" s="1"/>
  <c r="J184" i="4"/>
  <c r="G188" i="8" s="1"/>
  <c r="J185" i="4"/>
  <c r="G189" i="8" s="1"/>
  <c r="J186" i="4"/>
  <c r="G190" i="8" s="1"/>
  <c r="J187" i="4"/>
  <c r="G191" i="8" s="1"/>
  <c r="J188" i="4"/>
  <c r="G192" i="8" s="1"/>
  <c r="J189" i="4"/>
  <c r="G193" i="8" s="1"/>
  <c r="J190" i="4"/>
  <c r="G194" i="8" s="1"/>
  <c r="J191" i="4"/>
  <c r="G195" i="8" s="1"/>
  <c r="J192" i="4"/>
  <c r="G196" i="8" s="1"/>
  <c r="J193" i="4"/>
  <c r="G197" i="8" s="1"/>
  <c r="J194" i="4"/>
  <c r="G198" i="8" s="1"/>
  <c r="J195" i="4"/>
  <c r="G199" i="8" s="1"/>
  <c r="J196" i="4"/>
  <c r="G200" i="8" s="1"/>
  <c r="J197" i="4"/>
  <c r="G201" i="8" s="1"/>
  <c r="J198" i="4"/>
  <c r="G202" i="8" s="1"/>
  <c r="J199" i="4"/>
  <c r="G203" i="8" s="1"/>
  <c r="J200" i="4"/>
  <c r="G204" i="8" s="1"/>
  <c r="J201" i="4"/>
  <c r="G205" i="8" s="1"/>
  <c r="J202" i="4"/>
  <c r="G206" i="8" s="1"/>
  <c r="J203" i="4"/>
  <c r="G207" i="8" s="1"/>
  <c r="J204" i="4"/>
  <c r="G208" i="8" s="1"/>
  <c r="J205" i="4"/>
  <c r="J206" i="4"/>
  <c r="J207" i="4"/>
  <c r="J208" i="4"/>
  <c r="J209" i="4"/>
  <c r="J210" i="4"/>
  <c r="G2" i="4"/>
  <c r="F6" i="8" s="1"/>
  <c r="H6" i="8" s="1"/>
  <c r="G3" i="4"/>
  <c r="H7" i="8" s="1"/>
  <c r="G4" i="4"/>
  <c r="F8" i="8" s="1"/>
  <c r="H8" i="8" s="1"/>
  <c r="G5" i="4"/>
  <c r="F9" i="8" s="1"/>
  <c r="H9" i="8" s="1"/>
  <c r="G6" i="4"/>
  <c r="F10" i="8" s="1"/>
  <c r="H10" i="8" s="1"/>
  <c r="G7" i="4"/>
  <c r="F11" i="8" s="1"/>
  <c r="H11" i="8" s="1"/>
  <c r="G8" i="4"/>
  <c r="F12" i="8" s="1"/>
  <c r="G9" i="4"/>
  <c r="F13" i="8" s="1"/>
  <c r="H13" i="8" s="1"/>
  <c r="G10" i="4"/>
  <c r="F14" i="8" s="1"/>
  <c r="H14" i="8" s="1"/>
  <c r="G11" i="4"/>
  <c r="F15" i="8" s="1"/>
  <c r="H15" i="8" s="1"/>
  <c r="G12" i="4"/>
  <c r="F16" i="8" s="1"/>
  <c r="H16" i="8" s="1"/>
  <c r="G13" i="4"/>
  <c r="F17" i="8" s="1"/>
  <c r="H17" i="8" s="1"/>
  <c r="G14" i="4"/>
  <c r="F18" i="8" s="1"/>
  <c r="H18" i="8" s="1"/>
  <c r="G15" i="4"/>
  <c r="F19" i="8" s="1"/>
  <c r="H19" i="8" s="1"/>
  <c r="G16" i="4"/>
  <c r="F20" i="8" s="1"/>
  <c r="G17" i="4"/>
  <c r="F21" i="8" s="1"/>
  <c r="G18" i="4"/>
  <c r="F22" i="8" s="1"/>
  <c r="H22" i="8" s="1"/>
  <c r="G19" i="4"/>
  <c r="F23" i="8" s="1"/>
  <c r="H23" i="8" s="1"/>
  <c r="G20" i="4"/>
  <c r="F24" i="8" s="1"/>
  <c r="H24" i="8" s="1"/>
  <c r="G21" i="4"/>
  <c r="F25" i="8" s="1"/>
  <c r="H25" i="8" s="1"/>
  <c r="G22" i="4"/>
  <c r="F26" i="8" s="1"/>
  <c r="H26" i="8" s="1"/>
  <c r="G23" i="4"/>
  <c r="F27" i="8" s="1"/>
  <c r="H27" i="8" s="1"/>
  <c r="G24" i="4"/>
  <c r="F28" i="8" s="1"/>
  <c r="H28" i="8" s="1"/>
  <c r="G25" i="4"/>
  <c r="F29" i="8" s="1"/>
  <c r="H29" i="8" s="1"/>
  <c r="G26" i="4"/>
  <c r="F30" i="8" s="1"/>
  <c r="H30" i="8" s="1"/>
  <c r="G27" i="4"/>
  <c r="F31" i="8" s="1"/>
  <c r="H31" i="8" s="1"/>
  <c r="G28" i="4"/>
  <c r="F32" i="8" s="1"/>
  <c r="H32" i="8" s="1"/>
  <c r="G29" i="4"/>
  <c r="F33" i="8" s="1"/>
  <c r="H33" i="8" s="1"/>
  <c r="G30" i="4"/>
  <c r="F34" i="8" s="1"/>
  <c r="H34" i="8" s="1"/>
  <c r="G31" i="4"/>
  <c r="F35" i="8" s="1"/>
  <c r="H35" i="8" s="1"/>
  <c r="G32" i="4"/>
  <c r="F36" i="8" s="1"/>
  <c r="H36" i="8" s="1"/>
  <c r="G33" i="4"/>
  <c r="F37" i="8" s="1"/>
  <c r="H37" i="8" s="1"/>
  <c r="G34" i="4"/>
  <c r="F38" i="8" s="1"/>
  <c r="H38" i="8" s="1"/>
  <c r="G35" i="4"/>
  <c r="F39" i="8" s="1"/>
  <c r="H39" i="8" s="1"/>
  <c r="G36" i="4"/>
  <c r="F40" i="8" s="1"/>
  <c r="H40" i="8" s="1"/>
  <c r="G37" i="4"/>
  <c r="F41" i="8" s="1"/>
  <c r="H41" i="8" s="1"/>
  <c r="G38" i="4"/>
  <c r="F42" i="8" s="1"/>
  <c r="H42" i="8" s="1"/>
  <c r="G39" i="4"/>
  <c r="F43" i="8" s="1"/>
  <c r="H43" i="8" s="1"/>
  <c r="G40" i="4"/>
  <c r="F44" i="8" s="1"/>
  <c r="H44" i="8" s="1"/>
  <c r="G41" i="4"/>
  <c r="F45" i="8" s="1"/>
  <c r="H45" i="8" s="1"/>
  <c r="G42" i="4"/>
  <c r="F46" i="8" s="1"/>
  <c r="H46" i="8" s="1"/>
  <c r="G43" i="4"/>
  <c r="F47" i="8" s="1"/>
  <c r="H47" i="8" s="1"/>
  <c r="G44" i="4"/>
  <c r="F48" i="8" s="1"/>
  <c r="H48" i="8" s="1"/>
  <c r="G45" i="4"/>
  <c r="F49" i="8" s="1"/>
  <c r="H49" i="8" s="1"/>
  <c r="G46" i="4"/>
  <c r="F50" i="8" s="1"/>
  <c r="H50" i="8" s="1"/>
  <c r="G47" i="4"/>
  <c r="F51" i="8" s="1"/>
  <c r="H51" i="8" s="1"/>
  <c r="G48" i="4"/>
  <c r="F52" i="8" s="1"/>
  <c r="H52" i="8" s="1"/>
  <c r="G49" i="4"/>
  <c r="F53" i="8" s="1"/>
  <c r="H53" i="8" s="1"/>
  <c r="G50" i="4"/>
  <c r="F54" i="8" s="1"/>
  <c r="H54" i="8" s="1"/>
  <c r="G51" i="4"/>
  <c r="F55" i="8" s="1"/>
  <c r="H55" i="8" s="1"/>
  <c r="G52" i="4"/>
  <c r="F56" i="8" s="1"/>
  <c r="H56" i="8" s="1"/>
  <c r="G53" i="4"/>
  <c r="F57" i="8" s="1"/>
  <c r="H57" i="8" s="1"/>
  <c r="G54" i="4"/>
  <c r="F58" i="8" s="1"/>
  <c r="H58" i="8" s="1"/>
  <c r="G55" i="4"/>
  <c r="F59" i="8" s="1"/>
  <c r="H59" i="8" s="1"/>
  <c r="G56" i="4"/>
  <c r="F60" i="8" s="1"/>
  <c r="H60" i="8" s="1"/>
  <c r="G57" i="4"/>
  <c r="F61" i="8" s="1"/>
  <c r="H61" i="8" s="1"/>
  <c r="G58" i="4"/>
  <c r="F62" i="8" s="1"/>
  <c r="H62" i="8" s="1"/>
  <c r="G59" i="4"/>
  <c r="F63" i="8" s="1"/>
  <c r="H63" i="8" s="1"/>
  <c r="G60" i="4"/>
  <c r="F64" i="8" s="1"/>
  <c r="H64" i="8" s="1"/>
  <c r="G61" i="4"/>
  <c r="F65" i="8" s="1"/>
  <c r="H65" i="8" s="1"/>
  <c r="G62" i="4"/>
  <c r="F66" i="8" s="1"/>
  <c r="H66" i="8" s="1"/>
  <c r="G63" i="4"/>
  <c r="F67" i="8" s="1"/>
  <c r="H67" i="8" s="1"/>
  <c r="G64" i="4"/>
  <c r="F68" i="8" s="1"/>
  <c r="H68" i="8" s="1"/>
  <c r="G65" i="4"/>
  <c r="F69" i="8" s="1"/>
  <c r="H69" i="8" s="1"/>
  <c r="G66" i="4"/>
  <c r="F70" i="8" s="1"/>
  <c r="H70" i="8" s="1"/>
  <c r="G67" i="4"/>
  <c r="F71" i="8" s="1"/>
  <c r="H71" i="8" s="1"/>
  <c r="G68" i="4"/>
  <c r="F72" i="8" s="1"/>
  <c r="H72" i="8" s="1"/>
  <c r="G69" i="4"/>
  <c r="F73" i="8" s="1"/>
  <c r="H73" i="8" s="1"/>
  <c r="G70" i="4"/>
  <c r="F74" i="8" s="1"/>
  <c r="H74" i="8" s="1"/>
  <c r="G71" i="4"/>
  <c r="F75" i="8" s="1"/>
  <c r="H75" i="8" s="1"/>
  <c r="G72" i="4"/>
  <c r="F76" i="8" s="1"/>
  <c r="H76" i="8" s="1"/>
  <c r="G73" i="4"/>
  <c r="F77" i="8" s="1"/>
  <c r="H77" i="8" s="1"/>
  <c r="G74" i="4"/>
  <c r="F78" i="8" s="1"/>
  <c r="H78" i="8" s="1"/>
  <c r="G75" i="4"/>
  <c r="F79" i="8" s="1"/>
  <c r="H79" i="8" s="1"/>
  <c r="G76" i="4"/>
  <c r="G77" i="4"/>
  <c r="G78" i="4"/>
  <c r="F82" i="8" s="1"/>
  <c r="H82" i="8" s="1"/>
  <c r="G79" i="4"/>
  <c r="F83" i="8" s="1"/>
  <c r="H83" i="8" s="1"/>
  <c r="G80" i="4"/>
  <c r="F84" i="8" s="1"/>
  <c r="H84" i="8" s="1"/>
  <c r="G81" i="4"/>
  <c r="F85" i="8" s="1"/>
  <c r="H85" i="8" s="1"/>
  <c r="G82" i="4"/>
  <c r="F86" i="8" s="1"/>
  <c r="H86" i="8" s="1"/>
  <c r="G83" i="4"/>
  <c r="F87" i="8" s="1"/>
  <c r="H87" i="8" s="1"/>
  <c r="G84" i="4"/>
  <c r="F88" i="8" s="1"/>
  <c r="H88" i="8" s="1"/>
  <c r="G85" i="4"/>
  <c r="F89" i="8" s="1"/>
  <c r="H89" i="8" s="1"/>
  <c r="G86" i="4"/>
  <c r="F90" i="8" s="1"/>
  <c r="H90" i="8" s="1"/>
  <c r="G87" i="4"/>
  <c r="F91" i="8" s="1"/>
  <c r="H91" i="8" s="1"/>
  <c r="G88" i="4"/>
  <c r="F92" i="8" s="1"/>
  <c r="H92" i="8" s="1"/>
  <c r="G89" i="4"/>
  <c r="F93" i="8" s="1"/>
  <c r="H93" i="8" s="1"/>
  <c r="G90" i="4"/>
  <c r="F94" i="8" s="1"/>
  <c r="H94" i="8" s="1"/>
  <c r="G91" i="4"/>
  <c r="F95" i="8" s="1"/>
  <c r="H95" i="8" s="1"/>
  <c r="G92" i="4"/>
  <c r="F96" i="8" s="1"/>
  <c r="H96" i="8" s="1"/>
  <c r="G93" i="4"/>
  <c r="F97" i="8" s="1"/>
  <c r="H97" i="8" s="1"/>
  <c r="G94" i="4"/>
  <c r="F98" i="8" s="1"/>
  <c r="H98" i="8" s="1"/>
  <c r="G95" i="4"/>
  <c r="F99" i="8" s="1"/>
  <c r="H99" i="8" s="1"/>
  <c r="G96" i="4"/>
  <c r="F100" i="8" s="1"/>
  <c r="H100" i="8" s="1"/>
  <c r="G97" i="4"/>
  <c r="F101" i="8" s="1"/>
  <c r="H101" i="8" s="1"/>
  <c r="G98" i="4"/>
  <c r="F102" i="8" s="1"/>
  <c r="H102" i="8" s="1"/>
  <c r="G99" i="4"/>
  <c r="F103" i="8" s="1"/>
  <c r="H103" i="8" s="1"/>
  <c r="G100" i="4"/>
  <c r="F104" i="8" s="1"/>
  <c r="H104" i="8" s="1"/>
  <c r="G101" i="4"/>
  <c r="F105" i="8" s="1"/>
  <c r="H105" i="8" s="1"/>
  <c r="G102" i="4"/>
  <c r="F106" i="8" s="1"/>
  <c r="H106" i="8" s="1"/>
  <c r="G103" i="4"/>
  <c r="F107" i="8" s="1"/>
  <c r="H107" i="8" s="1"/>
  <c r="G104" i="4"/>
  <c r="F108" i="8" s="1"/>
  <c r="H108" i="8" s="1"/>
  <c r="G105" i="4"/>
  <c r="F109" i="8" s="1"/>
  <c r="H109" i="8" s="1"/>
  <c r="G106" i="4"/>
  <c r="F110" i="8" s="1"/>
  <c r="H110" i="8" s="1"/>
  <c r="G107" i="4"/>
  <c r="F111" i="8" s="1"/>
  <c r="H111" i="8" s="1"/>
  <c r="G108" i="4"/>
  <c r="F112" i="8" s="1"/>
  <c r="H112" i="8" s="1"/>
  <c r="G109" i="4"/>
  <c r="F113" i="8" s="1"/>
  <c r="H113" i="8" s="1"/>
  <c r="G110" i="4"/>
  <c r="F114" i="8" s="1"/>
  <c r="H114" i="8" s="1"/>
  <c r="G111" i="4"/>
  <c r="F115" i="8" s="1"/>
  <c r="H115" i="8" s="1"/>
  <c r="G112" i="4"/>
  <c r="F116" i="8" s="1"/>
  <c r="H116" i="8" s="1"/>
  <c r="G113" i="4"/>
  <c r="F117" i="8" s="1"/>
  <c r="H117" i="8" s="1"/>
  <c r="G114" i="4"/>
  <c r="F118" i="8" s="1"/>
  <c r="H118" i="8" s="1"/>
  <c r="G115" i="4"/>
  <c r="F119" i="8" s="1"/>
  <c r="H119" i="8" s="1"/>
  <c r="G116" i="4"/>
  <c r="F120" i="8" s="1"/>
  <c r="H120" i="8" s="1"/>
  <c r="G117" i="4"/>
  <c r="F121" i="8" s="1"/>
  <c r="H121" i="8" s="1"/>
  <c r="G118" i="4"/>
  <c r="F122" i="8" s="1"/>
  <c r="H122" i="8" s="1"/>
  <c r="G119" i="4"/>
  <c r="F123" i="8" s="1"/>
  <c r="H123" i="8" s="1"/>
  <c r="G120" i="4"/>
  <c r="F124" i="8" s="1"/>
  <c r="H124" i="8" s="1"/>
  <c r="G121" i="4"/>
  <c r="F125" i="8" s="1"/>
  <c r="H125" i="8" s="1"/>
  <c r="G122" i="4"/>
  <c r="F126" i="8" s="1"/>
  <c r="H126" i="8" s="1"/>
  <c r="G123" i="4"/>
  <c r="F127" i="8" s="1"/>
  <c r="H127" i="8" s="1"/>
  <c r="G124" i="4"/>
  <c r="F128" i="8" s="1"/>
  <c r="H128" i="8" s="1"/>
  <c r="G125" i="4"/>
  <c r="F129" i="8" s="1"/>
  <c r="H129" i="8" s="1"/>
  <c r="G126" i="4"/>
  <c r="F130" i="8" s="1"/>
  <c r="H130" i="8" s="1"/>
  <c r="G127" i="4"/>
  <c r="F131" i="8" s="1"/>
  <c r="H131" i="8" s="1"/>
  <c r="G128" i="4"/>
  <c r="F132" i="8" s="1"/>
  <c r="H132" i="8" s="1"/>
  <c r="G129" i="4"/>
  <c r="F133" i="8" s="1"/>
  <c r="H133" i="8" s="1"/>
  <c r="G130" i="4"/>
  <c r="F134" i="8" s="1"/>
  <c r="H134" i="8" s="1"/>
  <c r="G131" i="4"/>
  <c r="F135" i="8" s="1"/>
  <c r="H135" i="8" s="1"/>
  <c r="G132" i="4"/>
  <c r="F136" i="8" s="1"/>
  <c r="H136" i="8" s="1"/>
  <c r="G133" i="4"/>
  <c r="F137" i="8" s="1"/>
  <c r="H137" i="8" s="1"/>
  <c r="G134" i="4"/>
  <c r="F138" i="8" s="1"/>
  <c r="H138" i="8" s="1"/>
  <c r="G135" i="4"/>
  <c r="F139" i="8" s="1"/>
  <c r="H139" i="8" s="1"/>
  <c r="G136" i="4"/>
  <c r="F140" i="8" s="1"/>
  <c r="H140" i="8" s="1"/>
  <c r="G137" i="4"/>
  <c r="F141" i="8" s="1"/>
  <c r="H141" i="8" s="1"/>
  <c r="G138" i="4"/>
  <c r="F142" i="8" s="1"/>
  <c r="H142" i="8" s="1"/>
  <c r="G139" i="4"/>
  <c r="F143" i="8" s="1"/>
  <c r="H143" i="8" s="1"/>
  <c r="G140" i="4"/>
  <c r="F144" i="8" s="1"/>
  <c r="H144" i="8" s="1"/>
  <c r="G141" i="4"/>
  <c r="F145" i="8" s="1"/>
  <c r="H145" i="8" s="1"/>
  <c r="G142" i="4"/>
  <c r="F146" i="8" s="1"/>
  <c r="H146" i="8" s="1"/>
  <c r="G143" i="4"/>
  <c r="F147" i="8" s="1"/>
  <c r="H147" i="8" s="1"/>
  <c r="G144" i="4"/>
  <c r="F148" i="8" s="1"/>
  <c r="H148" i="8" s="1"/>
  <c r="G145" i="4"/>
  <c r="F149" i="8" s="1"/>
  <c r="H149" i="8" s="1"/>
  <c r="G146" i="4"/>
  <c r="F150" i="8" s="1"/>
  <c r="H150" i="8" s="1"/>
  <c r="G147" i="4"/>
  <c r="F151" i="8" s="1"/>
  <c r="H151" i="8" s="1"/>
  <c r="G148" i="4"/>
  <c r="F152" i="8" s="1"/>
  <c r="H152" i="8" s="1"/>
  <c r="G149" i="4"/>
  <c r="F153" i="8" s="1"/>
  <c r="H153" i="8" s="1"/>
  <c r="G150" i="4"/>
  <c r="F154" i="8" s="1"/>
  <c r="H154" i="8" s="1"/>
  <c r="G151" i="4"/>
  <c r="F155" i="8" s="1"/>
  <c r="H155" i="8" s="1"/>
  <c r="G152" i="4"/>
  <c r="F156" i="8" s="1"/>
  <c r="H156" i="8" s="1"/>
  <c r="G153" i="4"/>
  <c r="F157" i="8" s="1"/>
  <c r="H157" i="8" s="1"/>
  <c r="G154" i="4"/>
  <c r="F158" i="8" s="1"/>
  <c r="H158" i="8" s="1"/>
  <c r="G155" i="4"/>
  <c r="F159" i="8" s="1"/>
  <c r="H159" i="8" s="1"/>
  <c r="G156" i="4"/>
  <c r="F160" i="8" s="1"/>
  <c r="H160" i="8" s="1"/>
  <c r="G157" i="4"/>
  <c r="F161" i="8" s="1"/>
  <c r="H161" i="8" s="1"/>
  <c r="G158" i="4"/>
  <c r="F162" i="8" s="1"/>
  <c r="H162" i="8" s="1"/>
  <c r="G159" i="4"/>
  <c r="F163" i="8" s="1"/>
  <c r="H163" i="8" s="1"/>
  <c r="G160" i="4"/>
  <c r="F164" i="8" s="1"/>
  <c r="H164" i="8" s="1"/>
  <c r="G161" i="4"/>
  <c r="F165" i="8" s="1"/>
  <c r="H165" i="8" s="1"/>
  <c r="G162" i="4"/>
  <c r="F166" i="8" s="1"/>
  <c r="H166" i="8" s="1"/>
  <c r="G163" i="4"/>
  <c r="F167" i="8" s="1"/>
  <c r="H167" i="8" s="1"/>
  <c r="G164" i="4"/>
  <c r="F168" i="8" s="1"/>
  <c r="H168" i="8" s="1"/>
  <c r="G165" i="4"/>
  <c r="F169" i="8" s="1"/>
  <c r="H169" i="8" s="1"/>
  <c r="G166" i="4"/>
  <c r="F170" i="8" s="1"/>
  <c r="H170" i="8" s="1"/>
  <c r="G167" i="4"/>
  <c r="F171" i="8" s="1"/>
  <c r="H171" i="8" s="1"/>
  <c r="G168" i="4"/>
  <c r="F172" i="8" s="1"/>
  <c r="H172" i="8" s="1"/>
  <c r="G169" i="4"/>
  <c r="F173" i="8" s="1"/>
  <c r="H173" i="8" s="1"/>
  <c r="G170" i="4"/>
  <c r="F174" i="8" s="1"/>
  <c r="H174" i="8" s="1"/>
  <c r="G171" i="4"/>
  <c r="F175" i="8" s="1"/>
  <c r="H175" i="8" s="1"/>
  <c r="G172" i="4"/>
  <c r="F176" i="8" s="1"/>
  <c r="H176" i="8" s="1"/>
  <c r="G173" i="4"/>
  <c r="F177" i="8" s="1"/>
  <c r="H177" i="8" s="1"/>
  <c r="G174" i="4"/>
  <c r="F178" i="8" s="1"/>
  <c r="H178" i="8" s="1"/>
  <c r="G175" i="4"/>
  <c r="F179" i="8" s="1"/>
  <c r="H179" i="8" s="1"/>
  <c r="G176" i="4"/>
  <c r="F180" i="8" s="1"/>
  <c r="H180" i="8" s="1"/>
  <c r="G177" i="4"/>
  <c r="F181" i="8" s="1"/>
  <c r="H181" i="8" s="1"/>
  <c r="G178" i="4"/>
  <c r="F182" i="8" s="1"/>
  <c r="H182" i="8" s="1"/>
  <c r="G179" i="4"/>
  <c r="F183" i="8" s="1"/>
  <c r="H183" i="8" s="1"/>
  <c r="G180" i="4"/>
  <c r="F184" i="8" s="1"/>
  <c r="G181" i="4"/>
  <c r="F185" i="8" s="1"/>
  <c r="G182" i="4"/>
  <c r="F186" i="8" s="1"/>
  <c r="G183" i="4"/>
  <c r="F187" i="8" s="1"/>
  <c r="G184" i="4"/>
  <c r="F188" i="8" s="1"/>
  <c r="G185" i="4"/>
  <c r="F189" i="8" s="1"/>
  <c r="G186" i="4"/>
  <c r="F190" i="8" s="1"/>
  <c r="G187" i="4"/>
  <c r="F191" i="8" s="1"/>
  <c r="G188" i="4"/>
  <c r="F192" i="8" s="1"/>
  <c r="G189" i="4"/>
  <c r="F193" i="8" s="1"/>
  <c r="G190" i="4"/>
  <c r="F194" i="8" s="1"/>
  <c r="G191" i="4"/>
  <c r="F195" i="8" s="1"/>
  <c r="G192" i="4"/>
  <c r="F196" i="8" s="1"/>
  <c r="G193" i="4"/>
  <c r="F197" i="8" s="1"/>
  <c r="G194" i="4"/>
  <c r="F198" i="8" s="1"/>
  <c r="G195" i="4"/>
  <c r="F199" i="8" s="1"/>
  <c r="G196" i="4"/>
  <c r="F200" i="8" s="1"/>
  <c r="G197" i="4"/>
  <c r="F201" i="8" s="1"/>
  <c r="H201" i="8" s="1"/>
  <c r="G198" i="4"/>
  <c r="F202" i="8" s="1"/>
  <c r="H202" i="8" s="1"/>
  <c r="G199" i="4"/>
  <c r="F203" i="8" s="1"/>
  <c r="H203" i="8" s="1"/>
  <c r="G200" i="4"/>
  <c r="F204" i="8" s="1"/>
  <c r="H204" i="8" s="1"/>
  <c r="G201" i="4"/>
  <c r="F205" i="8" s="1"/>
  <c r="H205" i="8" s="1"/>
  <c r="G202" i="4"/>
  <c r="F206" i="8" s="1"/>
  <c r="H206" i="8" s="1"/>
  <c r="G203" i="4"/>
  <c r="F207" i="8" s="1"/>
  <c r="G204" i="4"/>
  <c r="F208" i="8" s="1"/>
  <c r="H208" i="8" s="1"/>
  <c r="G205" i="4"/>
  <c r="G206" i="4"/>
  <c r="G207" i="4"/>
  <c r="G208" i="4"/>
  <c r="G209" i="4"/>
  <c r="G210" i="4"/>
  <c r="F80" i="8" l="1"/>
  <c r="H80" i="8" s="1"/>
  <c r="F81" i="8"/>
  <c r="H81" i="8" s="1"/>
  <c r="G80" i="8"/>
  <c r="G81" i="8"/>
  <c r="H213" i="8"/>
  <c r="B216" i="8" s="1"/>
  <c r="B219" i="8" l="1"/>
</calcChain>
</file>

<file path=xl/sharedStrings.xml><?xml version="1.0" encoding="utf-8"?>
<sst xmlns="http://schemas.openxmlformats.org/spreadsheetml/2006/main" count="1917" uniqueCount="847">
  <si>
    <t>Toelichting tabbladen</t>
  </si>
  <si>
    <t>1. Instructie invullen prijsblad</t>
  </si>
  <si>
    <t>Het betreft de instructies en de voorwaardes waarmee u het prijzenblad in dient te vullen.</t>
  </si>
  <si>
    <t>2. Afnames Materialen</t>
  </si>
  <si>
    <t>Dit betreft informatie over de afname van de Materialen de afgelopen jaren. Het aantal exemplaren en het aantal bestellingen is weergegeven. De aantallen over 2021 vertonen in verband met de COVID-19 pandemie een afwijkend verloop. Bijzonderheden voor verzending zijn weergegeven.</t>
  </si>
  <si>
    <t xml:space="preserve">3. Specificaties </t>
  </si>
  <si>
    <t>Dit betreft de huidige specificaties van de Materialen (papier, formaat, etcetera).</t>
  </si>
  <si>
    <t>4. Prijzenblad concessie</t>
  </si>
  <si>
    <t>Dit betreft het prijzenblad om de fuctieve Prijs te bepalen.</t>
  </si>
  <si>
    <t>5. Royalties</t>
  </si>
  <si>
    <t>Hier vult u aan welk royaltypercentage van toepassing is.</t>
  </si>
  <si>
    <t>6. Onderbouwing</t>
  </si>
  <si>
    <t>Dit is vormvrij. Hierin kunt u de verkoopprijs specificeren. Dit is tevens de basis voor de gesprekken over de verkoopprijzen gedurende de contractperiode.</t>
  </si>
  <si>
    <t>Instructies</t>
  </si>
  <si>
    <t>Alle groene velden zijn verplicht om in te vullen. De blauwe velden bevatten formules.</t>
  </si>
  <si>
    <t xml:space="preserve">Wanneer in een kolom met groene velden een aantal velden wit zijn dan kunnen deze witte velden worden overgeslagen. Het aantal bestellingen van deze Materialen is dermate laag dat gevraagd wordt om deze niet mee te nemen in de calculatie. </t>
  </si>
  <si>
    <t xml:space="preserve">Verkoopprijs </t>
  </si>
  <si>
    <r>
      <rPr>
        <sz val="11"/>
        <color rgb="FF000000"/>
        <rFont val="Calibri"/>
      </rPr>
      <t xml:space="preserve">U dient op basis van de fictieve getallen en op basis van de gegeven specificaties een verkoopprijs per Materiaal in te dienen. Deze verkoopprijs zijn all in prijzen is voor Vervaardiging, opslag, handling, het plaatsen van het Materiaal op de webwinkel, de webwinkel en aanverwante processen, marketing en alle andere werkzaamheden die u uitvoert in het kader van deze overeenkomst. </t>
    </r>
    <r>
      <rPr>
        <b/>
        <sz val="11"/>
        <color rgb="FF000000"/>
        <rFont val="Calibri"/>
      </rPr>
      <t>Daarnaast verzoeken wij u om in het tabblad onderbouwing een onderbouwing te geven hoe u komt tot de verkoopprijs. Dit is vormvrij, maar dient om LES inzicht te geven in de opbouw en dient als basis voor gesprekken over prijsbijstellingen.</t>
    </r>
  </si>
  <si>
    <t xml:space="preserve">Royalties </t>
  </si>
  <si>
    <t>Voor royalties kunt u een percentage invullen dat u jaarlijks zult afdragen aan Stichting Lezen en Schrijven voor de materialen. Het gaat om de jaarlijkse netto omzet op de Materialen (NIET zijnde de bestaande voorraad) exclusief eventueel ontvangen bijdragen ter dekking van verzendkosten.</t>
  </si>
  <si>
    <t>Hoe u met de bestaande voorraad om wilt gaan dient u te beschrijven in het gunningscriterium implementatie.</t>
  </si>
  <si>
    <r>
      <rPr>
        <sz val="11"/>
        <color rgb="FF444444"/>
        <rFont val="Calibri"/>
      </rPr>
      <t>De score wordt bepaalde met de volgende formule: max score*((max prijs-inschrijfprijs)/(max prijs-min prijs)).</t>
    </r>
    <r>
      <rPr>
        <b/>
        <sz val="11"/>
        <color rgb="FF444444"/>
        <rFont val="Calibri"/>
      </rPr>
      <t xml:space="preserve"> LET OP: </t>
    </r>
    <r>
      <rPr>
        <sz val="11"/>
        <color rgb="FF444444"/>
        <rFont val="Calibri"/>
      </rPr>
      <t>u kunt geen biedingen doen boven het max percentage en onder het minimale percentage.</t>
    </r>
  </si>
  <si>
    <t>Nr. specificatieblad</t>
  </si>
  <si>
    <t>Productcode</t>
  </si>
  <si>
    <t>Product</t>
  </si>
  <si>
    <t>Titel Materiaal</t>
  </si>
  <si>
    <t>aantal exemplaren in 2019</t>
  </si>
  <si>
    <t>aantal exemplaren in 2021</t>
  </si>
  <si>
    <t>Verwacht (Fictief) aantal exemplaren</t>
  </si>
  <si>
    <t>Aantal bestellingen 2019</t>
  </si>
  <si>
    <t>Aantal bestellingen 2021</t>
  </si>
  <si>
    <t>Verwacht (Fictief) aantal bestellingen</t>
  </si>
  <si>
    <t>Bijzonderheden verzending</t>
  </si>
  <si>
    <t>A83</t>
  </si>
  <si>
    <t>Basishulp</t>
  </si>
  <si>
    <t>Basishulp Taal bij Succes!</t>
  </si>
  <si>
    <t>Wordt voornamelijk in combinatie met andere materialen besteld. In calculatie ervan uitgaan dat geen losse verzending plaatsvindt.</t>
  </si>
  <si>
    <t>A245</t>
  </si>
  <si>
    <t>Basishulp Rekenen bij Succes!</t>
  </si>
  <si>
    <t>A246</t>
  </si>
  <si>
    <t>Basishulp Digitale vaardigheden bij Succes!</t>
  </si>
  <si>
    <t>A166</t>
  </si>
  <si>
    <t>Training verdiepende module</t>
  </si>
  <si>
    <t>Achtergrondinformatie en werkmateriaal. Vrijwilligerstraining Succes! Digitale vaardigheden</t>
  </si>
  <si>
    <t>A106</t>
  </si>
  <si>
    <t>Voor 't zelfde geld</t>
  </si>
  <si>
    <t>Training vrijwilligers: informatie en werkmateriaal bij module 'Werken met Voor 't zelfde geld voor administratievrijwilligers'</t>
  </si>
  <si>
    <t>A80</t>
  </si>
  <si>
    <t>Vrijwilligerstraining</t>
  </si>
  <si>
    <t xml:space="preserve">Map basistraining vrijwilligers incl. instructiekaarten en Succes!-boekje 1F11 </t>
  </si>
  <si>
    <t>A244</t>
  </si>
  <si>
    <t>Empowerment</t>
  </si>
  <si>
    <t>vrijwilligerstraining empowerment</t>
  </si>
  <si>
    <t>A105</t>
  </si>
  <si>
    <t>In je Kracht</t>
  </si>
  <si>
    <t>Training vrijwilligers: informatie en werkmateriaal bij module In je Kracht.</t>
  </si>
  <si>
    <t>A112</t>
  </si>
  <si>
    <t xml:space="preserve">In je Kracht. Werkboek voor deelnemers. </t>
  </si>
  <si>
    <t>A113</t>
  </si>
  <si>
    <t>In je kracht-kaartspel</t>
  </si>
  <si>
    <t>A117</t>
  </si>
  <si>
    <t>In je Kracht. Gids voor vrijwilligers.</t>
  </si>
  <si>
    <t>A276</t>
  </si>
  <si>
    <t>In je kracht-kaartspel voor nieuwe gebruikers</t>
  </si>
  <si>
    <t>A157</t>
  </si>
  <si>
    <t>Jouw Leven &amp; werk</t>
  </si>
  <si>
    <t>Jouw leven &amp; werk - Gids voor vrijwilligers</t>
  </si>
  <si>
    <t>A158</t>
  </si>
  <si>
    <t>Jouw leven &amp; werk - Werkboek voor deelnemers</t>
  </si>
  <si>
    <t>V002</t>
  </si>
  <si>
    <t>Ook Digitaal</t>
  </si>
  <si>
    <t>Ook Digitaal Handleiding docenten, ringband</t>
  </si>
  <si>
    <t>V003</t>
  </si>
  <si>
    <t>Ook Digitaal formulieren en werkpladen map</t>
  </si>
  <si>
    <t>A159</t>
  </si>
  <si>
    <t>Succes! Digitale Vaardigheden</t>
  </si>
  <si>
    <t>Succes! Digitale vaardigheden IN D1_Voor het eerst op je smartphone</t>
  </si>
  <si>
    <t>Betreft totaal aantal bestellingen van alle Succes!-boekjes</t>
  </si>
  <si>
    <t>A160</t>
  </si>
  <si>
    <t>Succes! Digitale vaardigheden IN D4_Een mailtje!</t>
  </si>
  <si>
    <t>A161</t>
  </si>
  <si>
    <t>Succes! Digitale vaardigheden IN D3 _Een berichtje in WhatsApp</t>
  </si>
  <si>
    <t>A162</t>
  </si>
  <si>
    <t>Succes! Digitale vaardigheden Basis1 D1_Komen jullie ook?</t>
  </si>
  <si>
    <t>A163</t>
  </si>
  <si>
    <t>Succes! Digitale vaardigheden Basis1 D2_Gaan jullie mee?</t>
  </si>
  <si>
    <t>A164</t>
  </si>
  <si>
    <t>Succes! Digitale vaardigheden Basis1 D3_Een foto op de taart</t>
  </si>
  <si>
    <t>A248</t>
  </si>
  <si>
    <t>Basis1 D6 Video-bellen op je computer</t>
  </si>
  <si>
    <t>A249</t>
  </si>
  <si>
    <t>IN D6 Video-bellen op je smartphone</t>
  </si>
  <si>
    <t>A250</t>
  </si>
  <si>
    <t>Basis1 D7 Video-bellen op je tablet</t>
  </si>
  <si>
    <t>A150</t>
  </si>
  <si>
    <t>Succes! Rekenen</t>
  </si>
  <si>
    <t>Succes! Rekenen R1: Klussen in huis</t>
  </si>
  <si>
    <t>A151</t>
  </si>
  <si>
    <t>Succes! Rekenen R2: Ik heb een afspraak</t>
  </si>
  <si>
    <t>A152</t>
  </si>
  <si>
    <t>Succes! Rekenen R1: Wat kost het?</t>
  </si>
  <si>
    <t>A153</t>
  </si>
  <si>
    <t>Succes! Rekenen R2: Gezond leven</t>
  </si>
  <si>
    <t>A154</t>
  </si>
  <si>
    <t>Succes! Rekenen R1: Koken voor anderen</t>
  </si>
  <si>
    <t>A155</t>
  </si>
  <si>
    <t>Succes! Rekenen R2: Slim uitgeven</t>
  </si>
  <si>
    <t>A156</t>
  </si>
  <si>
    <t>Succes! Rekenen: Rekenkaarten (13 stuks)</t>
  </si>
  <si>
    <t>A167</t>
  </si>
  <si>
    <t>Succes! Rekenen R5: De deur uit</t>
  </si>
  <si>
    <t>A168</t>
  </si>
  <si>
    <t>Succes! Rekenen R4: Sport en bewegen</t>
  </si>
  <si>
    <t>A169</t>
  </si>
  <si>
    <t>Succes! Rekenen R3: Dit is mijn huis</t>
  </si>
  <si>
    <t>A170</t>
  </si>
  <si>
    <t>Succes! Rekenen R4: Mijn gezondheid</t>
  </si>
  <si>
    <t>A171</t>
  </si>
  <si>
    <t>Succes! Rekenen R3: Wat trek je aan?</t>
  </si>
  <si>
    <t>A172</t>
  </si>
  <si>
    <t>Succes! Rekenen R5: De eerste stap naar werk</t>
  </si>
  <si>
    <t>A173</t>
  </si>
  <si>
    <t>Succes! Rekenen R4: Dagelijks leven</t>
  </si>
  <si>
    <t>A174</t>
  </si>
  <si>
    <t>Succes! Digitale vaardigheden Basis 1 D4 Veilig online op je smartphone</t>
  </si>
  <si>
    <t>A175</t>
  </si>
  <si>
    <t>Succes! Digitale vaardigheden IN D2 Voor het eerst op je computer</t>
  </si>
  <si>
    <t>A176</t>
  </si>
  <si>
    <t>Succes! Digitale vaardigheden IN D5_Op het internet</t>
  </si>
  <si>
    <t>A177</t>
  </si>
  <si>
    <t>Succes! Digitale vaardigheden Basis 1 D5 _Veilig online op je computer</t>
  </si>
  <si>
    <t>A236</t>
  </si>
  <si>
    <t>Succes! Rekenen R5: Slim met je geld</t>
  </si>
  <si>
    <t>A237</t>
  </si>
  <si>
    <t>Succes! Rekenen R3: Ik word mijn eigen baas!</t>
  </si>
  <si>
    <t>A238</t>
  </si>
  <si>
    <t>Succes! Rekenen R6: Ouder worden</t>
  </si>
  <si>
    <t>A239</t>
  </si>
  <si>
    <t>Succes! Rekenen R9: Gezond eten en lekker bewegen</t>
  </si>
  <si>
    <t>A240</t>
  </si>
  <si>
    <t>Succes! Rekenen R7: Hoera, een baby!</t>
  </si>
  <si>
    <t>A241</t>
  </si>
  <si>
    <t>Succes! Rekenen R6: Koken en bakken</t>
  </si>
  <si>
    <t>A242</t>
  </si>
  <si>
    <t>Succes! Rekenen R6: Werk</t>
  </si>
  <si>
    <t>A243</t>
  </si>
  <si>
    <t>Succes! Rekenen R8: Spelend rekenen</t>
  </si>
  <si>
    <t>A37</t>
  </si>
  <si>
    <t>Succes! Taal</t>
  </si>
  <si>
    <t xml:space="preserve">Succes!-boekje IN6: Waar doe jij de boodschappen? </t>
  </si>
  <si>
    <t>A38</t>
  </si>
  <si>
    <t xml:space="preserve">Succes!-boekje 1F10: Help! Ik ben mijn pinpas kwijt </t>
  </si>
  <si>
    <t>A39</t>
  </si>
  <si>
    <t xml:space="preserve">Succes! boekje 2F9: Ga je mee naar het Rijksmuseum? </t>
  </si>
  <si>
    <t>A44</t>
  </si>
  <si>
    <t>Succes!-boekje IN21: Hij doet het niet</t>
  </si>
  <si>
    <t>A46</t>
  </si>
  <si>
    <t xml:space="preserve">Succes!-boekje IN20: Naar de bibliotheek </t>
  </si>
  <si>
    <t>A47</t>
  </si>
  <si>
    <t xml:space="preserve">Succes!-boekje IN4: Nooit te oud om te leren </t>
  </si>
  <si>
    <t>A48</t>
  </si>
  <si>
    <t xml:space="preserve">Succes!-boekje 2F3: Mijn buurman was een aardige man </t>
  </si>
  <si>
    <t>A49</t>
  </si>
  <si>
    <t xml:space="preserve">Succes!-boekje 2F1: Dit is mijn buurt </t>
  </si>
  <si>
    <t>A50</t>
  </si>
  <si>
    <t xml:space="preserve">Succes!-boekje 1F2: Het is feest </t>
  </si>
  <si>
    <t>A51</t>
  </si>
  <si>
    <t xml:space="preserve">Succes!-boekje 1F4: Van A naar B </t>
  </si>
  <si>
    <t>A52</t>
  </si>
  <si>
    <t xml:space="preserve">Succes!-boekje 1F5: Hier woon ik </t>
  </si>
  <si>
    <t>A53</t>
  </si>
  <si>
    <t>Succes!-boekje 1F14: Hoe zijn je collega's?</t>
  </si>
  <si>
    <t>A54</t>
  </si>
  <si>
    <t xml:space="preserve">Succes!-boekje 2F14: Ik ga graag naar mijn werk </t>
  </si>
  <si>
    <t>A55</t>
  </si>
  <si>
    <t xml:space="preserve">Succes!-boekje 1F1: Lekker en gezond </t>
  </si>
  <si>
    <t>A57</t>
  </si>
  <si>
    <t xml:space="preserve">Succes!-boekje 1F3: Slim kopen </t>
  </si>
  <si>
    <t>A58</t>
  </si>
  <si>
    <t xml:space="preserve">Succes!-boekje IN14: Dat doet de gemeente </t>
  </si>
  <si>
    <t>A59</t>
  </si>
  <si>
    <t xml:space="preserve">Succes!-boekje 2F15: Dit is mijn werkplek </t>
  </si>
  <si>
    <t>A60</t>
  </si>
  <si>
    <t xml:space="preserve">Succes!-boekje 1F18: Liefde is... </t>
  </si>
  <si>
    <t>A61</t>
  </si>
  <si>
    <t xml:space="preserve">Succes!-boekje 1F11: Een abonnement op de bibliotheek </t>
  </si>
  <si>
    <t>A62</t>
  </si>
  <si>
    <t>Succes!-boekje 1F7: Gas en stroom</t>
  </si>
  <si>
    <t>A63</t>
  </si>
  <si>
    <t xml:space="preserve">Succes!-boekje 1F13: Zonder werk </t>
  </si>
  <si>
    <t>A64</t>
  </si>
  <si>
    <t xml:space="preserve">Succes!-boekje IN11: Van harte beterschap </t>
  </si>
  <si>
    <t>A65</t>
  </si>
  <si>
    <t xml:space="preserve">Succes!-boekje IN7: Nu woon ik hier </t>
  </si>
  <si>
    <t>A66</t>
  </si>
  <si>
    <t xml:space="preserve">Succes!-boekje IN13: Mijn baas en mijn collega's </t>
  </si>
  <si>
    <t>Succes! IN13: Mijn baas en mijn collegas</t>
  </si>
  <si>
    <t>A67</t>
  </si>
  <si>
    <t xml:space="preserve">Succes!-boekje 2F4: Daar wil ik wonen! </t>
  </si>
  <si>
    <t>A68</t>
  </si>
  <si>
    <t xml:space="preserve">Succes!-boekje 2F6: De school van je kind </t>
  </si>
  <si>
    <t>A69</t>
  </si>
  <si>
    <t xml:space="preserve">Succes!-boekje 1F9: Kopen op internet </t>
  </si>
  <si>
    <t>A70</t>
  </si>
  <si>
    <t>Succes!-boekje 1F6: Naar de dokter?</t>
  </si>
  <si>
    <t>A71</t>
  </si>
  <si>
    <t>Succes!-boekje 1F19: Familie en vrienden</t>
  </si>
  <si>
    <t>A72</t>
  </si>
  <si>
    <t xml:space="preserve">Succes!-boekje 2F2: Wat doe jij op internet? </t>
  </si>
  <si>
    <t>A73</t>
  </si>
  <si>
    <t>Succes!-boekje 1F21: Ik loop op krukken</t>
  </si>
  <si>
    <t>A74</t>
  </si>
  <si>
    <t xml:space="preserve">Succes!-boekje IN5: Op zoek naar werk </t>
  </si>
  <si>
    <t>A75</t>
  </si>
  <si>
    <t>Succes!-boekje IN1: Een baby!</t>
  </si>
  <si>
    <t>A76</t>
  </si>
  <si>
    <t>Succes!-boekje IN10: Lekker bewegen</t>
  </si>
  <si>
    <t>A77</t>
  </si>
  <si>
    <t>Succes!-boekje 1F8: De taal van je kind</t>
  </si>
  <si>
    <t>A78</t>
  </si>
  <si>
    <t>Succes!-boekje 1F16: Ik krijg een ander rooster</t>
  </si>
  <si>
    <t>A79</t>
  </si>
  <si>
    <t>Succes!-boekje IN9: Wat is jouw hobby?</t>
  </si>
  <si>
    <t>A86</t>
  </si>
  <si>
    <t>Succes!-boekje IN15: Huisdieren</t>
  </si>
  <si>
    <t>A87</t>
  </si>
  <si>
    <t>Succes!-boekje 1F17: Hoe vind ik een baan?</t>
  </si>
  <si>
    <t>A88</t>
  </si>
  <si>
    <t>Succes!-boekje IN12: Kroket met sla in de kantine</t>
  </si>
  <si>
    <t>A89</t>
  </si>
  <si>
    <t>Succes!-boekje IN3: Mijn kind zit op school</t>
  </si>
  <si>
    <t>A90</t>
  </si>
  <si>
    <t xml:space="preserve">Succes!-boekje 1F22: Ouders en school </t>
  </si>
  <si>
    <t>A91</t>
  </si>
  <si>
    <t>Succes!-boekje 1F20: Mijn portemonnee is gestolen!</t>
  </si>
  <si>
    <t>A92</t>
  </si>
  <si>
    <t>Succes!-boekje 2F7: Belastingen en douane</t>
  </si>
  <si>
    <t>A93</t>
  </si>
  <si>
    <t>Succes!-boekje 1F15: Belastingen en douane</t>
  </si>
  <si>
    <t>A94</t>
  </si>
  <si>
    <t>Succes!-boekje IN8: Ik kom vandaag niet werken</t>
  </si>
  <si>
    <t>A96</t>
  </si>
  <si>
    <t>Succes!-boekje 1F12: Te ziek om te werken</t>
  </si>
  <si>
    <t>A97</t>
  </si>
  <si>
    <t>Succes!-boekje 2F8: Een afspraak bij de huisarts</t>
  </si>
  <si>
    <t>A98</t>
  </si>
  <si>
    <t xml:space="preserve">Succes!-boekje 1F25: Veilig Werken (VCA) </t>
  </si>
  <si>
    <t>A99</t>
  </si>
  <si>
    <t>Succes!-boekje 2F5: Veilig werken (VCA)</t>
  </si>
  <si>
    <t>A101</t>
  </si>
  <si>
    <t>Succes!-boekje 1F23: Waar blijft mijn geld?</t>
  </si>
  <si>
    <t>A102</t>
  </si>
  <si>
    <t>Succes!-boekje 1F24: Hoe ga ik dit betalen?</t>
  </si>
  <si>
    <t>A107</t>
  </si>
  <si>
    <t>Succes!-boekje IN16 Veilig werken (VCA)</t>
  </si>
  <si>
    <t>A116</t>
  </si>
  <si>
    <t>Succes!-boekje 1F26: Eerste hulp aan kinderen</t>
  </si>
  <si>
    <t>A118</t>
  </si>
  <si>
    <t>Succes!-boekje 1F29: Kiezen voor jezelf</t>
  </si>
  <si>
    <t>A119</t>
  </si>
  <si>
    <t>Succes!-boekje 1F28: Haal jij de kinderen op?</t>
  </si>
  <si>
    <t>A212</t>
  </si>
  <si>
    <t>Succes! taal</t>
  </si>
  <si>
    <t>Succes!-boekje 1F27: Goed geslapen</t>
  </si>
  <si>
    <t>A256</t>
  </si>
  <si>
    <t>1F 30 Ik word schilder</t>
  </si>
  <si>
    <t>A213</t>
  </si>
  <si>
    <t>Voor jou en je kind</t>
  </si>
  <si>
    <t>Voor jou en je kind! Bewegen en spelen 2-5 jaar</t>
  </si>
  <si>
    <t>Betreft totaal aantal bestellingen van alle boekjes Voor jou en je kind</t>
  </si>
  <si>
    <t>A214</t>
  </si>
  <si>
    <t>Voor jou en je kind! Dieren 2-5 jaar</t>
  </si>
  <si>
    <t>A215</t>
  </si>
  <si>
    <t>Voor jou en je kind! Eten 2-5 jaar</t>
  </si>
  <si>
    <t>A216</t>
  </si>
  <si>
    <t>Voor jou en je kind! Familie en vrienden 2-5 jaar</t>
  </si>
  <si>
    <t>A217</t>
  </si>
  <si>
    <t>Voor jou en je kind! Feest 2-5 jaar</t>
  </si>
  <si>
    <t>A218</t>
  </si>
  <si>
    <t>Voor jou en je kind! Gevoelens 2-5 jaar</t>
  </si>
  <si>
    <t>A219</t>
  </si>
  <si>
    <t>Voor jou en je kind! Het huis 2-5 jaar</t>
  </si>
  <si>
    <t>A220</t>
  </si>
  <si>
    <t>Voor jou en je kind! Het weer 2-5 jaar</t>
  </si>
  <si>
    <t>A221</t>
  </si>
  <si>
    <t>Voor jou en je kind! Knutselen 2-5 jaar</t>
  </si>
  <si>
    <t>A222</t>
  </si>
  <si>
    <t>Voor jou en je kind! Verkeer en vervoer 2-5 jaar</t>
  </si>
  <si>
    <t>A223</t>
  </si>
  <si>
    <t>Voor jou en je kind! Fit en gezond 6-12 jaar</t>
  </si>
  <si>
    <t>A224</t>
  </si>
  <si>
    <t>Voor jou en je kind! Huiswerk en spreekbeurt 6-12 jaar</t>
  </si>
  <si>
    <t>A225</t>
  </si>
  <si>
    <t>Voor jou en je kind! Meehelpen 6-12 jaar</t>
  </si>
  <si>
    <t>A226</t>
  </si>
  <si>
    <t>Voor jou en je kind! Na de basisschool 6-12 jaar</t>
  </si>
  <si>
    <t>A227</t>
  </si>
  <si>
    <t>Voor jou en je kind! Pubers 6-12 jaar</t>
  </si>
  <si>
    <t>A228</t>
  </si>
  <si>
    <t>Voor jou en je kind! Rapporten en gesprekken op school 6-12 jaar</t>
  </si>
  <si>
    <t>A229</t>
  </si>
  <si>
    <t>Voor jou en je kind! Schoolvakken 6-12 jaar</t>
  </si>
  <si>
    <t>A230</t>
  </si>
  <si>
    <t>Voor jou en je kind! Schoolzaken 6-12 jaar</t>
  </si>
  <si>
    <t>A231</t>
  </si>
  <si>
    <t>Voor jou en je kind! Vriendjes 6-12 jaar</t>
  </si>
  <si>
    <t>A232</t>
  </si>
  <si>
    <t>Voor jou en je kind! Zorgen om gedrag van kinderen 6-12 jaar</t>
  </si>
  <si>
    <t>V001</t>
  </si>
  <si>
    <t>Taalbuddy</t>
  </si>
  <si>
    <t>A120</t>
  </si>
  <si>
    <t>Taalopdrachten</t>
  </si>
  <si>
    <t>Taalopdrachten Intake 1F - Dagelijks leven</t>
  </si>
  <si>
    <t>Betreft totaal aantal bestellingen van alle Taalopdrachten</t>
  </si>
  <si>
    <t>A121</t>
  </si>
  <si>
    <t>Taalopdrachten Intake 1F - Werk</t>
  </si>
  <si>
    <t>A122</t>
  </si>
  <si>
    <t>Taalopdrachten Intake 2F - Dagelijks leven</t>
  </si>
  <si>
    <t>A123</t>
  </si>
  <si>
    <t>Taalopdrachten Intake 2F - Werk</t>
  </si>
  <si>
    <t>A124</t>
  </si>
  <si>
    <t>Taalopdrachten Intake Instroom - Dagelijks leven</t>
  </si>
  <si>
    <t>A125</t>
  </si>
  <si>
    <t>Taalopdrachten Intake Instroom - Werk</t>
  </si>
  <si>
    <t>A126</t>
  </si>
  <si>
    <t>Taalopdrachten Intake Voorschatter - Dagelijks leven</t>
  </si>
  <si>
    <t>A127</t>
  </si>
  <si>
    <t>Taalopdrachten Intake Voorschatter - Werk</t>
  </si>
  <si>
    <t>A128</t>
  </si>
  <si>
    <t>Taalopdrachten Eind 1F - Dagelijks leven</t>
  </si>
  <si>
    <t>A129</t>
  </si>
  <si>
    <t>Taalopdrachten Eind 1F - Werk</t>
  </si>
  <si>
    <t>A130</t>
  </si>
  <si>
    <t>Taalopdrachten Eind 2F - Dagelijks leven</t>
  </si>
  <si>
    <t>A131</t>
  </si>
  <si>
    <t>Taalopdrachten Eind 2F - Werk</t>
  </si>
  <si>
    <t>A132</t>
  </si>
  <si>
    <t>Taalopdrachten Eind Instroom - Dagelijks leven</t>
  </si>
  <si>
    <t>A133</t>
  </si>
  <si>
    <t>Taalopdrachten Eind Instroom - Werk</t>
  </si>
  <si>
    <t>A134</t>
  </si>
  <si>
    <t>Taalopdrachten Handleiding</t>
  </si>
  <si>
    <t>A82 (t)</t>
  </si>
  <si>
    <t>Certificaat</t>
  </si>
  <si>
    <t>Certificaten basistraining Taal voor het Leven</t>
  </si>
  <si>
    <t>A95 (l)</t>
  </si>
  <si>
    <t>Bewijs van deelname - vrijwilligers</t>
  </si>
  <si>
    <t>A110</t>
  </si>
  <si>
    <t>Bewijs van deelname - deelnemers</t>
  </si>
  <si>
    <t>A203</t>
  </si>
  <si>
    <t>Voel je Goed</t>
  </si>
  <si>
    <t>Deelnemersmap Voel je Goed!</t>
  </si>
  <si>
    <t>A206</t>
  </si>
  <si>
    <t xml:space="preserve">Vrijwilligersgids Voel je Goed! </t>
  </si>
  <si>
    <t>A208</t>
  </si>
  <si>
    <t xml:space="preserve">Achtergrondinformatie en werkmateriaal voor vrijwilligers bij de verdiepingsmodule Voel je goed! </t>
  </si>
  <si>
    <t>A210</t>
  </si>
  <si>
    <t>Voor jezelf?</t>
  </si>
  <si>
    <t>Voor jezelf? - Gids voor vrijwilligers</t>
  </si>
  <si>
    <t>A211</t>
  </si>
  <si>
    <t>Voor jezelf - Werkboek voor deelnemers</t>
  </si>
  <si>
    <t>A233 (t)</t>
  </si>
  <si>
    <t>Voor jou en je kind! Vrijwilligersgids</t>
  </si>
  <si>
    <t>A257</t>
  </si>
  <si>
    <t>Voor 't zelfde geld - Een dagje weg</t>
  </si>
  <si>
    <t>Betreft totaal aantal bestellingen van alle hoofdstukken Voor ' zelfde geld</t>
  </si>
  <si>
    <t>A258</t>
  </si>
  <si>
    <t>Voor 't zelfde geld - Geld en kinderen</t>
  </si>
  <si>
    <t>A259</t>
  </si>
  <si>
    <t>Voor 't zelfde geld - Internetbankieren</t>
  </si>
  <si>
    <t>A260</t>
  </si>
  <si>
    <t>Voor 't zelfde geld - Kasboek</t>
  </si>
  <si>
    <t>A261</t>
  </si>
  <si>
    <t>Voor 't zelfde geld - Kopen via internet</t>
  </si>
  <si>
    <t>A262</t>
  </si>
  <si>
    <t>Voor 't zelfde geld - Niet op gerekend</t>
  </si>
  <si>
    <t>A263</t>
  </si>
  <si>
    <t>Voor 't zelfde geld - Niet weggooien!</t>
  </si>
  <si>
    <t>A264</t>
  </si>
  <si>
    <t>Voor 't zelfde geld - Papierwinkel</t>
  </si>
  <si>
    <t>A265</t>
  </si>
  <si>
    <t>Voor 't zelfde geld - Pasjes en abonnementen</t>
  </si>
  <si>
    <t>A266</t>
  </si>
  <si>
    <t>Voor 't zelfde geld - Recht op extra's?</t>
  </si>
  <si>
    <t>A267</t>
  </si>
  <si>
    <t>Voor 't zelfde geld - Reclame</t>
  </si>
  <si>
    <t>A268</t>
  </si>
  <si>
    <t>Voor 't zelfde geld - Reiskosten</t>
  </si>
  <si>
    <t>A269</t>
  </si>
  <si>
    <t>Voor 't zelfde geld - Slim boodschappen doen</t>
  </si>
  <si>
    <t>A270</t>
  </si>
  <si>
    <t>Voor 't zelfde geld - Studiekosten</t>
  </si>
  <si>
    <t>A271</t>
  </si>
  <si>
    <t>Voor 't zelfde geld - Uitgerekend!</t>
  </si>
  <si>
    <t>A272</t>
  </si>
  <si>
    <t>Voor 't zelfde geld - Verzekeringen en gemeentebelastingen</t>
  </si>
  <si>
    <t>A273</t>
  </si>
  <si>
    <t>Voor 't zelfde geld - Vrije tijd</t>
  </si>
  <si>
    <t>A274</t>
  </si>
  <si>
    <t>Voor 't zelfde geld - Woonlasten</t>
  </si>
  <si>
    <t>A275</t>
  </si>
  <si>
    <t>Voor 't zelfde geld - Voorbeelden</t>
  </si>
  <si>
    <t>A85</t>
  </si>
  <si>
    <t>Voor ’t zelfde geld – Deelnemersmap inclusief het starthoofdstuk ‘We gaan beginnen’</t>
  </si>
  <si>
    <t>A84 (l)</t>
  </si>
  <si>
    <t>Vrijwilligersgids - Voor 't zelfde geld</t>
  </si>
  <si>
    <t>A35</t>
  </si>
  <si>
    <t>Werk ze!</t>
  </si>
  <si>
    <t>Werk ze! deelnemersmap</t>
  </si>
  <si>
    <t>A36 (l)</t>
  </si>
  <si>
    <t>Vrijwilligersgids Werk ze!</t>
  </si>
  <si>
    <t>V005</t>
  </si>
  <si>
    <t>Meeleeskringkaarten</t>
  </si>
  <si>
    <t>Het verhaal van Betty</t>
  </si>
  <si>
    <t>Betreft totaal aantal bestellingen Meeleeskringkaarten</t>
  </si>
  <si>
    <t>V006</t>
  </si>
  <si>
    <t>Het verhaal van Jens</t>
  </si>
  <si>
    <t>V007</t>
  </si>
  <si>
    <t>Het verhaal van Kaat</t>
  </si>
  <si>
    <t>V008</t>
  </si>
  <si>
    <t>Het verhaal van Marco</t>
  </si>
  <si>
    <t>V009</t>
  </si>
  <si>
    <t>Het verhaal van Nikki</t>
  </si>
  <si>
    <t>V010</t>
  </si>
  <si>
    <t>Het verhaal van Sam</t>
  </si>
  <si>
    <t>V011</t>
  </si>
  <si>
    <t>Het verhaal van Tom</t>
  </si>
  <si>
    <t>V012</t>
  </si>
  <si>
    <t>Je leven op het spel</t>
  </si>
  <si>
    <t>V013</t>
  </si>
  <si>
    <t>Ren, Amina, ren!</t>
  </si>
  <si>
    <t>V014</t>
  </si>
  <si>
    <t>De uitverkorene</t>
  </si>
  <si>
    <t>V015</t>
  </si>
  <si>
    <t>Een goeie truc</t>
  </si>
  <si>
    <t>V016</t>
  </si>
  <si>
    <t>Een enkele reis Europa</t>
  </si>
  <si>
    <t>V017</t>
  </si>
  <si>
    <t>Welkom in Nedeland</t>
  </si>
  <si>
    <t>V018</t>
  </si>
  <si>
    <t>Mijn favoriete recept</t>
  </si>
  <si>
    <t>V019</t>
  </si>
  <si>
    <t>Saïdjah en Adinda</t>
  </si>
  <si>
    <t>V020</t>
  </si>
  <si>
    <t>Verweg van daar</t>
  </si>
  <si>
    <t>V021</t>
  </si>
  <si>
    <t xml:space="preserve">Vrienden voor het leven </t>
  </si>
  <si>
    <t>A22</t>
  </si>
  <si>
    <t>Startfase</t>
  </si>
  <si>
    <t>Werkbladen bij Startfase voor deelnemer</t>
  </si>
  <si>
    <t>A109</t>
  </si>
  <si>
    <t>Handleiding bij de Startfase</t>
  </si>
  <si>
    <t>A114</t>
  </si>
  <si>
    <t>Taalverkenner</t>
  </si>
  <si>
    <t>Taalverkenner gezondheid</t>
  </si>
  <si>
    <t>A115</t>
  </si>
  <si>
    <t>Taalverkenner dienstverlening</t>
  </si>
  <si>
    <t>A148</t>
  </si>
  <si>
    <t>Taalverkenner UWV</t>
  </si>
  <si>
    <t>V004</t>
  </si>
  <si>
    <t>Woordkaarten</t>
  </si>
  <si>
    <t>Woordkaarten Basisset</t>
  </si>
  <si>
    <t>V027</t>
  </si>
  <si>
    <t>Woordkaarten, losse handleiding</t>
  </si>
  <si>
    <t>A234 (t)</t>
  </si>
  <si>
    <t>Voor jou en je kind! Werkmap (met trainingsmateriaal)</t>
  </si>
  <si>
    <t>ERUIT</t>
  </si>
  <si>
    <t>A103</t>
  </si>
  <si>
    <t>Training vrijwilligers: Informatie en werkmateriaal bij module Begeleiden bij NT2</t>
  </si>
  <si>
    <t>A104</t>
  </si>
  <si>
    <t>Training vrijwilligers: Informatie en werkmateriaal bij module Spreekvaardigheid NT2</t>
  </si>
  <si>
    <t>Samengesteld</t>
  </si>
  <si>
    <t>A200</t>
  </si>
  <si>
    <t>Proefpakket</t>
  </si>
  <si>
    <t>Proefpakket Succes! 1</t>
  </si>
  <si>
    <t>A201</t>
  </si>
  <si>
    <t xml:space="preserve">Proefpakket Succes! 2 </t>
  </si>
  <si>
    <t>A202</t>
  </si>
  <si>
    <t xml:space="preserve">Proefpakket Werk </t>
  </si>
  <si>
    <t>A207</t>
  </si>
  <si>
    <t xml:space="preserve">Proefpakket Geld </t>
  </si>
  <si>
    <t>Nr.</t>
  </si>
  <si>
    <t>Serie</t>
  </si>
  <si>
    <t>Formaat in mm</t>
  </si>
  <si>
    <t>Papier</t>
  </si>
  <si>
    <t>Bedrukking</t>
  </si>
  <si>
    <t>print of drukwerk</t>
  </si>
  <si>
    <t>Afwerking</t>
  </si>
  <si>
    <t>01.1</t>
  </si>
  <si>
    <t xml:space="preserve">Basishulp Taal Inhoud map </t>
  </si>
  <si>
    <t>210 x 297 (272 pagina's)</t>
  </si>
  <si>
    <t>80 gr houtvrij offset</t>
  </si>
  <si>
    <t>Tweezijdig in full-colour</t>
  </si>
  <si>
    <t>Schoonsnijden, vergaren en voorzien van 4 boorgaten, banderen per set</t>
  </si>
  <si>
    <t>01.2</t>
  </si>
  <si>
    <t>Basishulp Taal tabbladen</t>
  </si>
  <si>
    <t>218 x 297 mm
(16 stuks)</t>
  </si>
  <si>
    <t>250 grams houtvrij wit offset</t>
  </si>
  <si>
    <t>eenzijdig full-colour</t>
  </si>
  <si>
    <t>stansen per tab, uitgaand van een nieuw stansmes,
schoonsnijden, vergaren en verpakken per set</t>
  </si>
  <si>
    <t>01.3</t>
  </si>
  <si>
    <t>Basishulp Taal Voorplat</t>
  </si>
  <si>
    <t>248 x 301 mm</t>
  </si>
  <si>
    <t>schoonsnijden en verpakken</t>
  </si>
  <si>
    <t>01.4</t>
  </si>
  <si>
    <t>Basishulp Taal Zijplat</t>
  </si>
  <si>
    <t>25 x 301 mm</t>
  </si>
  <si>
    <t>01.5</t>
  </si>
  <si>
    <t>Basishulp Taal Ringband</t>
  </si>
  <si>
    <t>plano 560 x 310 mm
vulcapaciteit 20 mm</t>
  </si>
  <si>
    <t>pvc ringband SPLS A4-maxi 4D20 wt</t>
  </si>
  <si>
    <t>voorplat en rug voorzien van een transparante insteek
over de volle breedte en hoogte, bovenzijde is open
het binnenvoorplat is voorzien van een verticale insteek
4 rings D-mechaniek geklonken op het binnenachterplat</t>
  </si>
  <si>
    <t>01.6</t>
  </si>
  <si>
    <t>Basishulp Taal handling product samenstellen</t>
  </si>
  <si>
    <t>-</t>
  </si>
  <si>
    <t>voorplat en zijplat insteken in de mapomslagen, tabbladen en injhoud LOS bijleveren</t>
  </si>
  <si>
    <t>02.1</t>
  </si>
  <si>
    <t>Basishulp Rekenen inhoud map</t>
  </si>
  <si>
    <t>A4 = 210 x 297 mm staand
(152 pagina's)</t>
  </si>
  <si>
    <t>80 grams kopieer- en laserprintgeschikt</t>
  </si>
  <si>
    <t xml:space="preserve">tweezijdig full-colour </t>
  </si>
  <si>
    <t>schoonsnijden, vergaren, voorzien van 4 boorgaten
en banderen per set</t>
  </si>
  <si>
    <t>02.2</t>
  </si>
  <si>
    <t>Basishulp Rekenen Tabbladen</t>
  </si>
  <si>
    <t>218 x 297 mm
(22 stuks)</t>
  </si>
  <si>
    <t>02.3</t>
  </si>
  <si>
    <t>Basishulp Rekenen Voorplat</t>
  </si>
  <si>
    <t>02.4</t>
  </si>
  <si>
    <t>Basishulp Rekenen Zijplat</t>
  </si>
  <si>
    <t>02.5</t>
  </si>
  <si>
    <t>Basishulp Rekenen Ringband</t>
  </si>
  <si>
    <t>02.6</t>
  </si>
  <si>
    <t>Basishulp Rekenen handling product samenstellen</t>
  </si>
  <si>
    <t>03.1</t>
  </si>
  <si>
    <t>Basishulp Digitale vaardigheden Inhoud map</t>
  </si>
  <si>
    <t>A4 = 210 x 297 mm staand
(240 + 92)</t>
  </si>
  <si>
    <t>print?</t>
  </si>
  <si>
    <t>03.2</t>
  </si>
  <si>
    <t>Basishulp Digitale Vaardigheden Tabbladen(34 +3)</t>
  </si>
  <si>
    <t>218 x 297 mm</t>
  </si>
  <si>
    <t>stansen per tab, uitgaand van een nieuw stansmes
schoonsnijden, vergaren en verpakken per set</t>
  </si>
  <si>
    <t>03.3</t>
  </si>
  <si>
    <t>Basishulp Digitale vaardigheden Voorplat</t>
  </si>
  <si>
    <t>03.4</t>
  </si>
  <si>
    <t>Basishulp Digitale vaardigheden Zijplat</t>
  </si>
  <si>
    <t>03.5</t>
  </si>
  <si>
    <t>Basishulp Digitale vaardigheden Ringband</t>
  </si>
  <si>
    <t>plano 560 x 310 mm
vulcapaciteit 30 mm</t>
  </si>
  <si>
    <t>voorplat en rug voorzien van een transparante insteek over de volle breedte en hoogte, bovenzijde is open het binnenvoorplat is voorzien van een verticale insteek 4 rings D-mechaniek geklonken op het binnenachterplat</t>
  </si>
  <si>
    <t>03.6</t>
  </si>
  <si>
    <t>Basishulp Digitale vaardigheden handling product samenstellen</t>
  </si>
  <si>
    <t>04.1</t>
  </si>
  <si>
    <t>Basistraining</t>
  </si>
  <si>
    <t>Voorplat</t>
  </si>
  <si>
    <t>250 gr houtvrij wit offset PlanoSuperior</t>
  </si>
  <si>
    <t>Eenzijdig in full-colour</t>
  </si>
  <si>
    <t>Rondom schoonsnijden</t>
  </si>
  <si>
    <t>04.2</t>
  </si>
  <si>
    <t>Zijplat</t>
  </si>
  <si>
    <t>04.3</t>
  </si>
  <si>
    <t>Inhoud map Taalvrijwilligerstraining</t>
  </si>
  <si>
    <t>A4 = 210 x 297 staand (104 pagina's)</t>
  </si>
  <si>
    <t>80 gr xerografisch papier</t>
  </si>
  <si>
    <t>Schoonsnijden, vergaren en voorzien van 4 boorgaten</t>
  </si>
  <si>
    <t>04.4</t>
  </si>
  <si>
    <t>Instructiekaarten (waaier)</t>
  </si>
  <si>
    <t>148 x 210 (29 bladen)</t>
  </si>
  <si>
    <t>190 gr houtvrij offset</t>
  </si>
  <si>
    <t>Bladen eenzijdig vzv mat laminaat, schoonsnijden, vergaren, linker bovenhoek vzv boorgat (5,5 mm) en een nikkelen busschroef monteren</t>
  </si>
  <si>
    <t>04.5</t>
  </si>
  <si>
    <t>Tafelkaart</t>
  </si>
  <si>
    <t>148 x 210</t>
  </si>
  <si>
    <t>250 gr wit natuurkarton</t>
  </si>
  <si>
    <t>Voorzijde: full-colour</t>
  </si>
  <si>
    <t>Rondom schoonsnijden, vzv rillijn op 74 mm aan de 148 mm zijde</t>
  </si>
  <si>
    <t>04.6</t>
  </si>
  <si>
    <t>Boekje Succes! A61 een abo op de bieb</t>
  </si>
  <si>
    <t>A4 = 210 x 297 staand (gemiddeld 24 pagina's)</t>
  </si>
  <si>
    <t>omslag 140 gr wit houtvrij offset, binnenwerk 90 gr wit houtvrij offset</t>
  </si>
  <si>
    <t>Geniet brocheren</t>
  </si>
  <si>
    <t>05.1</t>
  </si>
  <si>
    <t>In je kracht</t>
  </si>
  <si>
    <t>Kaartspel in je kracht</t>
  </si>
  <si>
    <t>60 kaarten per spel
Formaat: A6 = 148 x 105 mm</t>
  </si>
  <si>
    <t xml:space="preserve">oblong
Papier: 350 grs houtvrij silk mc
</t>
  </si>
  <si>
    <t xml:space="preserve">2-zijdig in full colour + dispersielak
</t>
  </si>
  <si>
    <t xml:space="preserve"> stansen, uitgaand van een bestaand stansmes,
schoonsnijden, vergaren en bundellen per kaartspel</t>
  </si>
  <si>
    <t>05.2</t>
  </si>
  <si>
    <t>In je kracht; Gids voor vrijwilligers</t>
  </si>
  <si>
    <t>A4 = 210 x 297 mm staand
1 soort / 52 vel (= 104 pagina's) + voor- en achterplat</t>
  </si>
  <si>
    <t>voor- en achterplat: 140 grams houtvrij wit offset
binnenwerk: 90 grams houtvrij wit offset</t>
  </si>
  <si>
    <t>geheel 2-zijdig te printen in full colour</t>
  </si>
  <si>
    <t>print</t>
  </si>
  <si>
    <t>schoonsnijden, bladen vergaren, ronde gaten ponsen,
metaalkleurige wire-o monteren en verpakken</t>
  </si>
  <si>
    <t>05.3</t>
  </si>
  <si>
    <t>In je kracht werkboek deelnemers</t>
  </si>
  <si>
    <t>A4 = 210 x 297 mm staand
42 vel (= 84 pagina's) + voor- en achterplat</t>
  </si>
  <si>
    <t>06.1</t>
  </si>
  <si>
    <t>Jouw leven en werk</t>
  </si>
  <si>
    <t>Jouw leven en werk gids vrijwilligers</t>
  </si>
  <si>
    <t>A4 = 210 x 297 mm staand
1 soort / 70 vel (= 140 pagina's) + voor- en achterplat</t>
  </si>
  <si>
    <t>choonsnijden, bladen vergaren, ronde gaten ponsen,
metaalkleurige wire-o monteren en verpakken</t>
  </si>
  <si>
    <t>06.2</t>
  </si>
  <si>
    <t>Jouw leven en werk werkboek deelnemers</t>
  </si>
  <si>
    <t>A4 = 210 x 297 mm staand
 soort / 41 vel (= 82 pagina's) + voor- en achterplat</t>
  </si>
  <si>
    <t>schoonsnijden, bladen vergaren, ronde gaten ponsen,
metaalkleurige wire-o monteren en verpakken
Verpakking: handzaam in dozen</t>
  </si>
  <si>
    <t>07.1</t>
  </si>
  <si>
    <t>Ook digitaal</t>
  </si>
  <si>
    <t>Handleiding docenten Voorplat en zijplat</t>
  </si>
  <si>
    <t>voorplat 248 x 301 mm
zijplat 25 x 301 mm</t>
  </si>
  <si>
    <t>250 grams houtvrij wit offset, PlanoSuperior</t>
  </si>
  <si>
    <t>1-zijdig in te printen full colour</t>
  </si>
  <si>
    <t>07.2</t>
  </si>
  <si>
    <t>handleiding docenten; inhoud</t>
  </si>
  <si>
    <t>A4 = 210 x 297 mm staand
94 pagina's</t>
  </si>
  <si>
    <t>2-zijdig te printen in full colour</t>
  </si>
  <si>
    <t>07.3</t>
  </si>
  <si>
    <t>handleiding docenten ringbanden</t>
  </si>
  <si>
    <t xml:space="preserve"> pvc ringband SPLS A4-maxi 4D20 wt</t>
  </si>
  <si>
    <t>onbedrukt</t>
  </si>
  <si>
    <t>07.4</t>
  </si>
  <si>
    <t>handleiding docenten handling product samenstellen</t>
  </si>
  <si>
    <t>voor- en achterplat in de map st</t>
  </si>
  <si>
    <t>08.1</t>
  </si>
  <si>
    <t>formulieren en werkbladen; voor- en zijplat</t>
  </si>
  <si>
    <t>08.2</t>
  </si>
  <si>
    <t>formulieren en werkbladen; inhoud</t>
  </si>
  <si>
    <t>A4 = 210 x 297 mm staand
78 pagina's</t>
  </si>
  <si>
    <t>08.3</t>
  </si>
  <si>
    <t>formulieren en werkbladen; ringbanden</t>
  </si>
  <si>
    <t>08.4</t>
  </si>
  <si>
    <t>formulieren en werkbladen; handling product samenstellen</t>
  </si>
  <si>
    <t>voor- en achterplat in de map steken inhoud wordt LOS bijgeleverd</t>
  </si>
  <si>
    <t>09.0</t>
  </si>
  <si>
    <t>Succes!</t>
  </si>
  <si>
    <t>Boekje (Succes!)</t>
  </si>
  <si>
    <t>om slag 140 gr wit houtvrij offset, binnenwerk 90 gr wit houtvrij offset</t>
  </si>
  <si>
    <t>10.1</t>
  </si>
  <si>
    <t>Voor jou en je kind boekjes</t>
  </si>
  <si>
    <t>A4 = 210 x 297 mm staand
1 soort / 20 pagina's binnenwerk in 4 pagina's omslag</t>
  </si>
  <si>
    <t>omslag: 140 grams wit houtvrij offset
binnenwerk: 90 grams wit houtvrij offset</t>
  </si>
  <si>
    <t>2-zijdig in full colour</t>
  </si>
  <si>
    <t>geniet brocheren en verpakken</t>
  </si>
  <si>
    <t>11.1</t>
  </si>
  <si>
    <t>A4 = 210 x 297 mm staand
1 soort / 96 vel (= 192 pagina's)</t>
  </si>
  <si>
    <t>80 grams houtvrij wit offset</t>
  </si>
  <si>
    <t>geheel 2-zijdig in full colour</t>
  </si>
  <si>
    <t>schoonsnijden, bladen vergaren,
transparant voor- en achterblad toevoegen,
ronde gaten ponsen,
METAALkleurige wire-o monteren en verpakken</t>
  </si>
  <si>
    <t>11.2</t>
  </si>
  <si>
    <t>Begeleidende brief</t>
  </si>
  <si>
    <t>A4 = 210 x 297 mm staand
2 vel / 3 pagina's</t>
  </si>
  <si>
    <t>schoonsnijden, vergaren en verpakken</t>
  </si>
  <si>
    <t>12.1</t>
  </si>
  <si>
    <t>Taalopdrachten (14 verschillende versies)</t>
  </si>
  <si>
    <t xml:space="preserve">Formaat A4 = 210 x 297 mm, staand 
14 verschillende versies met gemiddeld 24 pagina's </t>
  </si>
  <si>
    <t>schoonsnijden, vergaren, voorzien van 4 boogaten,</t>
  </si>
  <si>
    <t>12.2</t>
  </si>
  <si>
    <t xml:space="preserve">Taalopdrachten </t>
  </si>
  <si>
    <t>Taalopdrachten; handleiding</t>
  </si>
  <si>
    <t>A4 = 210 x 297 mm staand
24 pagina's / 12 vel</t>
  </si>
  <si>
    <t>schoonsnijden, vergaren, voorzien van 4 boogaten,
sealen per set en verpakken</t>
  </si>
  <si>
    <t>13.1</t>
  </si>
  <si>
    <t>trainingen algmeen</t>
  </si>
  <si>
    <t>Certificaten</t>
  </si>
  <si>
    <t>210 x 297 staand</t>
  </si>
  <si>
    <t>300 gr houtvrij wit offset</t>
  </si>
  <si>
    <t>14.1</t>
  </si>
  <si>
    <t>Voel je goed</t>
  </si>
  <si>
    <t>Voel je goed, inhoud deelnemersmap</t>
  </si>
  <si>
    <t>A4 = 210 x 297 mm staand
280 pagina's binnenwerk (= 140 vel)</t>
  </si>
  <si>
    <t>choonsnijden, vergaren, voorzien van 2 boorgaten
en banderen per set</t>
  </si>
  <si>
    <t>14.2</t>
  </si>
  <si>
    <t>voorblad</t>
  </si>
  <si>
    <t>A4 = 210 x 297 mm staand
1 pagina</t>
  </si>
  <si>
    <t>240 grams houtvrij wit natuurkarton</t>
  </si>
  <si>
    <t>1-zijdig in full colour</t>
  </si>
  <si>
    <t>schoonsnijden, voorzien van 2 boorgaten en verpakken</t>
  </si>
  <si>
    <t>14.3</t>
  </si>
  <si>
    <t xml:space="preserve">Tabbladen </t>
  </si>
  <si>
    <t>220 x 297 mm
20 tabbladen per set</t>
  </si>
  <si>
    <t xml:space="preserve"> 170 grams houtvrij wit offset</t>
  </si>
  <si>
    <t xml:space="preserve"> 2-zijdig in zwart
nummer 1 t/m 20</t>
  </si>
  <si>
    <t>tab stansen, uitgaand van een bestaand stansmes
schoonsnijden per set voorzien van 4 boorgaten en verpakken
Verpakking: handzaam</t>
  </si>
  <si>
    <t>14.4</t>
  </si>
  <si>
    <t>Voel je goed, ringband</t>
  </si>
  <si>
    <t>afgewerkt formaat: 255 x 315mm, rug 37 mm
buitenspiegel: 583 x 351 mm
binnenspiegel: 537 x 305 mm</t>
  </si>
  <si>
    <t>130 grams houtvrij gesatineed mc</t>
  </si>
  <si>
    <t>buitenspiegel: 1-zijdig in full colour (volvlak)
binnenspiegel: onbedrukt</t>
  </si>
  <si>
    <t>buiten- en binnenspiegel 1-zijdig voorzien van mat laminaat
buiten- en binnenspiegel ompakken op bord
2 rings D Mechaniek, vulcapaciteit 20 mm,
zichtbaar geklongen en verpakken
los bijgeleverde draadspanner</t>
  </si>
  <si>
    <t>14.5</t>
  </si>
  <si>
    <t>Voel je goed vrijwilligersgids</t>
  </si>
  <si>
    <t>A4 = 210 x 297 mm staand
1 soort / 76 pagina's binnenwerk in 4 pagina's omslag</t>
  </si>
  <si>
    <t>omslag: 250 grams houtvrij silk mc
binnwerk: 130 grams hourvrij silk mc</t>
  </si>
  <si>
    <t>geniet brocheren d.m.v. oognietjes
en verpakken</t>
  </si>
  <si>
    <t>15.1</t>
  </si>
  <si>
    <t>Voel je goed achtergrondinformatie verdiepingsmodule</t>
  </si>
  <si>
    <t>A4 = 210 x 297 mm staand
1 soort / 22 pagina's</t>
  </si>
  <si>
    <t>90 grams kopieer- en laserprintgeschikt</t>
  </si>
  <si>
    <t>schoonsnijden, vergaren, voorzien van 4 boorgaten
en verpakken</t>
  </si>
  <si>
    <t>16.1</t>
  </si>
  <si>
    <t>Voor jezelf</t>
  </si>
  <si>
    <t>Voor jezelf vrijwilligers-handleiding</t>
  </si>
  <si>
    <t xml:space="preserve">A4 = 210 x 297 mm staand
1 soort / 172 pagina's + voor- en achterblad
</t>
  </si>
  <si>
    <t>voor- en achterblad: 140 grams houtvrij wit offset
binnenwerk: 80 grams houtvrij wit offset</t>
  </si>
  <si>
    <t>17.1</t>
  </si>
  <si>
    <t>Voor jezelf werkboek deelnemers</t>
  </si>
  <si>
    <t>A4 = 210 x 297 mm staand
1 soort / 188 pagina's + voor- en achterblad</t>
  </si>
  <si>
    <t>18.1</t>
  </si>
  <si>
    <t>Gids voor vrijwilligers tabbladen</t>
  </si>
  <si>
    <t>220 x 297 mm
5 tabbladen per set</t>
  </si>
  <si>
    <t>170 grams houtvrij wit offset</t>
  </si>
  <si>
    <t>2-zijdig in zwart
nummer 1 t/m 5</t>
  </si>
  <si>
    <t>gestanst, voorzien van 4 boorgaten
en geseald per set</t>
  </si>
  <si>
    <t>18.2</t>
  </si>
  <si>
    <t>Gids voor vrijwilligers voorplat</t>
  </si>
  <si>
    <t>1-zijdig te printen in full colour</t>
  </si>
  <si>
    <t>18.3</t>
  </si>
  <si>
    <t>Gids voor vrijwilligers zijplat</t>
  </si>
  <si>
    <t>18.4</t>
  </si>
  <si>
    <t>Gids voor vrijwilligers inhou</t>
  </si>
  <si>
    <t>A4 = 210 x 297 mm staand
voorblad + 168 pagina's inhoud</t>
  </si>
  <si>
    <t>voorblad: 250 grams houtvrij wit offset
inhoud: 80 grams houtvrij wit offset</t>
  </si>
  <si>
    <t>voorblad: 1-zijdig te printen in full colour
inhoud: 2-zijdig te printen in full colour</t>
  </si>
  <si>
    <t>schoonsnijden, vergaren, voorzien van 4 boorgaten,
sealen per set en verpakken</t>
  </si>
  <si>
    <t>18.5</t>
  </si>
  <si>
    <t>Gids voor vrijwilligers ringband</t>
  </si>
  <si>
    <t>18.6</t>
  </si>
  <si>
    <t>Gids voor vrijwilligers handling product samenstellen</t>
  </si>
  <si>
    <t>insteken in B4 witte ringband (4 rings)
- inhoud per set in map leggen (dus nog niet inhangen in map)
- set tabbalden inleggen (dus nog niet inghangen in map)</t>
  </si>
  <si>
    <t>19.0</t>
  </si>
  <si>
    <t>19 losse hoofdstukken</t>
  </si>
  <si>
    <t>A4= 210 x 297 mm staand
gemiddeld 16 pagina's</t>
  </si>
  <si>
    <t>schoonsnijden, vergaren, voorzien van 2 boorgaten
en banderen per set</t>
  </si>
  <si>
    <t>20.1</t>
  </si>
  <si>
    <t>ringband</t>
  </si>
  <si>
    <t>pvc ringband SPLS A4-maxi 2D20 wt</t>
  </si>
  <si>
    <t>voorplat en rug voorzien van een transparante insteek
over de volle breedte en hoogte, bovenzijde is open
het binnenvoorplat is voorzien van een verticale insteek
2 rings D-mechaniek geklonken op het binnenachterplat</t>
  </si>
  <si>
    <t>20.2</t>
  </si>
  <si>
    <t>inhoud ringband (1e hoofdstuk)</t>
  </si>
  <si>
    <t>A4 = 210 x 297 mm staand
18 pagina's</t>
  </si>
  <si>
    <t>20.3</t>
  </si>
  <si>
    <t>voor- en zijplat</t>
  </si>
  <si>
    <t>250 grams Multibusiness</t>
  </si>
  <si>
    <t>schoonsnijden</t>
  </si>
  <si>
    <t>20.4</t>
  </si>
  <si>
    <t>ringband handling product samenstellen</t>
  </si>
  <si>
    <t>voor- en achterplat in de map steken
draadspanner in map plaatsen
inhoud wordt LOS bijgeleverd</t>
  </si>
  <si>
    <t>21.0</t>
  </si>
  <si>
    <t>vrijwilligersgids</t>
  </si>
  <si>
    <t>A4 = 210 x 297 mm staand
54 pagina's binnenwerk + voor- en achterplat</t>
  </si>
  <si>
    <t>voor- en achterplat: 160 grams houtvrij wit offset
binnenwerk: 80 grams houtvrij wit offset</t>
  </si>
  <si>
    <t>22.1</t>
  </si>
  <si>
    <t>Werk ze</t>
  </si>
  <si>
    <t>deelnemersmap
Inhoud Werk ze</t>
  </si>
  <si>
    <t>A4 = 210 x 297 staand (106 pagina's)</t>
  </si>
  <si>
    <t>Rondom schoonsnijden, per set vergaren, banderen en v z v 4 boorgaten</t>
  </si>
  <si>
    <t>22.2</t>
  </si>
  <si>
    <t>deelnemersmap; ringband</t>
  </si>
  <si>
    <t>22.3</t>
  </si>
  <si>
    <t>deelnemersmap; voor- en achterplat</t>
  </si>
  <si>
    <t>22.4</t>
  </si>
  <si>
    <t>deelnemersmap; handling product samenstellen</t>
  </si>
  <si>
    <t>23.0</t>
  </si>
  <si>
    <t>Werk ze vrijwilligersgids</t>
  </si>
  <si>
    <t>A4 = 210 x 297 mm staand
1 soort / 48 pagina's binnenwerk in 4 pagina's omslag</t>
  </si>
  <si>
    <t>omslag: 250 grams houtvrij silk mc
binnenwerk: 130 grams wit houtvrij silk mc</t>
  </si>
  <si>
    <t>24.1</t>
  </si>
  <si>
    <t>Meeleeskringkaarten, sets met verschillend aantal kaarten als inhoud, inclusief doosje</t>
  </si>
  <si>
    <t>opzoeken bij I-matic</t>
  </si>
  <si>
    <t>25.1</t>
  </si>
  <si>
    <t>startfase; Werkbladen bij startfase voor deelnemer</t>
  </si>
  <si>
    <t>A4 = 210 x 297 mm staand
64 pagina's = 32 vel</t>
  </si>
  <si>
    <t>1e vel: 240 grams houtvrij wit offset
2e t/m 32e vel: 80 grams kopieer- en laserprintgeschikt</t>
  </si>
  <si>
    <t>2-zijdig full colour</t>
  </si>
  <si>
    <t>schoonsnijden, vergaren,
voorzien van 4 boorgaten,
sealen per set en verpakken</t>
  </si>
  <si>
    <t>26.0</t>
  </si>
  <si>
    <t>startfase; handleiding</t>
  </si>
  <si>
    <t>A4 = 210 x 297 mm staand 
 4 pagina’s omslag, 36 pagina’s binnenwerk</t>
  </si>
  <si>
    <t xml:space="preserve">Omslag 250 grams houtvrij mat, binnenwerk 135 grams mat papier  </t>
  </si>
  <si>
    <t xml:space="preserve">2-zijdig fullcolour  </t>
  </si>
  <si>
    <t xml:space="preserve">
Geniet brocheren met 2 oognieten</t>
  </si>
  <si>
    <t>27.0</t>
  </si>
  <si>
    <t>Taalverkenner Gezondheid</t>
  </si>
  <si>
    <t>370 x 260 mm (plano) 185 x 260 (afgewerkt) (4 pagina's)</t>
  </si>
  <si>
    <t>1 40 gr houtvrij offset</t>
  </si>
  <si>
    <t>Tweezijdig digitaal in full-colour</t>
  </si>
  <si>
    <t>Schoonsnijden en 1 slag vouwen</t>
  </si>
  <si>
    <t>28.1</t>
  </si>
  <si>
    <t>Taalverkenner Dienstverlening</t>
  </si>
  <si>
    <t>plano 420 x 297 mm, afgewerkt A4 = 210 x 297 mm staand
4 pagina's</t>
  </si>
  <si>
    <t>140 grams houtvrij wit offset</t>
  </si>
  <si>
    <t>schoonsnijden, 1 slag vouwen en verpakken</t>
  </si>
  <si>
    <t>28.2</t>
  </si>
  <si>
    <t>Taalverkenner Dienstverlening; toelichting</t>
  </si>
  <si>
    <t xml:space="preserve">A4 = 210 x 297 mm staand
</t>
  </si>
  <si>
    <t>90 grams MultiBusiness</t>
  </si>
  <si>
    <t>28.3</t>
  </si>
  <si>
    <t>Taalverkenner Dienstverlening; handling product samenstellen</t>
  </si>
  <si>
    <t>29.1</t>
  </si>
  <si>
    <t>plano 420 x 297 mm, afgewerkt A4 = 210 x 297 mm staand
1 soort / 4 pagina's</t>
  </si>
  <si>
    <t>schoonsnijden, 1 slag vouwen naar A4 en verpakken</t>
  </si>
  <si>
    <t>29.2</t>
  </si>
  <si>
    <t>Taalverkenner UWV; toelichting</t>
  </si>
  <si>
    <t>A4 = 210 x 297 mm staand
1 soort / 2 pagina's</t>
  </si>
  <si>
    <t>90 grams houtvrij wit offset</t>
  </si>
  <si>
    <t>30.1</t>
  </si>
  <si>
    <t>Woordkaarten inclusief doosje</t>
  </si>
  <si>
    <t>31.2</t>
  </si>
  <si>
    <t>Werkmap vrijwilligers; inhoud</t>
  </si>
  <si>
    <t>31.3</t>
  </si>
  <si>
    <t>Werkmap vrijwilligers; tabbladen</t>
  </si>
  <si>
    <t>31.4</t>
  </si>
  <si>
    <t>Werkmap vrijwilligers; voor- en zijplat</t>
  </si>
  <si>
    <t>31.5</t>
  </si>
  <si>
    <t>Werkmap vrijwilligers; ringband</t>
  </si>
  <si>
    <t>31.6</t>
  </si>
  <si>
    <t>Werkmap vrijwilligers; handling product samenstellen</t>
  </si>
  <si>
    <t>bestaat uit:
- B6 en B7 voor- en zijplat insteken in B4 witte ringband (4 rings)
- inhoud per set in map leggen (dus nog niet inhangen in map)
- set tabbalden inleggen (dus nog niet inghangen in map)</t>
  </si>
  <si>
    <t>32.0</t>
  </si>
  <si>
    <t>Vrijwilligersgids</t>
  </si>
  <si>
    <t>Tarief druk- en printwerk, handling en verzending</t>
  </si>
  <si>
    <t xml:space="preserve">Aanbesteding Vervaardiging, opslag, verkoop, verzending marketing van leer- en trainingsmateriaal 
ten behoeve van  Stichting lezen en schrijven  </t>
  </si>
  <si>
    <t>Verkoopprijs per stuk excl. BTW (gebaseerd op de aantallen uit kolom F en G)</t>
  </si>
  <si>
    <t xml:space="preserve">Fictief aantal exemplaren per jaar </t>
  </si>
  <si>
    <t>Fictief aantal bestellingen per jaar</t>
  </si>
  <si>
    <t>Fictieve verkoopprijs excl. BTW</t>
  </si>
  <si>
    <t xml:space="preserve">Werk ze! </t>
  </si>
  <si>
    <t>Exclusief BTW</t>
  </si>
  <si>
    <t>Fictieve verkoopprijs per jaar obv bovenstaande fictieve aantallen exemplaren en bestellingen</t>
  </si>
  <si>
    <t>Totaal vijf jaar</t>
  </si>
  <si>
    <t>Fictieve verkoopprijs per jaar maal vijf</t>
  </si>
  <si>
    <t>Functie tekenbevoegde functionaris</t>
  </si>
  <si>
    <t>Naam</t>
  </si>
  <si>
    <t>Plaats en datum</t>
  </si>
  <si>
    <t>Handtekening</t>
  </si>
  <si>
    <t>Vergoeding aan Stichting Lezen en Schrijven</t>
  </si>
  <si>
    <t>Euro's/percentage</t>
  </si>
  <si>
    <t>Score</t>
  </si>
  <si>
    <t>Percentage royalties</t>
  </si>
  <si>
    <t xml:space="preserve"> </t>
  </si>
  <si>
    <t xml:space="preserve">Percentage royalties </t>
  </si>
  <si>
    <t>Max Score</t>
  </si>
  <si>
    <t>Min score</t>
  </si>
  <si>
    <t>Min percentage</t>
  </si>
  <si>
    <t>Max percentage</t>
  </si>
  <si>
    <t>Formule bepalen score: max score*((max prijs-inschrijfprijs)/(max prijs-min prijs))</t>
  </si>
  <si>
    <t xml:space="preserve">Dit onderdeel is vormvrij. U kunt hier een zo uitvoerig mogelijke onderbouwing geven van de verkoopprijs. Dit dient als basis voor de gesprekken om de prijzen bij te stellen en dient Stichting Lezen en Schrijven inzicht te geven in de opbouw van de prijs.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</si>
</sst>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 #,##0_ ;_ * \-#,##0_ ;_ * &quot;-&quot;??_ ;_ @_ "/>
    <numFmt numFmtId="165" formatCode="&quot;€&quot;\ #,##0.00"/>
  </numFmts>
  <fonts count="18">
    <font>
      <sz val="11"/>
      <color theme="1"/>
      <name val="HelveticaNeueLT Pro 55 Roman"/>
      <family val="2"/>
      <scheme val="minor"/>
    </font>
    <font>
      <sz val="11"/>
      <color theme="1"/>
      <name val="HelveticaNeueLT Pro 55 Roman"/>
      <family val="2"/>
      <scheme val="minor"/>
    </font>
    <font>
      <b/>
      <sz val="11"/>
      <color theme="1"/>
      <name val="HelveticaNeueLT Pro 55 Roman"/>
      <family val="2"/>
      <scheme val="minor"/>
    </font>
    <font>
      <sz val="10"/>
      <name val="HelveticaNeueLT Pro 55 Roman"/>
      <family val="2"/>
      <scheme val="minor"/>
    </font>
    <font>
      <sz val="10"/>
      <color theme="1"/>
      <name val="HelveticaNeueLT Pro 55 Roman"/>
      <family val="2"/>
      <scheme val="minor"/>
    </font>
    <font>
      <sz val="10"/>
      <color rgb="FF000000"/>
      <name val="Arial"/>
    </font>
    <font>
      <b/>
      <sz val="10"/>
      <color theme="0"/>
      <name val="HelveticaNeueLT Pro 55 Roman"/>
      <family val="2"/>
      <scheme val="minor"/>
    </font>
    <font>
      <sz val="10"/>
      <color rgb="FF000000"/>
      <name val="HelveticaNeueLT Pro 55 Roman"/>
      <family val="2"/>
      <scheme val="minor"/>
    </font>
    <font>
      <sz val="10"/>
      <color rgb="FF000000"/>
      <name val="Calibri"/>
      <family val="2"/>
    </font>
    <font>
      <b/>
      <sz val="11"/>
      <color theme="0"/>
      <name val="HelveticaNeueLT Pro 55 Roman"/>
      <family val="2"/>
      <scheme val="minor"/>
    </font>
    <font>
      <b/>
      <sz val="11"/>
      <color rgb="FFFFFFFF"/>
      <name val="HelveticaNeueLT Pro 55 Roman"/>
      <family val="2"/>
      <scheme val="minor"/>
    </font>
    <font>
      <sz val="11"/>
      <color rgb="FFFFFFFF"/>
      <name val="HelveticaNeueLT Pro 55 Roman"/>
      <family val="2"/>
      <scheme val="minor"/>
    </font>
    <font>
      <sz val="11"/>
      <color rgb="FF000000"/>
      <name val="Calibri"/>
    </font>
    <font>
      <b/>
      <sz val="11"/>
      <color rgb="FF000000"/>
      <name val="Calibri"/>
    </font>
    <font>
      <sz val="11"/>
      <color rgb="FF444444"/>
      <name val="Calibri"/>
      <family val="2"/>
      <charset val="1"/>
    </font>
    <font>
      <sz val="11"/>
      <color rgb="FFFF0000"/>
      <name val="HelveticaNeueLT Pro 55 Roman"/>
      <family val="2"/>
      <scheme val="minor"/>
    </font>
    <font>
      <sz val="11"/>
      <color rgb="FF444444"/>
      <name val="Calibri"/>
    </font>
    <font>
      <b/>
      <sz val="11"/>
      <color rgb="FF444444"/>
      <name val="Calibri"/>
    </font>
  </fonts>
  <fills count="14">
    <fill>
      <patternFill patternType="none"/>
    </fill>
    <fill>
      <patternFill patternType="gray125"/>
    </fill>
    <fill>
      <patternFill patternType="solid">
        <fgColor rgb="FF4F81BD"/>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4472C4"/>
        <bgColor indexed="64"/>
      </patternFill>
    </fill>
    <fill>
      <patternFill patternType="solid">
        <fgColor rgb="FF70AD47"/>
        <bgColor indexed="64"/>
      </patternFill>
    </fill>
    <fill>
      <patternFill patternType="solid">
        <fgColor rgb="FFFFFFFF"/>
        <bgColor indexed="64"/>
      </patternFill>
    </fill>
    <fill>
      <patternFill patternType="solid">
        <fgColor rgb="FFB4C6E7"/>
        <bgColor indexed="64"/>
      </patternFill>
    </fill>
    <fill>
      <patternFill patternType="solid">
        <fgColor rgb="FF305496"/>
        <bgColor indexed="64"/>
      </patternFill>
    </fill>
    <fill>
      <patternFill patternType="solid">
        <fgColor rgb="FFD9E1F2"/>
        <bgColor indexed="64"/>
      </patternFill>
    </fill>
    <fill>
      <patternFill patternType="solid">
        <fgColor rgb="FF2F75B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medium">
        <color rgb="FF000000"/>
      </right>
      <top style="thin">
        <color indexed="64"/>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3">
    <xf numFmtId="0" fontId="0" fillId="0" borderId="0"/>
    <xf numFmtId="0" fontId="5" fillId="0" borderId="0"/>
    <xf numFmtId="43" fontId="1" fillId="0" borderId="0" applyFont="0" applyFill="0" applyBorder="0" applyAlignment="0" applyProtection="0"/>
  </cellStyleXfs>
  <cellXfs count="95">
    <xf numFmtId="0" fontId="0" fillId="0" borderId="0" xfId="0"/>
    <xf numFmtId="0" fontId="0" fillId="0" borderId="0" xfId="0" applyAlignment="1">
      <alignment wrapText="1"/>
    </xf>
    <xf numFmtId="0" fontId="0" fillId="0" borderId="0" xfId="0" applyAlignment="1">
      <alignment vertical="top" wrapText="1"/>
    </xf>
    <xf numFmtId="164" fontId="0" fillId="0" borderId="0" xfId="2" applyNumberFormat="1" applyFont="1"/>
    <xf numFmtId="0" fontId="4" fillId="0" borderId="0" xfId="0" applyFont="1" applyAlignment="1">
      <alignment horizontal="left"/>
    </xf>
    <xf numFmtId="0" fontId="4" fillId="0" borderId="0" xfId="0" applyFont="1" applyAlignment="1">
      <alignment horizontal="left" wrapText="1"/>
    </xf>
    <xf numFmtId="0" fontId="6" fillId="2" borderId="6" xfId="0" applyFont="1" applyFill="1" applyBorder="1" applyAlignment="1">
      <alignment horizontal="center"/>
    </xf>
    <xf numFmtId="0" fontId="6" fillId="2" borderId="6" xfId="0" applyFont="1" applyFill="1" applyBorder="1" applyAlignment="1">
      <alignment horizontal="center" wrapText="1"/>
    </xf>
    <xf numFmtId="0" fontId="3" fillId="3" borderId="1" xfId="0" applyFont="1" applyFill="1" applyBorder="1" applyAlignment="1">
      <alignment horizontal="left"/>
    </xf>
    <xf numFmtId="0" fontId="7" fillId="3" borderId="1" xfId="0" applyFont="1" applyFill="1" applyBorder="1" applyAlignment="1">
      <alignment horizontal="left"/>
    </xf>
    <xf numFmtId="0" fontId="7" fillId="3" borderId="1" xfId="0" quotePrefix="1" applyFont="1" applyFill="1" applyBorder="1" applyAlignment="1">
      <alignment horizontal="left"/>
    </xf>
    <xf numFmtId="0" fontId="4" fillId="3" borderId="1" xfId="0" applyFont="1" applyFill="1" applyBorder="1" applyAlignment="1">
      <alignment horizontal="left"/>
    </xf>
    <xf numFmtId="0" fontId="4" fillId="0" borderId="7" xfId="0" applyFont="1" applyBorder="1" applyAlignment="1">
      <alignment horizontal="left"/>
    </xf>
    <xf numFmtId="0" fontId="3" fillId="4" borderId="7" xfId="0" applyFont="1" applyFill="1" applyBorder="1" applyAlignment="1">
      <alignment horizontal="left" wrapText="1"/>
    </xf>
    <xf numFmtId="0" fontId="3" fillId="4" borderId="0" xfId="0" applyFont="1" applyFill="1" applyAlignment="1">
      <alignment horizontal="left" wrapText="1"/>
    </xf>
    <xf numFmtId="0" fontId="8" fillId="0" borderId="0" xfId="0" applyFont="1" applyAlignment="1">
      <alignment horizontal="left"/>
    </xf>
    <xf numFmtId="0" fontId="10" fillId="7" borderId="0" xfId="0" applyFont="1" applyFill="1" applyAlignment="1">
      <alignment vertical="top" wrapText="1"/>
    </xf>
    <xf numFmtId="0" fontId="10" fillId="7" borderId="2" xfId="0" applyFont="1" applyFill="1" applyBorder="1" applyAlignment="1">
      <alignment vertical="top" wrapText="1"/>
    </xf>
    <xf numFmtId="0" fontId="10" fillId="7" borderId="5" xfId="0" applyFont="1" applyFill="1" applyBorder="1" applyAlignment="1">
      <alignment vertical="top" wrapText="1"/>
    </xf>
    <xf numFmtId="0" fontId="10" fillId="7" borderId="4" xfId="0" applyFont="1" applyFill="1" applyBorder="1" applyAlignment="1">
      <alignment wrapText="1"/>
    </xf>
    <xf numFmtId="0" fontId="2" fillId="0" borderId="0" xfId="0" applyFont="1"/>
    <xf numFmtId="44" fontId="10" fillId="7" borderId="15" xfId="0" applyNumberFormat="1" applyFont="1" applyFill="1" applyBorder="1" applyAlignment="1">
      <alignment wrapText="1"/>
    </xf>
    <xf numFmtId="0" fontId="0" fillId="6" borderId="8" xfId="0" applyFill="1" applyBorder="1" applyAlignment="1">
      <alignment vertical="top"/>
    </xf>
    <xf numFmtId="164" fontId="0" fillId="6" borderId="8" xfId="2" applyNumberFormat="1" applyFont="1" applyFill="1" applyBorder="1"/>
    <xf numFmtId="0" fontId="0" fillId="0" borderId="8" xfId="0" applyBorder="1" applyAlignment="1">
      <alignment vertical="top"/>
    </xf>
    <xf numFmtId="164" fontId="0" fillId="9" borderId="8" xfId="2" applyNumberFormat="1" applyFont="1" applyFill="1" applyBorder="1"/>
    <xf numFmtId="0" fontId="9" fillId="5" borderId="9" xfId="0" applyFont="1" applyFill="1" applyBorder="1" applyAlignment="1">
      <alignment vertical="top"/>
    </xf>
    <xf numFmtId="0" fontId="9" fillId="5" borderId="10" xfId="0" applyFont="1" applyFill="1" applyBorder="1" applyAlignment="1">
      <alignment vertical="top"/>
    </xf>
    <xf numFmtId="0" fontId="10" fillId="7" borderId="10" xfId="0" applyFont="1" applyFill="1" applyBorder="1" applyAlignment="1">
      <alignment horizontal="left" vertical="top" wrapText="1"/>
    </xf>
    <xf numFmtId="0" fontId="10" fillId="7" borderId="10" xfId="0" applyFont="1" applyFill="1" applyBorder="1" applyAlignment="1">
      <alignment vertical="top" wrapText="1"/>
    </xf>
    <xf numFmtId="0" fontId="0" fillId="6" borderId="15" xfId="0" applyFill="1" applyBorder="1" applyAlignment="1">
      <alignment vertical="top"/>
    </xf>
    <xf numFmtId="0" fontId="0" fillId="0" borderId="15" xfId="0" applyBorder="1" applyAlignment="1">
      <alignment vertical="top"/>
    </xf>
    <xf numFmtId="0" fontId="0" fillId="0" borderId="12" xfId="0" applyBorder="1"/>
    <xf numFmtId="0" fontId="0" fillId="0" borderId="13" xfId="0" applyBorder="1"/>
    <xf numFmtId="0" fontId="0" fillId="0" borderId="8" xfId="0" applyBorder="1" applyAlignment="1">
      <alignment vertical="top" wrapText="1"/>
    </xf>
    <xf numFmtId="0" fontId="0" fillId="6" borderId="8" xfId="0" applyFill="1" applyBorder="1" applyAlignment="1">
      <alignment vertical="top" wrapText="1"/>
    </xf>
    <xf numFmtId="0" fontId="0" fillId="0" borderId="0" xfId="0" applyAlignment="1">
      <alignment vertical="top"/>
    </xf>
    <xf numFmtId="0" fontId="10" fillId="9" borderId="0" xfId="0" applyFont="1" applyFill="1" applyAlignment="1">
      <alignment wrapText="1"/>
    </xf>
    <xf numFmtId="0" fontId="3" fillId="4" borderId="0" xfId="0" applyFont="1" applyFill="1" applyAlignment="1">
      <alignment horizontal="left"/>
    </xf>
    <xf numFmtId="164" fontId="0" fillId="0" borderId="0" xfId="2" applyNumberFormat="1" applyFont="1" applyAlignment="1">
      <alignment wrapText="1"/>
    </xf>
    <xf numFmtId="164" fontId="0" fillId="0" borderId="0" xfId="0" applyNumberFormat="1"/>
    <xf numFmtId="164" fontId="0" fillId="10" borderId="8" xfId="0" applyNumberFormat="1" applyFill="1" applyBorder="1"/>
    <xf numFmtId="164" fontId="11" fillId="11" borderId="13" xfId="0" applyNumberFormat="1" applyFont="1" applyFill="1" applyBorder="1"/>
    <xf numFmtId="165" fontId="0" fillId="8" borderId="16" xfId="0" applyNumberFormat="1" applyFill="1" applyBorder="1"/>
    <xf numFmtId="0" fontId="2" fillId="0" borderId="9" xfId="0" applyFont="1" applyBorder="1"/>
    <xf numFmtId="0" fontId="0" fillId="0" borderId="10" xfId="0" applyBorder="1"/>
    <xf numFmtId="0" fontId="2" fillId="0" borderId="10" xfId="0" applyFont="1" applyBorder="1"/>
    <xf numFmtId="0" fontId="2" fillId="0" borderId="11" xfId="0" applyFont="1" applyBorder="1"/>
    <xf numFmtId="0" fontId="0" fillId="0" borderId="9" xfId="0" applyBorder="1"/>
    <xf numFmtId="0" fontId="0" fillId="0" borderId="11" xfId="0" applyBorder="1"/>
    <xf numFmtId="0" fontId="0" fillId="12" borderId="16" xfId="0" applyFill="1" applyBorder="1"/>
    <xf numFmtId="2" fontId="0" fillId="12" borderId="16" xfId="0" applyNumberFormat="1" applyFill="1" applyBorder="1"/>
    <xf numFmtId="2" fontId="0" fillId="12" borderId="14" xfId="0" applyNumberFormat="1" applyFill="1" applyBorder="1"/>
    <xf numFmtId="2" fontId="0" fillId="8" borderId="13" xfId="0" applyNumberFormat="1" applyFill="1" applyBorder="1"/>
    <xf numFmtId="0" fontId="15" fillId="0" borderId="0" xfId="0" applyFont="1" applyAlignment="1">
      <alignment vertical="top" wrapText="1"/>
    </xf>
    <xf numFmtId="0" fontId="15" fillId="0" borderId="0" xfId="0" applyFont="1"/>
    <xf numFmtId="43" fontId="11" fillId="13" borderId="14" xfId="0" applyNumberFormat="1" applyFont="1" applyFill="1" applyBorder="1"/>
    <xf numFmtId="165" fontId="0" fillId="0" borderId="16" xfId="0" applyNumberFormat="1" applyBorder="1"/>
    <xf numFmtId="164" fontId="0" fillId="0" borderId="8" xfId="0" applyNumberFormat="1" applyBorder="1"/>
    <xf numFmtId="0" fontId="14" fillId="9" borderId="0" xfId="0" applyFont="1" applyFill="1" applyAlignment="1">
      <alignment wrapText="1"/>
    </xf>
    <xf numFmtId="0" fontId="14" fillId="0" borderId="0" xfId="0" applyFont="1"/>
    <xf numFmtId="0" fontId="2" fillId="0" borderId="23" xfId="0" applyFont="1" applyBorder="1" applyAlignment="1">
      <alignment vertical="top" wrapText="1"/>
    </xf>
    <xf numFmtId="0" fontId="0" fillId="0" borderId="24" xfId="0" applyBorder="1" applyAlignment="1">
      <alignment vertical="top" wrapText="1"/>
    </xf>
    <xf numFmtId="0" fontId="0" fillId="0" borderId="25" xfId="0" applyBorder="1" applyAlignment="1">
      <alignment vertical="top" wrapText="1"/>
    </xf>
    <xf numFmtId="0" fontId="12" fillId="0" borderId="25" xfId="0" applyFont="1" applyBorder="1" applyAlignment="1">
      <alignment vertical="top" wrapText="1"/>
    </xf>
    <xf numFmtId="0" fontId="13" fillId="0" borderId="23" xfId="0" applyFont="1" applyBorder="1" applyAlignment="1">
      <alignment vertical="top" wrapText="1"/>
    </xf>
    <xf numFmtId="0" fontId="14" fillId="9" borderId="25" xfId="0" applyFont="1" applyFill="1" applyBorder="1" applyAlignment="1">
      <alignment wrapText="1"/>
    </xf>
    <xf numFmtId="0" fontId="14" fillId="0" borderId="8" xfId="0" applyFont="1" applyBorder="1"/>
    <xf numFmtId="0" fontId="16" fillId="0" borderId="8" xfId="0" applyFont="1" applyBorder="1" applyAlignment="1">
      <alignmen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2" fillId="0" borderId="9" xfId="0" applyFont="1" applyBorder="1" applyAlignment="1">
      <alignment horizontal="left" vertical="top"/>
    </xf>
    <xf numFmtId="0" fontId="2" fillId="0" borderId="10" xfId="0" applyFont="1" applyBorder="1" applyAlignment="1">
      <alignment horizontal="left" vertical="top"/>
    </xf>
    <xf numFmtId="0" fontId="2" fillId="0" borderId="15" xfId="0" applyFont="1" applyBorder="1" applyAlignment="1">
      <alignment horizontal="left" vertical="top"/>
    </xf>
    <xf numFmtId="0" fontId="2" fillId="0" borderId="8" xfId="0" applyFont="1" applyBorder="1" applyAlignment="1">
      <alignment horizontal="left" vertical="top"/>
    </xf>
    <xf numFmtId="0" fontId="2" fillId="0" borderId="12" xfId="0" applyFont="1" applyBorder="1" applyAlignment="1">
      <alignment horizontal="left" vertical="top"/>
    </xf>
    <xf numFmtId="0" fontId="2" fillId="0" borderId="13" xfId="0" applyFont="1" applyBorder="1" applyAlignment="1">
      <alignment horizontal="left" vertical="top"/>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0" fillId="0" borderId="16" xfId="0" applyBorder="1" applyAlignment="1">
      <alignment horizontal="left" vertical="top" wrapText="1"/>
    </xf>
    <xf numFmtId="0" fontId="3" fillId="4" borderId="0" xfId="0" applyFont="1" applyFill="1" applyAlignment="1">
      <alignment horizontal="left" vertical="center" wrapText="1"/>
    </xf>
    <xf numFmtId="165" fontId="0" fillId="8" borderId="20" xfId="0" applyNumberFormat="1" applyFill="1" applyBorder="1" applyAlignment="1">
      <alignment horizontal="left"/>
    </xf>
    <xf numFmtId="165" fontId="0" fillId="8" borderId="21" xfId="0" applyNumberFormat="1" applyFill="1" applyBorder="1" applyAlignment="1">
      <alignment horizontal="left"/>
    </xf>
    <xf numFmtId="165" fontId="0" fillId="8" borderId="22" xfId="0" applyNumberFormat="1" applyFill="1" applyBorder="1" applyAlignment="1">
      <alignment horizontal="left"/>
    </xf>
    <xf numFmtId="0" fontId="2" fillId="0" borderId="0" xfId="0" applyFont="1" applyAlignment="1">
      <alignment horizontal="left" vertical="top" wrapText="1"/>
    </xf>
    <xf numFmtId="0" fontId="11" fillId="7" borderId="3" xfId="0" applyFont="1" applyFill="1" applyBorder="1" applyAlignment="1">
      <alignment horizontal="left" vertical="top" wrapText="1"/>
    </xf>
    <xf numFmtId="165" fontId="0" fillId="8" borderId="17" xfId="0" applyNumberFormat="1" applyFill="1" applyBorder="1" applyAlignment="1">
      <alignment horizontal="left"/>
    </xf>
    <xf numFmtId="165" fontId="0" fillId="8" borderId="18" xfId="0" applyNumberFormat="1" applyFill="1" applyBorder="1" applyAlignment="1">
      <alignment horizontal="left"/>
    </xf>
    <xf numFmtId="165" fontId="0" fillId="8" borderId="19" xfId="0" applyNumberFormat="1" applyFill="1" applyBorder="1" applyAlignment="1">
      <alignment horizontal="left"/>
    </xf>
    <xf numFmtId="0" fontId="0" fillId="0" borderId="15" xfId="0" applyBorder="1" applyAlignment="1">
      <alignment horizontal="left" vertical="top"/>
    </xf>
    <xf numFmtId="0" fontId="0" fillId="0" borderId="8" xfId="0" applyBorder="1" applyAlignment="1">
      <alignment horizontal="left" vertical="top"/>
    </xf>
    <xf numFmtId="0" fontId="0" fillId="0" borderId="12" xfId="0" applyBorder="1" applyAlignment="1">
      <alignment horizontal="left" vertical="top"/>
    </xf>
    <xf numFmtId="0" fontId="0" fillId="0" borderId="13" xfId="0" applyBorder="1" applyAlignment="1">
      <alignment horizontal="left" vertical="top"/>
    </xf>
    <xf numFmtId="0" fontId="0" fillId="0" borderId="0" xfId="0" applyAlignment="1">
      <alignment horizontal="left" vertical="top"/>
    </xf>
  </cellXfs>
  <cellStyles count="3">
    <cellStyle name="Komma" xfId="2" builtinId="3"/>
    <cellStyle name="Standaard" xfId="0" builtinId="0"/>
    <cellStyle name="Standaard 2 2" xfId="1" xr:uid="{53504AA4-D222-4995-898B-C43BEC50CAC6}"/>
  </cellStyles>
  <dxfs count="3">
    <dxf>
      <numFmt numFmtId="164" formatCode="_ * #,##0_ ;_ * \-#,##0_ ;_ * &quot;-&quot;??_ ;_ @_ "/>
    </dxf>
    <dxf>
      <numFmt numFmtId="164" formatCode="_ * #,##0_ ;_ * \-#,##0_ ;_ * &quot;-&quot;??_ ;_ @_ "/>
    </dxf>
    <dxf>
      <numFmt numFmtId="164" formatCode="_ * #,##0_ ;_ * \-#,##0_ ;_ * &quot;-&quot;??_ ;_ @_ "/>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B3BD3D0-D483-4500-AD50-01E56E9BE71E}" name="Tabel1" displayName="Tabel1" ref="A1:K210" totalsRowShown="0">
  <autoFilter ref="A1:K210" xr:uid="{1B3BD3D0-D483-4500-AD50-01E56E9BE71E}"/>
  <sortState xmlns:xlrd2="http://schemas.microsoft.com/office/spreadsheetml/2017/richdata2" ref="A2:G210">
    <sortCondition ref="A1:A210"/>
  </sortState>
  <tableColumns count="11">
    <tableColumn id="1" xr3:uid="{A95E7B9B-6DE7-424E-B8A5-2E26D0E9125E}" name="Nr. specificatieblad"/>
    <tableColumn id="2" xr3:uid="{D9A4718E-6312-4009-A4C7-EB1EBFE10FC4}" name="Productcode"/>
    <tableColumn id="3" xr3:uid="{D5350CC6-88E3-4625-A9B1-55C335B1F3C3}" name="Product"/>
    <tableColumn id="4" xr3:uid="{03E6CAF4-358C-4950-ADC2-A7ED4069EA60}" name="Titel Materiaal"/>
    <tableColumn id="5" xr3:uid="{67E98844-F6EB-4542-AFA1-FE90EF047593}" name="aantal exemplaren in 2019"/>
    <tableColumn id="7" xr3:uid="{D847D742-24B7-4E88-99A9-A7D4C9B043C9}" name="aantal exemplaren in 2021"/>
    <tableColumn id="8" xr3:uid="{97D5A12E-A20C-4F5F-BCC3-10B87379E5C3}" name="Verwacht (Fictief) aantal exemplaren" dataDxfId="2" dataCellStyle="Komma">
      <calculatedColumnFormula>AVERAGE(Tabel1[[#This Row],[aantal exemplaren in 2019]:[aantal exemplaren in 2021]])*(1-0.5)</calculatedColumnFormula>
    </tableColumn>
    <tableColumn id="10" xr3:uid="{6C2F8C3D-4488-4105-9257-9F105B7635F3}" name="Aantal bestellingen 2019"/>
    <tableColumn id="11" xr3:uid="{483B3B3A-349F-4F99-AE37-A1352E0329E9}" name="Aantal bestellingen 2021"/>
    <tableColumn id="12" xr3:uid="{F00B86FA-43A9-4AAD-80D0-53E48B7FF9E1}" name="Verwacht (Fictief) aantal bestellingen" dataDxfId="1">
      <calculatedColumnFormula>AVERAGE(Tabel1[[#This Row],[Aantal bestellingen 2019]:[Aantal bestellingen 2021]])*(1-0.5)</calculatedColumnFormula>
    </tableColumn>
    <tableColumn id="6" xr3:uid="{B04B904F-406A-4073-AD00-1B042530AF2D}" name="Bijzonderheden verzending"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LES">
      <a:dk1>
        <a:sysClr val="windowText" lastClr="000000"/>
      </a:dk1>
      <a:lt1>
        <a:sysClr val="window" lastClr="FFFFFF"/>
      </a:lt1>
      <a:dk2>
        <a:srgbClr val="AD9150"/>
      </a:dk2>
      <a:lt2>
        <a:srgbClr val="F4F0E6"/>
      </a:lt2>
      <a:accent1>
        <a:srgbClr val="AD9150"/>
      </a:accent1>
      <a:accent2>
        <a:srgbClr val="000000"/>
      </a:accent2>
      <a:accent3>
        <a:srgbClr val="EEB7BE"/>
      </a:accent3>
      <a:accent4>
        <a:srgbClr val="D39FA5"/>
      </a:accent4>
      <a:accent5>
        <a:srgbClr val="BA888C"/>
      </a:accent5>
      <a:accent6>
        <a:srgbClr val="9F7173"/>
      </a:accent6>
      <a:hlink>
        <a:srgbClr val="000000"/>
      </a:hlink>
      <a:folHlink>
        <a:srgbClr val="000000"/>
      </a:folHlink>
    </a:clrScheme>
    <a:fontScheme name="Aangepast 1">
      <a:majorFont>
        <a:latin typeface="HelveticaNeueLT Pro 55 Roman"/>
        <a:ea typeface=""/>
        <a:cs typeface=""/>
      </a:majorFont>
      <a:minorFont>
        <a:latin typeface="HelveticaNeueLT Pro 55 Roman"/>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CAA4F-A8AD-4419-916F-EA21F0AE0D2A}">
  <dimension ref="A1:N7"/>
  <sheetViews>
    <sheetView tabSelected="1" workbookViewId="0">
      <selection activeCell="K10" sqref="K10"/>
    </sheetView>
  </sheetViews>
  <sheetFormatPr defaultRowHeight="13.8"/>
  <cols>
    <col min="3" max="3" width="18.09765625" customWidth="1"/>
  </cols>
  <sheetData>
    <row r="1" spans="1:14">
      <c r="A1" s="20" t="s">
        <v>0</v>
      </c>
    </row>
    <row r="2" spans="1:14" ht="26.25" customHeight="1">
      <c r="A2" s="71" t="s">
        <v>1</v>
      </c>
      <c r="B2" s="72"/>
      <c r="C2" s="72"/>
      <c r="D2" s="77" t="s">
        <v>2</v>
      </c>
      <c r="E2" s="77"/>
      <c r="F2" s="77"/>
      <c r="G2" s="77"/>
      <c r="H2" s="77"/>
      <c r="I2" s="77"/>
      <c r="J2" s="77"/>
      <c r="K2" s="77"/>
      <c r="L2" s="77"/>
      <c r="M2" s="77"/>
      <c r="N2" s="78"/>
    </row>
    <row r="3" spans="1:14" ht="52.5" customHeight="1">
      <c r="A3" s="73" t="s">
        <v>3</v>
      </c>
      <c r="B3" s="74"/>
      <c r="C3" s="74"/>
      <c r="D3" s="79" t="s">
        <v>4</v>
      </c>
      <c r="E3" s="79"/>
      <c r="F3" s="79"/>
      <c r="G3" s="79"/>
      <c r="H3" s="79"/>
      <c r="I3" s="79"/>
      <c r="J3" s="79"/>
      <c r="K3" s="79"/>
      <c r="L3" s="79"/>
      <c r="M3" s="79"/>
      <c r="N3" s="80"/>
    </row>
    <row r="4" spans="1:14" ht="23.25" customHeight="1">
      <c r="A4" s="73" t="s">
        <v>5</v>
      </c>
      <c r="B4" s="74"/>
      <c r="C4" s="74"/>
      <c r="D4" s="79" t="s">
        <v>6</v>
      </c>
      <c r="E4" s="79"/>
      <c r="F4" s="79"/>
      <c r="G4" s="79"/>
      <c r="H4" s="79"/>
      <c r="I4" s="79"/>
      <c r="J4" s="79"/>
      <c r="K4" s="79"/>
      <c r="L4" s="79"/>
      <c r="M4" s="79"/>
      <c r="N4" s="80"/>
    </row>
    <row r="5" spans="1:14" ht="21" customHeight="1">
      <c r="A5" s="73" t="s">
        <v>7</v>
      </c>
      <c r="B5" s="74"/>
      <c r="C5" s="74"/>
      <c r="D5" s="79" t="s">
        <v>8</v>
      </c>
      <c r="E5" s="79"/>
      <c r="F5" s="79"/>
      <c r="G5" s="79"/>
      <c r="H5" s="79"/>
      <c r="I5" s="79"/>
      <c r="J5" s="79"/>
      <c r="K5" s="79"/>
      <c r="L5" s="79"/>
      <c r="M5" s="79"/>
      <c r="N5" s="80"/>
    </row>
    <row r="6" spans="1:14" ht="21" customHeight="1">
      <c r="A6" s="73" t="s">
        <v>9</v>
      </c>
      <c r="B6" s="74"/>
      <c r="C6" s="74"/>
      <c r="D6" s="79" t="s">
        <v>10</v>
      </c>
      <c r="E6" s="79"/>
      <c r="F6" s="79"/>
      <c r="G6" s="79"/>
      <c r="H6" s="79"/>
      <c r="I6" s="79"/>
      <c r="J6" s="79"/>
      <c r="K6" s="79"/>
      <c r="L6" s="79"/>
      <c r="M6" s="79"/>
      <c r="N6" s="80"/>
    </row>
    <row r="7" spans="1:14" ht="30.75" customHeight="1">
      <c r="A7" s="75" t="s">
        <v>11</v>
      </c>
      <c r="B7" s="76"/>
      <c r="C7" s="76"/>
      <c r="D7" s="69" t="s">
        <v>12</v>
      </c>
      <c r="E7" s="69"/>
      <c r="F7" s="69"/>
      <c r="G7" s="69"/>
      <c r="H7" s="69"/>
      <c r="I7" s="69"/>
      <c r="J7" s="69"/>
      <c r="K7" s="69"/>
      <c r="L7" s="69"/>
      <c r="M7" s="69"/>
      <c r="N7" s="70"/>
    </row>
  </sheetData>
  <mergeCells count="12">
    <mergeCell ref="D7:N7"/>
    <mergeCell ref="A2:C2"/>
    <mergeCell ref="A3:C3"/>
    <mergeCell ref="A4:C4"/>
    <mergeCell ref="A5:C5"/>
    <mergeCell ref="A7:C7"/>
    <mergeCell ref="D2:N2"/>
    <mergeCell ref="D3:N3"/>
    <mergeCell ref="D4:N4"/>
    <mergeCell ref="D5:N5"/>
    <mergeCell ref="A6:C6"/>
    <mergeCell ref="D6:N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B969B-2CA2-4430-9458-53EA84C2B10B}">
  <dimension ref="A1:B13"/>
  <sheetViews>
    <sheetView topLeftCell="A4" zoomScale="80" zoomScaleNormal="80" workbookViewId="0">
      <selection activeCell="A9" sqref="A9"/>
    </sheetView>
  </sheetViews>
  <sheetFormatPr defaultColWidth="86.59765625" defaultRowHeight="13.8"/>
  <cols>
    <col min="1" max="1" width="114.09765625" style="2" customWidth="1"/>
    <col min="2" max="16384" width="86.59765625" style="2"/>
  </cols>
  <sheetData>
    <row r="1" spans="1:2">
      <c r="A1" s="61" t="s">
        <v>13</v>
      </c>
      <c r="B1" s="54"/>
    </row>
    <row r="2" spans="1:2">
      <c r="A2" s="62" t="s">
        <v>14</v>
      </c>
    </row>
    <row r="3" spans="1:2" ht="27.6">
      <c r="A3" s="63" t="s">
        <v>15</v>
      </c>
    </row>
    <row r="4" spans="1:2" ht="15" customHeight="1"/>
    <row r="5" spans="1:2">
      <c r="A5" s="61" t="s">
        <v>16</v>
      </c>
    </row>
    <row r="6" spans="1:2" ht="86.25" customHeight="1">
      <c r="A6" s="64" t="s">
        <v>17</v>
      </c>
    </row>
    <row r="7" spans="1:2" ht="15" customHeight="1"/>
    <row r="8" spans="1:2" ht="15.75" customHeight="1">
      <c r="A8" s="65" t="s">
        <v>18</v>
      </c>
    </row>
    <row r="9" spans="1:2" ht="28.8">
      <c r="A9" s="66" t="s">
        <v>19</v>
      </c>
    </row>
    <row r="10" spans="1:2" ht="14.4">
      <c r="A10" s="59"/>
    </row>
    <row r="11" spans="1:2" ht="14.4">
      <c r="A11" s="67" t="s">
        <v>20</v>
      </c>
    </row>
    <row r="12" spans="1:2" ht="14.4">
      <c r="A12" s="60"/>
    </row>
    <row r="13" spans="1:2" ht="28.8">
      <c r="A13" s="68" t="s">
        <v>21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F7DC5-BBBF-4A61-A1D0-5573B0AF8945}">
  <dimension ref="A1:L210"/>
  <sheetViews>
    <sheetView topLeftCell="K1" workbookViewId="0">
      <selection activeCell="K2" sqref="K2"/>
    </sheetView>
  </sheetViews>
  <sheetFormatPr defaultRowHeight="13.8"/>
  <cols>
    <col min="1" max="1" width="18.69921875" customWidth="1"/>
    <col min="2" max="2" width="12.19921875" customWidth="1"/>
    <col min="3" max="3" width="27.19921875" customWidth="1"/>
    <col min="4" max="4" width="50.59765625" customWidth="1"/>
    <col min="5" max="5" width="16.69921875" customWidth="1"/>
    <col min="6" max="6" width="17.5" customWidth="1"/>
    <col min="7" max="7" width="17.8984375" style="3" customWidth="1"/>
    <col min="8" max="10" width="18" customWidth="1"/>
    <col min="11" max="11" width="113.69921875" bestFit="1" customWidth="1"/>
  </cols>
  <sheetData>
    <row r="1" spans="1:12" ht="44.25" customHeight="1">
      <c r="A1" t="s">
        <v>22</v>
      </c>
      <c r="B1" t="s">
        <v>23</v>
      </c>
      <c r="C1" t="s">
        <v>24</v>
      </c>
      <c r="D1" t="s">
        <v>25</v>
      </c>
      <c r="E1" s="1" t="s">
        <v>26</v>
      </c>
      <c r="F1" s="1" t="s">
        <v>27</v>
      </c>
      <c r="G1" s="39" t="s">
        <v>28</v>
      </c>
      <c r="H1" s="1" t="s">
        <v>29</v>
      </c>
      <c r="I1" s="1" t="s">
        <v>30</v>
      </c>
      <c r="J1" s="1" t="s">
        <v>31</v>
      </c>
      <c r="K1" s="1" t="s">
        <v>32</v>
      </c>
      <c r="L1" s="55"/>
    </row>
    <row r="2" spans="1:12">
      <c r="A2">
        <v>1</v>
      </c>
      <c r="B2" t="s">
        <v>33</v>
      </c>
      <c r="C2" t="s">
        <v>34</v>
      </c>
      <c r="D2" t="s">
        <v>35</v>
      </c>
      <c r="E2">
        <v>1227</v>
      </c>
      <c r="F2">
        <v>756</v>
      </c>
      <c r="G2" s="3">
        <f>AVERAGE(Tabel1[[#This Row],[aantal exemplaren in 2019]:[aantal exemplaren in 2021]])*(1-0.5)</f>
        <v>495.75</v>
      </c>
      <c r="H2">
        <v>0</v>
      </c>
      <c r="I2">
        <v>0</v>
      </c>
      <c r="J2" s="3">
        <f>AVERAGE(Tabel1[[#This Row],[Aantal bestellingen 2019]:[Aantal bestellingen 2021]])*(1-0.5)</f>
        <v>0</v>
      </c>
      <c r="K2" s="3" t="s">
        <v>36</v>
      </c>
    </row>
    <row r="3" spans="1:12">
      <c r="A3">
        <v>2</v>
      </c>
      <c r="B3" t="s">
        <v>37</v>
      </c>
      <c r="C3" t="s">
        <v>34</v>
      </c>
      <c r="D3" t="s">
        <v>38</v>
      </c>
      <c r="F3">
        <v>217</v>
      </c>
      <c r="G3" s="3">
        <f>AVERAGE(Tabel1[[#This Row],[aantal exemplaren in 2019]:[aantal exemplaren in 2021]])*(1-0.5)</f>
        <v>108.5</v>
      </c>
      <c r="H3">
        <v>0</v>
      </c>
      <c r="I3">
        <v>0</v>
      </c>
      <c r="J3" s="3">
        <f>AVERAGE(Tabel1[[#This Row],[Aantal bestellingen 2019]:[Aantal bestellingen 2021]])*(1-0.5)</f>
        <v>0</v>
      </c>
      <c r="K3" s="3" t="s">
        <v>36</v>
      </c>
    </row>
    <row r="4" spans="1:12">
      <c r="A4">
        <v>3</v>
      </c>
      <c r="B4" t="s">
        <v>39</v>
      </c>
      <c r="C4" t="s">
        <v>34</v>
      </c>
      <c r="D4" t="s">
        <v>40</v>
      </c>
      <c r="F4">
        <v>426</v>
      </c>
      <c r="G4" s="3">
        <f>AVERAGE(Tabel1[[#This Row],[aantal exemplaren in 2019]:[aantal exemplaren in 2021]])*(1-0.5)</f>
        <v>213</v>
      </c>
      <c r="H4">
        <v>0</v>
      </c>
      <c r="I4">
        <v>0</v>
      </c>
      <c r="J4" s="3">
        <f>AVERAGE(Tabel1[[#This Row],[Aantal bestellingen 2019]:[Aantal bestellingen 2021]])*(1-0.5)</f>
        <v>0</v>
      </c>
      <c r="K4" s="3" t="s">
        <v>36</v>
      </c>
    </row>
    <row r="5" spans="1:12">
      <c r="A5">
        <v>4</v>
      </c>
      <c r="B5" t="s">
        <v>41</v>
      </c>
      <c r="C5" t="s">
        <v>42</v>
      </c>
      <c r="D5" t="s">
        <v>43</v>
      </c>
      <c r="E5">
        <v>242</v>
      </c>
      <c r="F5">
        <v>110</v>
      </c>
      <c r="G5" s="3">
        <f>AVERAGE(Tabel1[[#This Row],[aantal exemplaren in 2019]:[aantal exemplaren in 2021]])*(1-0.5)</f>
        <v>88</v>
      </c>
      <c r="H5">
        <v>21</v>
      </c>
      <c r="I5">
        <v>11</v>
      </c>
      <c r="J5" s="3">
        <f>AVERAGE(Tabel1[[#This Row],[Aantal bestellingen 2019]:[Aantal bestellingen 2021]])*(1-0.5)</f>
        <v>8</v>
      </c>
      <c r="K5" s="3"/>
    </row>
    <row r="6" spans="1:12">
      <c r="A6">
        <v>4</v>
      </c>
      <c r="B6" t="s">
        <v>44</v>
      </c>
      <c r="C6" t="s">
        <v>45</v>
      </c>
      <c r="D6" t="s">
        <v>46</v>
      </c>
      <c r="E6">
        <v>124</v>
      </c>
      <c r="F6">
        <v>42</v>
      </c>
      <c r="G6" s="3">
        <f>AVERAGE(Tabel1[[#This Row],[aantal exemplaren in 2019]:[aantal exemplaren in 2021]])*(1-0.5)</f>
        <v>41.5</v>
      </c>
      <c r="H6">
        <v>10</v>
      </c>
      <c r="I6">
        <v>5</v>
      </c>
      <c r="J6" s="3">
        <f>AVERAGE(Tabel1[[#This Row],[Aantal bestellingen 2019]:[Aantal bestellingen 2021]])*(1-0.5)</f>
        <v>3.75</v>
      </c>
      <c r="K6" s="3"/>
    </row>
    <row r="7" spans="1:12">
      <c r="A7">
        <v>4</v>
      </c>
      <c r="B7" t="s">
        <v>47</v>
      </c>
      <c r="C7" t="s">
        <v>48</v>
      </c>
      <c r="D7" t="s">
        <v>49</v>
      </c>
      <c r="E7">
        <v>4316</v>
      </c>
      <c r="F7">
        <v>3055</v>
      </c>
      <c r="G7" s="3">
        <f>AVERAGE(Tabel1[[#This Row],[aantal exemplaren in 2019]:[aantal exemplaren in 2021]])*(1-0.5)</f>
        <v>1842.75</v>
      </c>
      <c r="H7">
        <v>350</v>
      </c>
      <c r="I7">
        <v>280</v>
      </c>
      <c r="J7" s="3">
        <f>AVERAGE(Tabel1[[#This Row],[Aantal bestellingen 2019]:[Aantal bestellingen 2021]])*(1-0.5)</f>
        <v>157.5</v>
      </c>
      <c r="K7" s="3"/>
    </row>
    <row r="8" spans="1:12">
      <c r="A8">
        <v>4</v>
      </c>
      <c r="B8" t="s">
        <v>50</v>
      </c>
      <c r="C8" t="s">
        <v>51</v>
      </c>
      <c r="D8" t="s">
        <v>52</v>
      </c>
      <c r="F8">
        <v>0</v>
      </c>
      <c r="G8" s="3">
        <f>AVERAGE(Tabel1[[#This Row],[aantal exemplaren in 2019]:[aantal exemplaren in 2021]])*(1-0.5)</f>
        <v>0</v>
      </c>
      <c r="H8">
        <v>0</v>
      </c>
      <c r="I8">
        <v>0</v>
      </c>
      <c r="J8" s="40">
        <f>AVERAGE(Tabel1[[#This Row],[Aantal bestellingen 2019]:[Aantal bestellingen 2021]])*(1-0.5)</f>
        <v>0</v>
      </c>
      <c r="K8" s="40"/>
    </row>
    <row r="9" spans="1:12">
      <c r="A9">
        <v>5</v>
      </c>
      <c r="B9" t="s">
        <v>53</v>
      </c>
      <c r="C9" t="s">
        <v>54</v>
      </c>
      <c r="D9" t="s">
        <v>55</v>
      </c>
      <c r="E9">
        <v>127</v>
      </c>
      <c r="F9">
        <v>0</v>
      </c>
      <c r="G9" s="3">
        <f>AVERAGE(Tabel1[[#This Row],[aantal exemplaren in 2019]:[aantal exemplaren in 2021]])*(1-0.5)</f>
        <v>31.75</v>
      </c>
      <c r="H9">
        <v>0</v>
      </c>
      <c r="I9">
        <v>15</v>
      </c>
      <c r="J9" s="40">
        <f>AVERAGE(Tabel1[[#This Row],[Aantal bestellingen 2019]:[Aantal bestellingen 2021]])*(1-0.5)</f>
        <v>3.75</v>
      </c>
      <c r="K9" s="40"/>
    </row>
    <row r="10" spans="1:12">
      <c r="A10">
        <v>5</v>
      </c>
      <c r="B10" t="s">
        <v>56</v>
      </c>
      <c r="C10" t="s">
        <v>54</v>
      </c>
      <c r="D10" t="s">
        <v>57</v>
      </c>
      <c r="E10">
        <v>487</v>
      </c>
      <c r="F10">
        <v>291</v>
      </c>
      <c r="G10" s="3">
        <f>AVERAGE(Tabel1[[#This Row],[aantal exemplaren in 2019]:[aantal exemplaren in 2021]])*(1-0.5)</f>
        <v>194.5</v>
      </c>
      <c r="H10">
        <v>120</v>
      </c>
      <c r="I10">
        <v>40</v>
      </c>
      <c r="J10" s="40">
        <f>AVERAGE(Tabel1[[#This Row],[Aantal bestellingen 2019]:[Aantal bestellingen 2021]])*(1-0.5)</f>
        <v>40</v>
      </c>
      <c r="K10" s="40"/>
    </row>
    <row r="11" spans="1:12">
      <c r="A11">
        <v>5</v>
      </c>
      <c r="B11" t="s">
        <v>58</v>
      </c>
      <c r="C11" t="s">
        <v>54</v>
      </c>
      <c r="D11" t="s">
        <v>59</v>
      </c>
      <c r="E11">
        <v>527</v>
      </c>
      <c r="F11">
        <v>73</v>
      </c>
      <c r="G11" s="3">
        <f>AVERAGE(Tabel1[[#This Row],[aantal exemplaren in 2019]:[aantal exemplaren in 2021]])*(1-0.5)</f>
        <v>150</v>
      </c>
      <c r="H11">
        <v>0</v>
      </c>
      <c r="I11">
        <v>0</v>
      </c>
      <c r="J11" s="40">
        <f>AVERAGE(Tabel1[[#This Row],[Aantal bestellingen 2019]:[Aantal bestellingen 2021]])*(1-0.5)</f>
        <v>0</v>
      </c>
      <c r="K11" s="3" t="s">
        <v>36</v>
      </c>
    </row>
    <row r="12" spans="1:12">
      <c r="A12">
        <v>5</v>
      </c>
      <c r="B12" t="s">
        <v>60</v>
      </c>
      <c r="C12" t="s">
        <v>54</v>
      </c>
      <c r="D12" t="s">
        <v>61</v>
      </c>
      <c r="E12">
        <v>314</v>
      </c>
      <c r="F12">
        <v>110</v>
      </c>
      <c r="G12" s="3">
        <f>AVERAGE(Tabel1[[#This Row],[aantal exemplaren in 2019]:[aantal exemplaren in 2021]])*(1-0.5)</f>
        <v>106</v>
      </c>
      <c r="H12">
        <v>0</v>
      </c>
      <c r="I12">
        <v>0</v>
      </c>
      <c r="J12" s="40">
        <f>AVERAGE(Tabel1[[#This Row],[Aantal bestellingen 2019]:[Aantal bestellingen 2021]])*(1-0.5)</f>
        <v>0</v>
      </c>
      <c r="K12" s="3" t="s">
        <v>36</v>
      </c>
    </row>
    <row r="13" spans="1:12">
      <c r="A13">
        <v>5</v>
      </c>
      <c r="B13" t="s">
        <v>62</v>
      </c>
      <c r="C13" t="s">
        <v>54</v>
      </c>
      <c r="D13" t="s">
        <v>63</v>
      </c>
      <c r="F13">
        <v>234</v>
      </c>
      <c r="G13" s="3">
        <f>AVERAGE(Tabel1[[#This Row],[aantal exemplaren in 2019]:[aantal exemplaren in 2021]])*(1-0.5)</f>
        <v>117</v>
      </c>
      <c r="H13">
        <v>0</v>
      </c>
      <c r="I13">
        <v>0</v>
      </c>
      <c r="J13" s="40">
        <f>AVERAGE(Tabel1[[#This Row],[Aantal bestellingen 2019]:[Aantal bestellingen 2021]])*(1-0.5)</f>
        <v>0</v>
      </c>
      <c r="K13" s="3" t="s">
        <v>36</v>
      </c>
    </row>
    <row r="14" spans="1:12">
      <c r="A14">
        <v>6</v>
      </c>
      <c r="B14" t="s">
        <v>64</v>
      </c>
      <c r="C14" t="s">
        <v>65</v>
      </c>
      <c r="D14" t="s">
        <v>66</v>
      </c>
      <c r="E14">
        <v>222</v>
      </c>
      <c r="F14">
        <v>75</v>
      </c>
      <c r="G14" s="3">
        <f>AVERAGE(Tabel1[[#This Row],[aantal exemplaren in 2019]:[aantal exemplaren in 2021]])*(1-0.5)</f>
        <v>74.25</v>
      </c>
      <c r="H14">
        <v>0</v>
      </c>
      <c r="I14">
        <v>0</v>
      </c>
      <c r="J14" s="40">
        <f>AVERAGE(Tabel1[[#This Row],[Aantal bestellingen 2019]:[Aantal bestellingen 2021]])*(1-0.5)</f>
        <v>0</v>
      </c>
      <c r="K14" s="3" t="s">
        <v>36</v>
      </c>
    </row>
    <row r="15" spans="1:12">
      <c r="A15">
        <v>6</v>
      </c>
      <c r="B15" t="s">
        <v>67</v>
      </c>
      <c r="C15" t="s">
        <v>65</v>
      </c>
      <c r="D15" t="s">
        <v>68</v>
      </c>
      <c r="E15">
        <v>347</v>
      </c>
      <c r="F15">
        <v>125</v>
      </c>
      <c r="G15" s="3">
        <f>AVERAGE(Tabel1[[#This Row],[aantal exemplaren in 2019]:[aantal exemplaren in 2021]])*(1-0.5)</f>
        <v>118</v>
      </c>
      <c r="H15">
        <v>105</v>
      </c>
      <c r="I15">
        <v>30</v>
      </c>
      <c r="J15" s="40">
        <f>AVERAGE(Tabel1[[#This Row],[Aantal bestellingen 2019]:[Aantal bestellingen 2021]])*(1-0.5)</f>
        <v>33.75</v>
      </c>
      <c r="K15" s="40"/>
    </row>
    <row r="16" spans="1:12">
      <c r="A16">
        <v>7</v>
      </c>
      <c r="B16" t="s">
        <v>69</v>
      </c>
      <c r="C16" t="s">
        <v>70</v>
      </c>
      <c r="D16" t="s">
        <v>71</v>
      </c>
      <c r="F16">
        <v>11</v>
      </c>
      <c r="G16" s="3">
        <f>AVERAGE(Tabel1[[#This Row],[aantal exemplaren in 2019]:[aantal exemplaren in 2021]])*(1-0.5)</f>
        <v>5.5</v>
      </c>
      <c r="H16">
        <v>0</v>
      </c>
      <c r="I16">
        <v>0</v>
      </c>
      <c r="J16" s="40">
        <f>AVERAGE(Tabel1[[#This Row],[Aantal bestellingen 2019]:[Aantal bestellingen 2021]])*(1-0.5)</f>
        <v>0</v>
      </c>
      <c r="K16" s="3" t="s">
        <v>36</v>
      </c>
    </row>
    <row r="17" spans="1:11">
      <c r="A17">
        <v>8</v>
      </c>
      <c r="B17" t="s">
        <v>72</v>
      </c>
      <c r="C17" t="s">
        <v>70</v>
      </c>
      <c r="D17" t="s">
        <v>73</v>
      </c>
      <c r="F17">
        <v>11</v>
      </c>
      <c r="G17" s="3">
        <f>AVERAGE(Tabel1[[#This Row],[aantal exemplaren in 2019]:[aantal exemplaren in 2021]])*(1-0.5)</f>
        <v>5.5</v>
      </c>
      <c r="H17">
        <v>0</v>
      </c>
      <c r="I17">
        <v>5</v>
      </c>
      <c r="J17" s="40">
        <f>AVERAGE(Tabel1[[#This Row],[Aantal bestellingen 2019]:[Aantal bestellingen 2021]])*(1-0.5)</f>
        <v>1.25</v>
      </c>
      <c r="K17" s="40"/>
    </row>
    <row r="18" spans="1:11">
      <c r="A18">
        <v>9</v>
      </c>
      <c r="B18" t="s">
        <v>74</v>
      </c>
      <c r="C18" t="s">
        <v>75</v>
      </c>
      <c r="D18" t="s">
        <v>76</v>
      </c>
      <c r="E18">
        <v>718</v>
      </c>
      <c r="F18">
        <v>326</v>
      </c>
      <c r="G18" s="3">
        <f>AVERAGE(Tabel1[[#This Row],[aantal exemplaren in 2019]:[aantal exemplaren in 2021]])*(1-0.5)</f>
        <v>261</v>
      </c>
      <c r="H18">
        <v>10500</v>
      </c>
      <c r="I18">
        <v>5000</v>
      </c>
      <c r="J18" s="40">
        <f>AVERAGE(Tabel1[[#This Row],[Aantal bestellingen 2019]:[Aantal bestellingen 2021]])*(1-0.5)</f>
        <v>3875</v>
      </c>
      <c r="K18" s="40" t="s">
        <v>77</v>
      </c>
    </row>
    <row r="19" spans="1:11">
      <c r="A19">
        <v>9</v>
      </c>
      <c r="B19" t="s">
        <v>78</v>
      </c>
      <c r="C19" t="s">
        <v>75</v>
      </c>
      <c r="D19" t="s">
        <v>79</v>
      </c>
      <c r="E19">
        <v>699</v>
      </c>
      <c r="F19">
        <v>271</v>
      </c>
      <c r="G19" s="3">
        <f>AVERAGE(Tabel1[[#This Row],[aantal exemplaren in 2019]:[aantal exemplaren in 2021]])*(1-0.5)</f>
        <v>242.5</v>
      </c>
      <c r="H19">
        <v>0</v>
      </c>
      <c r="I19">
        <v>0</v>
      </c>
      <c r="J19" s="40">
        <f>AVERAGE(Tabel1[[#This Row],[Aantal bestellingen 2019]:[Aantal bestellingen 2021]])*(1-0.5)</f>
        <v>0</v>
      </c>
      <c r="K19" s="40"/>
    </row>
    <row r="20" spans="1:11">
      <c r="A20">
        <v>9</v>
      </c>
      <c r="B20" t="s">
        <v>80</v>
      </c>
      <c r="C20" t="s">
        <v>75</v>
      </c>
      <c r="D20" t="s">
        <v>81</v>
      </c>
      <c r="E20">
        <v>754</v>
      </c>
      <c r="F20">
        <v>370</v>
      </c>
      <c r="G20" s="3">
        <f>AVERAGE(Tabel1[[#This Row],[aantal exemplaren in 2019]:[aantal exemplaren in 2021]])*(1-0.5)</f>
        <v>281</v>
      </c>
      <c r="H20">
        <v>0</v>
      </c>
      <c r="I20">
        <v>0</v>
      </c>
      <c r="J20" s="40">
        <f>AVERAGE(Tabel1[[#This Row],[Aantal bestellingen 2019]:[Aantal bestellingen 2021]])*(1-0.5)</f>
        <v>0</v>
      </c>
      <c r="K20" s="40"/>
    </row>
    <row r="21" spans="1:11">
      <c r="A21">
        <v>9</v>
      </c>
      <c r="B21" t="s">
        <v>82</v>
      </c>
      <c r="C21" t="s">
        <v>75</v>
      </c>
      <c r="D21" t="s">
        <v>83</v>
      </c>
      <c r="E21">
        <v>711</v>
      </c>
      <c r="F21">
        <v>275</v>
      </c>
      <c r="G21" s="3">
        <f>AVERAGE(Tabel1[[#This Row],[aantal exemplaren in 2019]:[aantal exemplaren in 2021]])*(1-0.5)</f>
        <v>246.5</v>
      </c>
      <c r="H21">
        <v>0</v>
      </c>
      <c r="I21">
        <v>0</v>
      </c>
      <c r="J21" s="40">
        <f>AVERAGE(Tabel1[[#This Row],[Aantal bestellingen 2019]:[Aantal bestellingen 2021]])*(1-0.5)</f>
        <v>0</v>
      </c>
      <c r="K21" s="40"/>
    </row>
    <row r="22" spans="1:11">
      <c r="A22">
        <v>9</v>
      </c>
      <c r="B22" t="s">
        <v>84</v>
      </c>
      <c r="C22" t="s">
        <v>75</v>
      </c>
      <c r="D22" t="s">
        <v>85</v>
      </c>
      <c r="E22">
        <v>655</v>
      </c>
      <c r="F22">
        <v>236</v>
      </c>
      <c r="G22" s="3">
        <f>AVERAGE(Tabel1[[#This Row],[aantal exemplaren in 2019]:[aantal exemplaren in 2021]])*(1-0.5)</f>
        <v>222.75</v>
      </c>
      <c r="H22">
        <v>0</v>
      </c>
      <c r="I22">
        <v>0</v>
      </c>
      <c r="J22" s="40">
        <f>AVERAGE(Tabel1[[#This Row],[Aantal bestellingen 2019]:[Aantal bestellingen 2021]])*(1-0.5)</f>
        <v>0</v>
      </c>
      <c r="K22" s="40"/>
    </row>
    <row r="23" spans="1:11">
      <c r="A23">
        <v>9</v>
      </c>
      <c r="B23" t="s">
        <v>86</v>
      </c>
      <c r="C23" t="s">
        <v>75</v>
      </c>
      <c r="D23" t="s">
        <v>87</v>
      </c>
      <c r="E23">
        <v>642</v>
      </c>
      <c r="F23">
        <v>171</v>
      </c>
      <c r="G23" s="3">
        <f>AVERAGE(Tabel1[[#This Row],[aantal exemplaren in 2019]:[aantal exemplaren in 2021]])*(1-0.5)</f>
        <v>203.25</v>
      </c>
      <c r="H23">
        <v>0</v>
      </c>
      <c r="I23">
        <v>0</v>
      </c>
      <c r="J23" s="40">
        <f>AVERAGE(Tabel1[[#This Row],[Aantal bestellingen 2019]:[Aantal bestellingen 2021]])*(1-0.5)</f>
        <v>0</v>
      </c>
      <c r="K23" s="40"/>
    </row>
    <row r="24" spans="1:11">
      <c r="A24">
        <v>9</v>
      </c>
      <c r="B24" t="s">
        <v>88</v>
      </c>
      <c r="C24" t="s">
        <v>75</v>
      </c>
      <c r="D24" t="s">
        <v>89</v>
      </c>
      <c r="F24">
        <v>316</v>
      </c>
      <c r="G24" s="3">
        <f>AVERAGE(Tabel1[[#This Row],[aantal exemplaren in 2019]:[aantal exemplaren in 2021]])*(1-0.5)</f>
        <v>158</v>
      </c>
      <c r="H24">
        <v>0</v>
      </c>
      <c r="I24">
        <v>0</v>
      </c>
      <c r="J24" s="40">
        <f>AVERAGE(Tabel1[[#This Row],[Aantal bestellingen 2019]:[Aantal bestellingen 2021]])*(1-0.5)</f>
        <v>0</v>
      </c>
      <c r="K24" s="40"/>
    </row>
    <row r="25" spans="1:11">
      <c r="A25">
        <v>9</v>
      </c>
      <c r="B25" t="s">
        <v>90</v>
      </c>
      <c r="C25" t="s">
        <v>75</v>
      </c>
      <c r="D25" t="s">
        <v>91</v>
      </c>
      <c r="F25">
        <v>406</v>
      </c>
      <c r="G25" s="3">
        <f>AVERAGE(Tabel1[[#This Row],[aantal exemplaren in 2019]:[aantal exemplaren in 2021]])*(1-0.5)</f>
        <v>203</v>
      </c>
      <c r="H25">
        <v>0</v>
      </c>
      <c r="I25">
        <v>0</v>
      </c>
      <c r="J25" s="40">
        <f>AVERAGE(Tabel1[[#This Row],[Aantal bestellingen 2019]:[Aantal bestellingen 2021]])*(1-0.5)</f>
        <v>0</v>
      </c>
      <c r="K25" s="40"/>
    </row>
    <row r="26" spans="1:11">
      <c r="A26">
        <v>9</v>
      </c>
      <c r="B26" t="s">
        <v>92</v>
      </c>
      <c r="C26" t="s">
        <v>75</v>
      </c>
      <c r="D26" t="s">
        <v>93</v>
      </c>
      <c r="F26">
        <v>296</v>
      </c>
      <c r="G26" s="3">
        <f>AVERAGE(Tabel1[[#This Row],[aantal exemplaren in 2019]:[aantal exemplaren in 2021]])*(1-0.5)</f>
        <v>148</v>
      </c>
      <c r="H26">
        <v>0</v>
      </c>
      <c r="I26">
        <v>0</v>
      </c>
      <c r="J26" s="40">
        <f>AVERAGE(Tabel1[[#This Row],[Aantal bestellingen 2019]:[Aantal bestellingen 2021]])*(1-0.5)</f>
        <v>0</v>
      </c>
      <c r="K26" s="40"/>
    </row>
    <row r="27" spans="1:11">
      <c r="A27">
        <v>9</v>
      </c>
      <c r="B27" t="s">
        <v>94</v>
      </c>
      <c r="C27" t="s">
        <v>95</v>
      </c>
      <c r="D27" t="s">
        <v>96</v>
      </c>
      <c r="E27">
        <v>463</v>
      </c>
      <c r="F27">
        <v>70</v>
      </c>
      <c r="G27" s="3">
        <f>AVERAGE(Tabel1[[#This Row],[aantal exemplaren in 2019]:[aantal exemplaren in 2021]])*(1-0.5)</f>
        <v>133.25</v>
      </c>
      <c r="H27">
        <v>0</v>
      </c>
      <c r="I27">
        <v>0</v>
      </c>
      <c r="J27" s="40">
        <f>AVERAGE(Tabel1[[#This Row],[Aantal bestellingen 2019]:[Aantal bestellingen 2021]])*(1-0.5)</f>
        <v>0</v>
      </c>
      <c r="K27" s="40"/>
    </row>
    <row r="28" spans="1:11">
      <c r="A28">
        <v>9</v>
      </c>
      <c r="B28" t="s">
        <v>97</v>
      </c>
      <c r="C28" t="s">
        <v>95</v>
      </c>
      <c r="D28" t="s">
        <v>98</v>
      </c>
      <c r="E28">
        <v>440</v>
      </c>
      <c r="F28">
        <v>68</v>
      </c>
      <c r="G28" s="3">
        <f>AVERAGE(Tabel1[[#This Row],[aantal exemplaren in 2019]:[aantal exemplaren in 2021]])*(1-0.5)</f>
        <v>127</v>
      </c>
      <c r="H28">
        <v>0</v>
      </c>
      <c r="I28">
        <v>0</v>
      </c>
      <c r="J28" s="40">
        <f>AVERAGE(Tabel1[[#This Row],[Aantal bestellingen 2019]:[Aantal bestellingen 2021]])*(1-0.5)</f>
        <v>0</v>
      </c>
      <c r="K28" s="40"/>
    </row>
    <row r="29" spans="1:11">
      <c r="A29">
        <v>9</v>
      </c>
      <c r="B29" t="s">
        <v>99</v>
      </c>
      <c r="C29" t="s">
        <v>95</v>
      </c>
      <c r="D29" t="s">
        <v>100</v>
      </c>
      <c r="E29">
        <v>666</v>
      </c>
      <c r="F29">
        <v>113</v>
      </c>
      <c r="G29" s="3">
        <f>AVERAGE(Tabel1[[#This Row],[aantal exemplaren in 2019]:[aantal exemplaren in 2021]])*(1-0.5)</f>
        <v>194.75</v>
      </c>
      <c r="H29">
        <v>0</v>
      </c>
      <c r="I29">
        <v>0</v>
      </c>
      <c r="J29" s="40">
        <f>AVERAGE(Tabel1[[#This Row],[Aantal bestellingen 2019]:[Aantal bestellingen 2021]])*(1-0.5)</f>
        <v>0</v>
      </c>
      <c r="K29" s="40"/>
    </row>
    <row r="30" spans="1:11">
      <c r="A30">
        <v>9</v>
      </c>
      <c r="B30" t="s">
        <v>101</v>
      </c>
      <c r="C30" t="s">
        <v>95</v>
      </c>
      <c r="D30" t="s">
        <v>102</v>
      </c>
      <c r="E30">
        <v>435</v>
      </c>
      <c r="F30">
        <v>109</v>
      </c>
      <c r="G30" s="3">
        <f>AVERAGE(Tabel1[[#This Row],[aantal exemplaren in 2019]:[aantal exemplaren in 2021]])*(1-0.5)</f>
        <v>136</v>
      </c>
      <c r="H30">
        <v>0</v>
      </c>
      <c r="I30">
        <v>0</v>
      </c>
      <c r="J30" s="40">
        <f>AVERAGE(Tabel1[[#This Row],[Aantal bestellingen 2019]:[Aantal bestellingen 2021]])*(1-0.5)</f>
        <v>0</v>
      </c>
      <c r="K30" s="40"/>
    </row>
    <row r="31" spans="1:11">
      <c r="A31">
        <v>9</v>
      </c>
      <c r="B31" t="s">
        <v>103</v>
      </c>
      <c r="C31" t="s">
        <v>95</v>
      </c>
      <c r="D31" t="s">
        <v>104</v>
      </c>
      <c r="E31">
        <v>479</v>
      </c>
      <c r="F31">
        <v>161</v>
      </c>
      <c r="G31" s="3">
        <f>AVERAGE(Tabel1[[#This Row],[aantal exemplaren in 2019]:[aantal exemplaren in 2021]])*(1-0.5)</f>
        <v>160</v>
      </c>
      <c r="H31">
        <v>0</v>
      </c>
      <c r="I31">
        <v>0</v>
      </c>
      <c r="J31" s="40">
        <f>AVERAGE(Tabel1[[#This Row],[Aantal bestellingen 2019]:[Aantal bestellingen 2021]])*(1-0.5)</f>
        <v>0</v>
      </c>
      <c r="K31" s="40"/>
    </row>
    <row r="32" spans="1:11">
      <c r="A32">
        <v>9</v>
      </c>
      <c r="B32" t="s">
        <v>105</v>
      </c>
      <c r="C32" t="s">
        <v>95</v>
      </c>
      <c r="D32" t="s">
        <v>106</v>
      </c>
      <c r="E32">
        <v>476</v>
      </c>
      <c r="F32">
        <v>76</v>
      </c>
      <c r="G32" s="3">
        <f>AVERAGE(Tabel1[[#This Row],[aantal exemplaren in 2019]:[aantal exemplaren in 2021]])*(1-0.5)</f>
        <v>138</v>
      </c>
      <c r="H32">
        <v>0</v>
      </c>
      <c r="I32">
        <v>0</v>
      </c>
      <c r="J32" s="40">
        <f>AVERAGE(Tabel1[[#This Row],[Aantal bestellingen 2019]:[Aantal bestellingen 2021]])*(1-0.5)</f>
        <v>0</v>
      </c>
      <c r="K32" s="40"/>
    </row>
    <row r="33" spans="1:11">
      <c r="A33">
        <v>9</v>
      </c>
      <c r="B33" t="s">
        <v>107</v>
      </c>
      <c r="C33" t="s">
        <v>95</v>
      </c>
      <c r="D33" t="s">
        <v>108</v>
      </c>
      <c r="E33">
        <v>503</v>
      </c>
      <c r="F33">
        <v>0</v>
      </c>
      <c r="G33" s="3">
        <f>AVERAGE(Tabel1[[#This Row],[aantal exemplaren in 2019]:[aantal exemplaren in 2021]])*(1-0.5)</f>
        <v>125.75</v>
      </c>
      <c r="H33">
        <v>0</v>
      </c>
      <c r="I33">
        <v>0</v>
      </c>
      <c r="J33" s="40">
        <f>AVERAGE(Tabel1[[#This Row],[Aantal bestellingen 2019]:[Aantal bestellingen 2021]])*(1-0.5)</f>
        <v>0</v>
      </c>
      <c r="K33" s="40"/>
    </row>
    <row r="34" spans="1:11">
      <c r="A34">
        <v>9</v>
      </c>
      <c r="B34" t="s">
        <v>109</v>
      </c>
      <c r="C34" t="s">
        <v>95</v>
      </c>
      <c r="D34" t="s">
        <v>110</v>
      </c>
      <c r="E34">
        <v>134</v>
      </c>
      <c r="F34">
        <v>72</v>
      </c>
      <c r="G34" s="3">
        <f>AVERAGE(Tabel1[[#This Row],[aantal exemplaren in 2019]:[aantal exemplaren in 2021]])*(1-0.5)</f>
        <v>51.5</v>
      </c>
      <c r="H34">
        <v>0</v>
      </c>
      <c r="I34">
        <v>0</v>
      </c>
      <c r="J34" s="40">
        <f>AVERAGE(Tabel1[[#This Row],[Aantal bestellingen 2019]:[Aantal bestellingen 2021]])*(1-0.5)</f>
        <v>0</v>
      </c>
      <c r="K34" s="40"/>
    </row>
    <row r="35" spans="1:11">
      <c r="A35">
        <v>9</v>
      </c>
      <c r="B35" t="s">
        <v>111</v>
      </c>
      <c r="C35" t="s">
        <v>95</v>
      </c>
      <c r="D35" t="s">
        <v>112</v>
      </c>
      <c r="E35">
        <v>122</v>
      </c>
      <c r="F35">
        <v>70</v>
      </c>
      <c r="G35" s="3">
        <f>AVERAGE(Tabel1[[#This Row],[aantal exemplaren in 2019]:[aantal exemplaren in 2021]])*(1-0.5)</f>
        <v>48</v>
      </c>
      <c r="H35">
        <v>0</v>
      </c>
      <c r="I35">
        <v>0</v>
      </c>
      <c r="J35" s="40">
        <f>AVERAGE(Tabel1[[#This Row],[Aantal bestellingen 2019]:[Aantal bestellingen 2021]])*(1-0.5)</f>
        <v>0</v>
      </c>
      <c r="K35" s="40"/>
    </row>
    <row r="36" spans="1:11">
      <c r="A36">
        <v>9</v>
      </c>
      <c r="B36" t="s">
        <v>113</v>
      </c>
      <c r="C36" t="s">
        <v>95</v>
      </c>
      <c r="D36" t="s">
        <v>114</v>
      </c>
      <c r="E36">
        <v>121</v>
      </c>
      <c r="F36">
        <v>71</v>
      </c>
      <c r="G36" s="3">
        <f>AVERAGE(Tabel1[[#This Row],[aantal exemplaren in 2019]:[aantal exemplaren in 2021]])*(1-0.5)</f>
        <v>48</v>
      </c>
      <c r="H36">
        <v>0</v>
      </c>
      <c r="I36">
        <v>0</v>
      </c>
      <c r="J36" s="40">
        <f>AVERAGE(Tabel1[[#This Row],[Aantal bestellingen 2019]:[Aantal bestellingen 2021]])*(1-0.5)</f>
        <v>0</v>
      </c>
      <c r="K36" s="40"/>
    </row>
    <row r="37" spans="1:11">
      <c r="A37">
        <v>9</v>
      </c>
      <c r="B37" t="s">
        <v>115</v>
      </c>
      <c r="C37" t="s">
        <v>95</v>
      </c>
      <c r="D37" t="s">
        <v>116</v>
      </c>
      <c r="E37">
        <v>121</v>
      </c>
      <c r="F37">
        <v>94</v>
      </c>
      <c r="G37" s="3">
        <f>AVERAGE(Tabel1[[#This Row],[aantal exemplaren in 2019]:[aantal exemplaren in 2021]])*(1-0.5)</f>
        <v>53.75</v>
      </c>
      <c r="H37">
        <v>0</v>
      </c>
      <c r="I37">
        <v>0</v>
      </c>
      <c r="J37" s="40">
        <f>AVERAGE(Tabel1[[#This Row],[Aantal bestellingen 2019]:[Aantal bestellingen 2021]])*(1-0.5)</f>
        <v>0</v>
      </c>
      <c r="K37" s="40"/>
    </row>
    <row r="38" spans="1:11">
      <c r="A38">
        <v>9</v>
      </c>
      <c r="B38" t="s">
        <v>117</v>
      </c>
      <c r="C38" t="s">
        <v>95</v>
      </c>
      <c r="D38" t="s">
        <v>118</v>
      </c>
      <c r="E38">
        <v>115</v>
      </c>
      <c r="F38">
        <v>70</v>
      </c>
      <c r="G38" s="3">
        <f>AVERAGE(Tabel1[[#This Row],[aantal exemplaren in 2019]:[aantal exemplaren in 2021]])*(1-0.5)</f>
        <v>46.25</v>
      </c>
      <c r="H38">
        <v>0</v>
      </c>
      <c r="I38">
        <v>0</v>
      </c>
      <c r="J38" s="40">
        <f>AVERAGE(Tabel1[[#This Row],[Aantal bestellingen 2019]:[Aantal bestellingen 2021]])*(1-0.5)</f>
        <v>0</v>
      </c>
      <c r="K38" s="40"/>
    </row>
    <row r="39" spans="1:11">
      <c r="A39">
        <v>9</v>
      </c>
      <c r="B39" t="s">
        <v>119</v>
      </c>
      <c r="C39" t="s">
        <v>95</v>
      </c>
      <c r="D39" t="s">
        <v>120</v>
      </c>
      <c r="E39">
        <v>125</v>
      </c>
      <c r="F39">
        <v>86</v>
      </c>
      <c r="G39" s="3">
        <f>AVERAGE(Tabel1[[#This Row],[aantal exemplaren in 2019]:[aantal exemplaren in 2021]])*(1-0.5)</f>
        <v>52.75</v>
      </c>
      <c r="H39">
        <v>0</v>
      </c>
      <c r="I39">
        <v>0</v>
      </c>
      <c r="J39" s="40">
        <f>AVERAGE(Tabel1[[#This Row],[Aantal bestellingen 2019]:[Aantal bestellingen 2021]])*(1-0.5)</f>
        <v>0</v>
      </c>
      <c r="K39" s="40"/>
    </row>
    <row r="40" spans="1:11">
      <c r="A40">
        <v>9</v>
      </c>
      <c r="B40" t="s">
        <v>121</v>
      </c>
      <c r="C40" t="s">
        <v>95</v>
      </c>
      <c r="D40" t="s">
        <v>122</v>
      </c>
      <c r="E40">
        <v>120</v>
      </c>
      <c r="F40">
        <v>69</v>
      </c>
      <c r="G40" s="3">
        <f>AVERAGE(Tabel1[[#This Row],[aantal exemplaren in 2019]:[aantal exemplaren in 2021]])*(1-0.5)</f>
        <v>47.25</v>
      </c>
      <c r="H40">
        <v>0</v>
      </c>
      <c r="I40">
        <v>0</v>
      </c>
      <c r="J40" s="40">
        <f>AVERAGE(Tabel1[[#This Row],[Aantal bestellingen 2019]:[Aantal bestellingen 2021]])*(1-0.5)</f>
        <v>0</v>
      </c>
      <c r="K40" s="40"/>
    </row>
    <row r="41" spans="1:11">
      <c r="A41">
        <v>9</v>
      </c>
      <c r="B41" t="s">
        <v>123</v>
      </c>
      <c r="C41" t="s">
        <v>95</v>
      </c>
      <c r="D41" t="s">
        <v>124</v>
      </c>
      <c r="E41">
        <v>10</v>
      </c>
      <c r="F41">
        <v>351</v>
      </c>
      <c r="G41" s="3">
        <f>AVERAGE(Tabel1[[#This Row],[aantal exemplaren in 2019]:[aantal exemplaren in 2021]])*(1-0.5)</f>
        <v>90.25</v>
      </c>
      <c r="H41">
        <v>0</v>
      </c>
      <c r="I41">
        <v>0</v>
      </c>
      <c r="J41" s="40">
        <f>AVERAGE(Tabel1[[#This Row],[Aantal bestellingen 2019]:[Aantal bestellingen 2021]])*(1-0.5)</f>
        <v>0</v>
      </c>
      <c r="K41" s="40"/>
    </row>
    <row r="42" spans="1:11">
      <c r="A42">
        <v>9</v>
      </c>
      <c r="B42" t="s">
        <v>125</v>
      </c>
      <c r="C42" t="s">
        <v>95</v>
      </c>
      <c r="D42" t="s">
        <v>126</v>
      </c>
      <c r="E42">
        <v>10</v>
      </c>
      <c r="F42">
        <v>278</v>
      </c>
      <c r="G42" s="3">
        <f>AVERAGE(Tabel1[[#This Row],[aantal exemplaren in 2019]:[aantal exemplaren in 2021]])*(1-0.5)</f>
        <v>72</v>
      </c>
      <c r="H42">
        <v>0</v>
      </c>
      <c r="I42">
        <v>0</v>
      </c>
      <c r="J42" s="40">
        <f>AVERAGE(Tabel1[[#This Row],[Aantal bestellingen 2019]:[Aantal bestellingen 2021]])*(1-0.5)</f>
        <v>0</v>
      </c>
      <c r="K42" s="40"/>
    </row>
    <row r="43" spans="1:11">
      <c r="A43">
        <v>9</v>
      </c>
      <c r="B43" t="s">
        <v>127</v>
      </c>
      <c r="C43" t="s">
        <v>95</v>
      </c>
      <c r="D43" t="s">
        <v>128</v>
      </c>
      <c r="F43">
        <v>297</v>
      </c>
      <c r="G43" s="3">
        <f>AVERAGE(Tabel1[[#This Row],[aantal exemplaren in 2019]:[aantal exemplaren in 2021]])*(1-0.5)</f>
        <v>148.5</v>
      </c>
      <c r="H43">
        <v>0</v>
      </c>
      <c r="I43">
        <v>0</v>
      </c>
      <c r="J43" s="40">
        <f>AVERAGE(Tabel1[[#This Row],[Aantal bestellingen 2019]:[Aantal bestellingen 2021]])*(1-0.5)</f>
        <v>0</v>
      </c>
      <c r="K43" s="40"/>
    </row>
    <row r="44" spans="1:11">
      <c r="A44">
        <v>9</v>
      </c>
      <c r="B44" t="s">
        <v>129</v>
      </c>
      <c r="C44" t="s">
        <v>95</v>
      </c>
      <c r="D44" t="s">
        <v>130</v>
      </c>
      <c r="F44">
        <v>356</v>
      </c>
      <c r="G44" s="3">
        <f>AVERAGE(Tabel1[[#This Row],[aantal exemplaren in 2019]:[aantal exemplaren in 2021]])*(1-0.5)</f>
        <v>178</v>
      </c>
      <c r="H44">
        <v>0</v>
      </c>
      <c r="I44">
        <v>0</v>
      </c>
      <c r="J44" s="40">
        <f>AVERAGE(Tabel1[[#This Row],[Aantal bestellingen 2019]:[Aantal bestellingen 2021]])*(1-0.5)</f>
        <v>0</v>
      </c>
      <c r="K44" s="40"/>
    </row>
    <row r="45" spans="1:11">
      <c r="A45">
        <v>9</v>
      </c>
      <c r="B45" t="s">
        <v>131</v>
      </c>
      <c r="C45" t="s">
        <v>95</v>
      </c>
      <c r="D45" t="s">
        <v>132</v>
      </c>
      <c r="F45">
        <v>97</v>
      </c>
      <c r="G45" s="3">
        <f>AVERAGE(Tabel1[[#This Row],[aantal exemplaren in 2019]:[aantal exemplaren in 2021]])*(1-0.5)</f>
        <v>48.5</v>
      </c>
      <c r="H45">
        <v>0</v>
      </c>
      <c r="I45">
        <v>0</v>
      </c>
      <c r="J45" s="40">
        <f>AVERAGE(Tabel1[[#This Row],[Aantal bestellingen 2019]:[Aantal bestellingen 2021]])*(1-0.5)</f>
        <v>0</v>
      </c>
      <c r="K45" s="40"/>
    </row>
    <row r="46" spans="1:11">
      <c r="A46">
        <v>9</v>
      </c>
      <c r="B46" t="s">
        <v>133</v>
      </c>
      <c r="C46" t="s">
        <v>95</v>
      </c>
      <c r="D46" t="s">
        <v>134</v>
      </c>
      <c r="F46">
        <v>67</v>
      </c>
      <c r="G46" s="3">
        <f>AVERAGE(Tabel1[[#This Row],[aantal exemplaren in 2019]:[aantal exemplaren in 2021]])*(1-0.5)</f>
        <v>33.5</v>
      </c>
      <c r="H46">
        <v>0</v>
      </c>
      <c r="I46">
        <v>0</v>
      </c>
      <c r="J46" s="40">
        <f>AVERAGE(Tabel1[[#This Row],[Aantal bestellingen 2019]:[Aantal bestellingen 2021]])*(1-0.5)</f>
        <v>0</v>
      </c>
      <c r="K46" s="40"/>
    </row>
    <row r="47" spans="1:11">
      <c r="A47">
        <v>9</v>
      </c>
      <c r="B47" t="s">
        <v>135</v>
      </c>
      <c r="C47" t="s">
        <v>95</v>
      </c>
      <c r="D47" t="s">
        <v>136</v>
      </c>
      <c r="F47">
        <v>68</v>
      </c>
      <c r="G47" s="3">
        <f>AVERAGE(Tabel1[[#This Row],[aantal exemplaren in 2019]:[aantal exemplaren in 2021]])*(1-0.5)</f>
        <v>34</v>
      </c>
      <c r="H47">
        <v>0</v>
      </c>
      <c r="I47">
        <v>0</v>
      </c>
      <c r="J47" s="40">
        <f>AVERAGE(Tabel1[[#This Row],[Aantal bestellingen 2019]:[Aantal bestellingen 2021]])*(1-0.5)</f>
        <v>0</v>
      </c>
      <c r="K47" s="40"/>
    </row>
    <row r="48" spans="1:11">
      <c r="A48">
        <v>9</v>
      </c>
      <c r="B48" t="s">
        <v>137</v>
      </c>
      <c r="C48" t="s">
        <v>95</v>
      </c>
      <c r="D48" t="s">
        <v>138</v>
      </c>
      <c r="F48">
        <v>237</v>
      </c>
      <c r="G48" s="3">
        <f>AVERAGE(Tabel1[[#This Row],[aantal exemplaren in 2019]:[aantal exemplaren in 2021]])*(1-0.5)</f>
        <v>118.5</v>
      </c>
      <c r="H48">
        <v>0</v>
      </c>
      <c r="I48">
        <v>0</v>
      </c>
      <c r="J48" s="40">
        <f>AVERAGE(Tabel1[[#This Row],[Aantal bestellingen 2019]:[Aantal bestellingen 2021]])*(1-0.5)</f>
        <v>0</v>
      </c>
      <c r="K48" s="40"/>
    </row>
    <row r="49" spans="1:11">
      <c r="A49">
        <v>9</v>
      </c>
      <c r="B49" t="s">
        <v>139</v>
      </c>
      <c r="C49" t="s">
        <v>95</v>
      </c>
      <c r="D49" t="s">
        <v>140</v>
      </c>
      <c r="F49">
        <v>57</v>
      </c>
      <c r="G49" s="3">
        <f>AVERAGE(Tabel1[[#This Row],[aantal exemplaren in 2019]:[aantal exemplaren in 2021]])*(1-0.5)</f>
        <v>28.5</v>
      </c>
      <c r="H49">
        <v>0</v>
      </c>
      <c r="I49">
        <v>0</v>
      </c>
      <c r="J49" s="40">
        <f>AVERAGE(Tabel1[[#This Row],[Aantal bestellingen 2019]:[Aantal bestellingen 2021]])*(1-0.5)</f>
        <v>0</v>
      </c>
      <c r="K49" s="40"/>
    </row>
    <row r="50" spans="1:11">
      <c r="A50">
        <v>9</v>
      </c>
      <c r="B50" t="s">
        <v>141</v>
      </c>
      <c r="C50" t="s">
        <v>95</v>
      </c>
      <c r="D50" t="s">
        <v>142</v>
      </c>
      <c r="F50">
        <v>133</v>
      </c>
      <c r="G50" s="3">
        <f>AVERAGE(Tabel1[[#This Row],[aantal exemplaren in 2019]:[aantal exemplaren in 2021]])*(1-0.5)</f>
        <v>66.5</v>
      </c>
      <c r="H50">
        <v>0</v>
      </c>
      <c r="I50">
        <v>0</v>
      </c>
      <c r="J50" s="40">
        <f>AVERAGE(Tabel1[[#This Row],[Aantal bestellingen 2019]:[Aantal bestellingen 2021]])*(1-0.5)</f>
        <v>0</v>
      </c>
      <c r="K50" s="40"/>
    </row>
    <row r="51" spans="1:11">
      <c r="A51">
        <v>9</v>
      </c>
      <c r="B51" t="s">
        <v>143</v>
      </c>
      <c r="C51" t="s">
        <v>95</v>
      </c>
      <c r="D51" t="s">
        <v>144</v>
      </c>
      <c r="F51">
        <v>74</v>
      </c>
      <c r="G51" s="3">
        <f>AVERAGE(Tabel1[[#This Row],[aantal exemplaren in 2019]:[aantal exemplaren in 2021]])*(1-0.5)</f>
        <v>37</v>
      </c>
      <c r="H51">
        <v>0</v>
      </c>
      <c r="I51">
        <v>0</v>
      </c>
      <c r="J51" s="40">
        <f>AVERAGE(Tabel1[[#This Row],[Aantal bestellingen 2019]:[Aantal bestellingen 2021]])*(1-0.5)</f>
        <v>0</v>
      </c>
      <c r="K51" s="40"/>
    </row>
    <row r="52" spans="1:11">
      <c r="A52">
        <v>9</v>
      </c>
      <c r="B52" t="s">
        <v>145</v>
      </c>
      <c r="C52" t="s">
        <v>95</v>
      </c>
      <c r="D52" t="s">
        <v>146</v>
      </c>
      <c r="F52">
        <v>66</v>
      </c>
      <c r="G52" s="3">
        <f>AVERAGE(Tabel1[[#This Row],[aantal exemplaren in 2019]:[aantal exemplaren in 2021]])*(1-0.5)</f>
        <v>33</v>
      </c>
      <c r="H52">
        <v>0</v>
      </c>
      <c r="I52">
        <v>0</v>
      </c>
      <c r="J52" s="40">
        <f>AVERAGE(Tabel1[[#This Row],[Aantal bestellingen 2019]:[Aantal bestellingen 2021]])*(1-0.5)</f>
        <v>0</v>
      </c>
      <c r="K52" s="40"/>
    </row>
    <row r="53" spans="1:11">
      <c r="A53">
        <v>9</v>
      </c>
      <c r="B53" t="s">
        <v>147</v>
      </c>
      <c r="C53" t="s">
        <v>148</v>
      </c>
      <c r="D53" t="s">
        <v>149</v>
      </c>
      <c r="E53">
        <v>828</v>
      </c>
      <c r="F53">
        <v>438</v>
      </c>
      <c r="G53" s="3">
        <f>AVERAGE(Tabel1[[#This Row],[aantal exemplaren in 2019]:[aantal exemplaren in 2021]])*(1-0.5)</f>
        <v>316.5</v>
      </c>
      <c r="H53">
        <v>0</v>
      </c>
      <c r="I53">
        <v>0</v>
      </c>
      <c r="J53" s="40">
        <f>AVERAGE(Tabel1[[#This Row],[Aantal bestellingen 2019]:[Aantal bestellingen 2021]])*(1-0.5)</f>
        <v>0</v>
      </c>
      <c r="K53" s="40"/>
    </row>
    <row r="54" spans="1:11">
      <c r="A54">
        <v>9</v>
      </c>
      <c r="B54" t="s">
        <v>150</v>
      </c>
      <c r="C54" t="s">
        <v>148</v>
      </c>
      <c r="D54" t="s">
        <v>151</v>
      </c>
      <c r="E54">
        <v>467</v>
      </c>
      <c r="F54">
        <v>150</v>
      </c>
      <c r="G54" s="3">
        <f>AVERAGE(Tabel1[[#This Row],[aantal exemplaren in 2019]:[aantal exemplaren in 2021]])*(1-0.5)</f>
        <v>154.25</v>
      </c>
      <c r="H54">
        <v>0</v>
      </c>
      <c r="I54">
        <v>0</v>
      </c>
      <c r="J54" s="40">
        <f>AVERAGE(Tabel1[[#This Row],[Aantal bestellingen 2019]:[Aantal bestellingen 2021]])*(1-0.5)</f>
        <v>0</v>
      </c>
      <c r="K54" s="40"/>
    </row>
    <row r="55" spans="1:11">
      <c r="A55">
        <v>9</v>
      </c>
      <c r="B55" t="s">
        <v>152</v>
      </c>
      <c r="C55" t="s">
        <v>148</v>
      </c>
      <c r="D55" t="s">
        <v>153</v>
      </c>
      <c r="E55">
        <v>671</v>
      </c>
      <c r="F55">
        <v>89</v>
      </c>
      <c r="G55" s="3">
        <f>AVERAGE(Tabel1[[#This Row],[aantal exemplaren in 2019]:[aantal exemplaren in 2021]])*(1-0.5)</f>
        <v>190</v>
      </c>
      <c r="H55">
        <v>0</v>
      </c>
      <c r="I55">
        <v>0</v>
      </c>
      <c r="J55" s="40">
        <f>AVERAGE(Tabel1[[#This Row],[Aantal bestellingen 2019]:[Aantal bestellingen 2021]])*(1-0.5)</f>
        <v>0</v>
      </c>
      <c r="K55" s="40"/>
    </row>
    <row r="56" spans="1:11">
      <c r="A56">
        <v>9</v>
      </c>
      <c r="B56" t="s">
        <v>154</v>
      </c>
      <c r="C56" t="s">
        <v>148</v>
      </c>
      <c r="D56" t="s">
        <v>155</v>
      </c>
      <c r="E56">
        <v>477</v>
      </c>
      <c r="F56">
        <v>148</v>
      </c>
      <c r="G56" s="3">
        <f>AVERAGE(Tabel1[[#This Row],[aantal exemplaren in 2019]:[aantal exemplaren in 2021]])*(1-0.5)</f>
        <v>156.25</v>
      </c>
      <c r="H56">
        <v>0</v>
      </c>
      <c r="I56">
        <v>0</v>
      </c>
      <c r="J56" s="40">
        <f>AVERAGE(Tabel1[[#This Row],[Aantal bestellingen 2019]:[Aantal bestellingen 2021]])*(1-0.5)</f>
        <v>0</v>
      </c>
      <c r="K56" s="40"/>
    </row>
    <row r="57" spans="1:11">
      <c r="A57">
        <v>9</v>
      </c>
      <c r="B57" t="s">
        <v>156</v>
      </c>
      <c r="C57" t="s">
        <v>148</v>
      </c>
      <c r="D57" t="s">
        <v>157</v>
      </c>
      <c r="E57">
        <v>814</v>
      </c>
      <c r="F57">
        <v>262</v>
      </c>
      <c r="G57" s="3">
        <f>AVERAGE(Tabel1[[#This Row],[aantal exemplaren in 2019]:[aantal exemplaren in 2021]])*(1-0.5)</f>
        <v>269</v>
      </c>
      <c r="H57">
        <v>0</v>
      </c>
      <c r="I57">
        <v>0</v>
      </c>
      <c r="J57" s="40">
        <f>AVERAGE(Tabel1[[#This Row],[Aantal bestellingen 2019]:[Aantal bestellingen 2021]])*(1-0.5)</f>
        <v>0</v>
      </c>
      <c r="K57" s="40"/>
    </row>
    <row r="58" spans="1:11">
      <c r="A58">
        <v>9</v>
      </c>
      <c r="B58" t="s">
        <v>158</v>
      </c>
      <c r="C58" t="s">
        <v>148</v>
      </c>
      <c r="D58" t="s">
        <v>159</v>
      </c>
      <c r="E58">
        <v>651</v>
      </c>
      <c r="F58">
        <v>288</v>
      </c>
      <c r="G58" s="3">
        <f>AVERAGE(Tabel1[[#This Row],[aantal exemplaren in 2019]:[aantal exemplaren in 2021]])*(1-0.5)</f>
        <v>234.75</v>
      </c>
      <c r="H58">
        <v>0</v>
      </c>
      <c r="I58">
        <v>0</v>
      </c>
      <c r="J58" s="40">
        <f>AVERAGE(Tabel1[[#This Row],[Aantal bestellingen 2019]:[Aantal bestellingen 2021]])*(1-0.5)</f>
        <v>0</v>
      </c>
      <c r="K58" s="40"/>
    </row>
    <row r="59" spans="1:11">
      <c r="A59">
        <v>9</v>
      </c>
      <c r="B59" t="s">
        <v>160</v>
      </c>
      <c r="C59" t="s">
        <v>148</v>
      </c>
      <c r="D59" t="s">
        <v>161</v>
      </c>
      <c r="E59">
        <v>310</v>
      </c>
      <c r="F59">
        <v>95</v>
      </c>
      <c r="G59" s="3">
        <f>AVERAGE(Tabel1[[#This Row],[aantal exemplaren in 2019]:[aantal exemplaren in 2021]])*(1-0.5)</f>
        <v>101.25</v>
      </c>
      <c r="H59">
        <v>0</v>
      </c>
      <c r="I59">
        <v>0</v>
      </c>
      <c r="J59" s="40">
        <f>AVERAGE(Tabel1[[#This Row],[Aantal bestellingen 2019]:[Aantal bestellingen 2021]])*(1-0.5)</f>
        <v>0</v>
      </c>
      <c r="K59" s="40"/>
    </row>
    <row r="60" spans="1:11">
      <c r="A60">
        <v>9</v>
      </c>
      <c r="B60" t="s">
        <v>162</v>
      </c>
      <c r="C60" t="s">
        <v>148</v>
      </c>
      <c r="D60" t="s">
        <v>163</v>
      </c>
      <c r="E60">
        <v>625</v>
      </c>
      <c r="F60">
        <v>231</v>
      </c>
      <c r="G60" s="3">
        <f>AVERAGE(Tabel1[[#This Row],[aantal exemplaren in 2019]:[aantal exemplaren in 2021]])*(1-0.5)</f>
        <v>214</v>
      </c>
      <c r="H60">
        <v>0</v>
      </c>
      <c r="I60">
        <v>0</v>
      </c>
      <c r="J60" s="40">
        <f>AVERAGE(Tabel1[[#This Row],[Aantal bestellingen 2019]:[Aantal bestellingen 2021]])*(1-0.5)</f>
        <v>0</v>
      </c>
      <c r="K60" s="40"/>
    </row>
    <row r="61" spans="1:11">
      <c r="A61">
        <v>9</v>
      </c>
      <c r="B61" t="s">
        <v>164</v>
      </c>
      <c r="C61" t="s">
        <v>148</v>
      </c>
      <c r="D61" t="s">
        <v>165</v>
      </c>
      <c r="E61">
        <v>541</v>
      </c>
      <c r="F61">
        <v>224</v>
      </c>
      <c r="G61" s="3">
        <f>AVERAGE(Tabel1[[#This Row],[aantal exemplaren in 2019]:[aantal exemplaren in 2021]])*(1-0.5)</f>
        <v>191.25</v>
      </c>
      <c r="H61">
        <v>0</v>
      </c>
      <c r="I61">
        <v>0</v>
      </c>
      <c r="J61" s="40">
        <f>AVERAGE(Tabel1[[#This Row],[Aantal bestellingen 2019]:[Aantal bestellingen 2021]])*(1-0.5)</f>
        <v>0</v>
      </c>
      <c r="K61" s="40"/>
    </row>
    <row r="62" spans="1:11">
      <c r="A62">
        <v>9</v>
      </c>
      <c r="B62" t="s">
        <v>166</v>
      </c>
      <c r="C62" t="s">
        <v>148</v>
      </c>
      <c r="D62" t="s">
        <v>167</v>
      </c>
      <c r="E62">
        <v>581</v>
      </c>
      <c r="F62">
        <v>212</v>
      </c>
      <c r="G62" s="3">
        <f>AVERAGE(Tabel1[[#This Row],[aantal exemplaren in 2019]:[aantal exemplaren in 2021]])*(1-0.5)</f>
        <v>198.25</v>
      </c>
      <c r="H62">
        <v>0</v>
      </c>
      <c r="I62">
        <v>0</v>
      </c>
      <c r="J62" s="40">
        <f>AVERAGE(Tabel1[[#This Row],[Aantal bestellingen 2019]:[Aantal bestellingen 2021]])*(1-0.5)</f>
        <v>0</v>
      </c>
      <c r="K62" s="40"/>
    </row>
    <row r="63" spans="1:11">
      <c r="A63">
        <v>9</v>
      </c>
      <c r="B63" t="s">
        <v>168</v>
      </c>
      <c r="C63" t="s">
        <v>148</v>
      </c>
      <c r="D63" t="s">
        <v>169</v>
      </c>
      <c r="E63">
        <v>432</v>
      </c>
      <c r="F63">
        <v>241</v>
      </c>
      <c r="G63" s="3">
        <f>AVERAGE(Tabel1[[#This Row],[aantal exemplaren in 2019]:[aantal exemplaren in 2021]])*(1-0.5)</f>
        <v>168.25</v>
      </c>
      <c r="H63">
        <v>0</v>
      </c>
      <c r="I63">
        <v>0</v>
      </c>
      <c r="J63" s="40">
        <f>AVERAGE(Tabel1[[#This Row],[Aantal bestellingen 2019]:[Aantal bestellingen 2021]])*(1-0.5)</f>
        <v>0</v>
      </c>
      <c r="K63" s="40"/>
    </row>
    <row r="64" spans="1:11">
      <c r="A64">
        <v>9</v>
      </c>
      <c r="B64" t="s">
        <v>170</v>
      </c>
      <c r="C64" t="s">
        <v>148</v>
      </c>
      <c r="D64" t="s">
        <v>171</v>
      </c>
      <c r="E64">
        <v>443</v>
      </c>
      <c r="F64">
        <v>164</v>
      </c>
      <c r="G64" s="3">
        <f>AVERAGE(Tabel1[[#This Row],[aantal exemplaren in 2019]:[aantal exemplaren in 2021]])*(1-0.5)</f>
        <v>151.75</v>
      </c>
      <c r="H64">
        <v>0</v>
      </c>
      <c r="I64">
        <v>0</v>
      </c>
      <c r="J64" s="40">
        <f>AVERAGE(Tabel1[[#This Row],[Aantal bestellingen 2019]:[Aantal bestellingen 2021]])*(1-0.5)</f>
        <v>0</v>
      </c>
      <c r="K64" s="40"/>
    </row>
    <row r="65" spans="1:11">
      <c r="A65">
        <v>9</v>
      </c>
      <c r="B65" t="s">
        <v>172</v>
      </c>
      <c r="C65" t="s">
        <v>148</v>
      </c>
      <c r="D65" t="s">
        <v>173</v>
      </c>
      <c r="E65">
        <v>502</v>
      </c>
      <c r="F65">
        <v>210</v>
      </c>
      <c r="G65" s="3">
        <f>AVERAGE(Tabel1[[#This Row],[aantal exemplaren in 2019]:[aantal exemplaren in 2021]])*(1-0.5)</f>
        <v>178</v>
      </c>
      <c r="H65">
        <v>0</v>
      </c>
      <c r="I65">
        <v>0</v>
      </c>
      <c r="J65" s="40">
        <f>AVERAGE(Tabel1[[#This Row],[Aantal bestellingen 2019]:[Aantal bestellingen 2021]])*(1-0.5)</f>
        <v>0</v>
      </c>
      <c r="K65" s="40"/>
    </row>
    <row r="66" spans="1:11">
      <c r="A66">
        <v>9</v>
      </c>
      <c r="B66" t="s">
        <v>174</v>
      </c>
      <c r="C66" t="s">
        <v>148</v>
      </c>
      <c r="D66" t="s">
        <v>175</v>
      </c>
      <c r="E66">
        <v>745</v>
      </c>
      <c r="F66">
        <v>392</v>
      </c>
      <c r="G66" s="3">
        <f>AVERAGE(Tabel1[[#This Row],[aantal exemplaren in 2019]:[aantal exemplaren in 2021]])*(1-0.5)</f>
        <v>284.25</v>
      </c>
      <c r="H66">
        <v>0</v>
      </c>
      <c r="I66">
        <v>0</v>
      </c>
      <c r="J66" s="40">
        <f>AVERAGE(Tabel1[[#This Row],[Aantal bestellingen 2019]:[Aantal bestellingen 2021]])*(1-0.5)</f>
        <v>0</v>
      </c>
      <c r="K66" s="40"/>
    </row>
    <row r="67" spans="1:11">
      <c r="A67">
        <v>9</v>
      </c>
      <c r="B67" t="s">
        <v>176</v>
      </c>
      <c r="C67" t="s">
        <v>148</v>
      </c>
      <c r="D67" t="s">
        <v>177</v>
      </c>
      <c r="E67">
        <v>623</v>
      </c>
      <c r="F67">
        <v>157</v>
      </c>
      <c r="G67" s="3">
        <f>AVERAGE(Tabel1[[#This Row],[aantal exemplaren in 2019]:[aantal exemplaren in 2021]])*(1-0.5)</f>
        <v>195</v>
      </c>
      <c r="H67">
        <v>0</v>
      </c>
      <c r="I67">
        <v>0</v>
      </c>
      <c r="J67" s="40">
        <f>AVERAGE(Tabel1[[#This Row],[Aantal bestellingen 2019]:[Aantal bestellingen 2021]])*(1-0.5)</f>
        <v>0</v>
      </c>
      <c r="K67" s="40"/>
    </row>
    <row r="68" spans="1:11">
      <c r="A68">
        <v>9</v>
      </c>
      <c r="B68" t="s">
        <v>178</v>
      </c>
      <c r="C68" t="s">
        <v>148</v>
      </c>
      <c r="D68" t="s">
        <v>179</v>
      </c>
      <c r="E68">
        <v>834</v>
      </c>
      <c r="F68">
        <v>202</v>
      </c>
      <c r="G68" s="3">
        <f>AVERAGE(Tabel1[[#This Row],[aantal exemplaren in 2019]:[aantal exemplaren in 2021]])*(1-0.5)</f>
        <v>259</v>
      </c>
      <c r="H68">
        <v>0</v>
      </c>
      <c r="I68">
        <v>0</v>
      </c>
      <c r="J68" s="40">
        <f>AVERAGE(Tabel1[[#This Row],[Aantal bestellingen 2019]:[Aantal bestellingen 2021]])*(1-0.5)</f>
        <v>0</v>
      </c>
      <c r="K68" s="40"/>
    </row>
    <row r="69" spans="1:11">
      <c r="A69">
        <v>9</v>
      </c>
      <c r="B69" t="s">
        <v>180</v>
      </c>
      <c r="C69" t="s">
        <v>148</v>
      </c>
      <c r="D69" t="s">
        <v>181</v>
      </c>
      <c r="E69">
        <v>385</v>
      </c>
      <c r="F69">
        <v>175</v>
      </c>
      <c r="G69" s="3">
        <f>AVERAGE(Tabel1[[#This Row],[aantal exemplaren in 2019]:[aantal exemplaren in 2021]])*(1-0.5)</f>
        <v>140</v>
      </c>
      <c r="H69">
        <v>0</v>
      </c>
      <c r="I69">
        <v>0</v>
      </c>
      <c r="J69" s="40">
        <f>AVERAGE(Tabel1[[#This Row],[Aantal bestellingen 2019]:[Aantal bestellingen 2021]])*(1-0.5)</f>
        <v>0</v>
      </c>
      <c r="K69" s="40"/>
    </row>
    <row r="70" spans="1:11">
      <c r="A70">
        <v>9</v>
      </c>
      <c r="B70" t="s">
        <v>182</v>
      </c>
      <c r="C70" t="s">
        <v>148</v>
      </c>
      <c r="D70" t="s">
        <v>183</v>
      </c>
      <c r="E70">
        <v>271</v>
      </c>
      <c r="F70">
        <v>119</v>
      </c>
      <c r="G70" s="3">
        <f>AVERAGE(Tabel1[[#This Row],[aantal exemplaren in 2019]:[aantal exemplaren in 2021]])*(1-0.5)</f>
        <v>97.5</v>
      </c>
      <c r="H70">
        <v>0</v>
      </c>
      <c r="I70">
        <v>0</v>
      </c>
      <c r="J70" s="40">
        <f>AVERAGE(Tabel1[[#This Row],[Aantal bestellingen 2019]:[Aantal bestellingen 2021]])*(1-0.5)</f>
        <v>0</v>
      </c>
      <c r="K70" s="40"/>
    </row>
    <row r="71" spans="1:11">
      <c r="A71">
        <v>9</v>
      </c>
      <c r="B71" t="s">
        <v>184</v>
      </c>
      <c r="C71" t="s">
        <v>148</v>
      </c>
      <c r="D71" t="s">
        <v>185</v>
      </c>
      <c r="E71">
        <v>481</v>
      </c>
      <c r="F71">
        <v>194</v>
      </c>
      <c r="G71" s="3">
        <f>AVERAGE(Tabel1[[#This Row],[aantal exemplaren in 2019]:[aantal exemplaren in 2021]])*(1-0.5)</f>
        <v>168.75</v>
      </c>
      <c r="H71">
        <v>0</v>
      </c>
      <c r="I71">
        <v>0</v>
      </c>
      <c r="J71" s="40">
        <f>AVERAGE(Tabel1[[#This Row],[Aantal bestellingen 2019]:[Aantal bestellingen 2021]])*(1-0.5)</f>
        <v>0</v>
      </c>
      <c r="K71" s="40"/>
    </row>
    <row r="72" spans="1:11">
      <c r="A72">
        <v>9</v>
      </c>
      <c r="B72" t="s">
        <v>186</v>
      </c>
      <c r="C72" t="s">
        <v>148</v>
      </c>
      <c r="D72" t="s">
        <v>187</v>
      </c>
      <c r="E72">
        <v>362</v>
      </c>
      <c r="F72">
        <v>161</v>
      </c>
      <c r="G72" s="3">
        <f>AVERAGE(Tabel1[[#This Row],[aantal exemplaren in 2019]:[aantal exemplaren in 2021]])*(1-0.5)</f>
        <v>130.75</v>
      </c>
      <c r="H72">
        <v>0</v>
      </c>
      <c r="I72">
        <v>0</v>
      </c>
      <c r="J72" s="40">
        <f>AVERAGE(Tabel1[[#This Row],[Aantal bestellingen 2019]:[Aantal bestellingen 2021]])*(1-0.5)</f>
        <v>0</v>
      </c>
      <c r="K72" s="40"/>
    </row>
    <row r="73" spans="1:11">
      <c r="A73">
        <v>9</v>
      </c>
      <c r="B73" t="s">
        <v>188</v>
      </c>
      <c r="C73" t="s">
        <v>148</v>
      </c>
      <c r="D73" t="s">
        <v>189</v>
      </c>
      <c r="E73">
        <v>562</v>
      </c>
      <c r="F73">
        <v>232</v>
      </c>
      <c r="G73" s="3">
        <f>AVERAGE(Tabel1[[#This Row],[aantal exemplaren in 2019]:[aantal exemplaren in 2021]])*(1-0.5)</f>
        <v>198.5</v>
      </c>
      <c r="H73">
        <v>0</v>
      </c>
      <c r="I73">
        <v>0</v>
      </c>
      <c r="J73" s="40">
        <f>AVERAGE(Tabel1[[#This Row],[Aantal bestellingen 2019]:[Aantal bestellingen 2021]])*(1-0.5)</f>
        <v>0</v>
      </c>
      <c r="K73" s="40"/>
    </row>
    <row r="74" spans="1:11">
      <c r="A74">
        <v>9</v>
      </c>
      <c r="B74" t="s">
        <v>190</v>
      </c>
      <c r="C74" t="s">
        <v>148</v>
      </c>
      <c r="D74" t="s">
        <v>191</v>
      </c>
      <c r="E74">
        <v>654</v>
      </c>
      <c r="F74">
        <v>249</v>
      </c>
      <c r="G74" s="3">
        <f>AVERAGE(Tabel1[[#This Row],[aantal exemplaren in 2019]:[aantal exemplaren in 2021]])*(1-0.5)</f>
        <v>225.75</v>
      </c>
      <c r="H74">
        <v>0</v>
      </c>
      <c r="I74">
        <v>0</v>
      </c>
      <c r="J74" s="40">
        <f>AVERAGE(Tabel1[[#This Row],[Aantal bestellingen 2019]:[Aantal bestellingen 2021]])*(1-0.5)</f>
        <v>0</v>
      </c>
      <c r="K74" s="40"/>
    </row>
    <row r="75" spans="1:11">
      <c r="A75">
        <v>9</v>
      </c>
      <c r="B75" t="s">
        <v>192</v>
      </c>
      <c r="C75" t="s">
        <v>148</v>
      </c>
      <c r="D75" t="s">
        <v>193</v>
      </c>
      <c r="E75">
        <v>538</v>
      </c>
      <c r="F75">
        <v>286</v>
      </c>
      <c r="G75" s="3">
        <f>AVERAGE(Tabel1[[#This Row],[aantal exemplaren in 2019]:[aantal exemplaren in 2021]])*(1-0.5)</f>
        <v>206</v>
      </c>
      <c r="H75">
        <v>0</v>
      </c>
      <c r="I75">
        <v>0</v>
      </c>
      <c r="J75" s="40">
        <f>AVERAGE(Tabel1[[#This Row],[Aantal bestellingen 2019]:[Aantal bestellingen 2021]])*(1-0.5)</f>
        <v>0</v>
      </c>
      <c r="K75" s="40"/>
    </row>
    <row r="76" spans="1:11">
      <c r="A76">
        <v>9</v>
      </c>
      <c r="B76" t="s">
        <v>194</v>
      </c>
      <c r="C76" t="s">
        <v>148</v>
      </c>
      <c r="D76" t="s">
        <v>195</v>
      </c>
      <c r="E76">
        <v>547</v>
      </c>
      <c r="F76">
        <v>234</v>
      </c>
      <c r="G76" s="3">
        <f>AVERAGE(Tabel1[[#This Row],[aantal exemplaren in 2019]:[aantal exemplaren in 2021]])*(1-0.5)</f>
        <v>195.25</v>
      </c>
      <c r="H76">
        <v>0</v>
      </c>
      <c r="I76">
        <v>0</v>
      </c>
      <c r="J76" s="40">
        <f>AVERAGE(Tabel1[[#This Row],[Aantal bestellingen 2019]:[Aantal bestellingen 2021]])*(1-0.5)</f>
        <v>0</v>
      </c>
      <c r="K76" s="40"/>
    </row>
    <row r="77" spans="1:11">
      <c r="A77">
        <v>9</v>
      </c>
      <c r="B77" t="s">
        <v>194</v>
      </c>
      <c r="C77" t="s">
        <v>148</v>
      </c>
      <c r="D77" t="s">
        <v>196</v>
      </c>
      <c r="E77">
        <v>547</v>
      </c>
      <c r="F77">
        <v>234</v>
      </c>
      <c r="G77" s="3">
        <f>AVERAGE(Tabel1[[#This Row],[aantal exemplaren in 2019]:[aantal exemplaren in 2021]])*(1-0.5)</f>
        <v>195.25</v>
      </c>
      <c r="H77">
        <v>0</v>
      </c>
      <c r="I77">
        <v>0</v>
      </c>
      <c r="J77" s="40">
        <f>AVERAGE(Tabel1[[#This Row],[Aantal bestellingen 2019]:[Aantal bestellingen 2021]])*(1-0.5)</f>
        <v>0</v>
      </c>
      <c r="K77" s="40"/>
    </row>
    <row r="78" spans="1:11">
      <c r="A78">
        <v>9</v>
      </c>
      <c r="B78" t="s">
        <v>197</v>
      </c>
      <c r="C78" t="s">
        <v>148</v>
      </c>
      <c r="D78" t="s">
        <v>198</v>
      </c>
      <c r="E78">
        <v>538</v>
      </c>
      <c r="F78">
        <v>177</v>
      </c>
      <c r="G78" s="3">
        <f>AVERAGE(Tabel1[[#This Row],[aantal exemplaren in 2019]:[aantal exemplaren in 2021]])*(1-0.5)</f>
        <v>178.75</v>
      </c>
      <c r="H78">
        <v>0</v>
      </c>
      <c r="I78">
        <v>0</v>
      </c>
      <c r="J78" s="40">
        <f>AVERAGE(Tabel1[[#This Row],[Aantal bestellingen 2019]:[Aantal bestellingen 2021]])*(1-0.5)</f>
        <v>0</v>
      </c>
      <c r="K78" s="40"/>
    </row>
    <row r="79" spans="1:11">
      <c r="A79">
        <v>9</v>
      </c>
      <c r="B79" t="s">
        <v>199</v>
      </c>
      <c r="C79" t="s">
        <v>148</v>
      </c>
      <c r="D79" t="s">
        <v>200</v>
      </c>
      <c r="E79">
        <v>549</v>
      </c>
      <c r="F79">
        <v>303</v>
      </c>
      <c r="G79" s="3">
        <f>AVERAGE(Tabel1[[#This Row],[aantal exemplaren in 2019]:[aantal exemplaren in 2021]])*(1-0.5)</f>
        <v>213</v>
      </c>
      <c r="H79">
        <v>0</v>
      </c>
      <c r="I79">
        <v>0</v>
      </c>
      <c r="J79" s="40">
        <f>AVERAGE(Tabel1[[#This Row],[Aantal bestellingen 2019]:[Aantal bestellingen 2021]])*(1-0.5)</f>
        <v>0</v>
      </c>
      <c r="K79" s="40"/>
    </row>
    <row r="80" spans="1:11">
      <c r="A80">
        <v>9</v>
      </c>
      <c r="B80" t="s">
        <v>201</v>
      </c>
      <c r="C80" t="s">
        <v>148</v>
      </c>
      <c r="D80" t="s">
        <v>202</v>
      </c>
      <c r="E80">
        <v>610</v>
      </c>
      <c r="F80">
        <v>171</v>
      </c>
      <c r="G80" s="3">
        <f>AVERAGE(Tabel1[[#This Row],[aantal exemplaren in 2019]:[aantal exemplaren in 2021]])*(1-0.5)</f>
        <v>195.25</v>
      </c>
      <c r="H80">
        <v>0</v>
      </c>
      <c r="I80">
        <v>0</v>
      </c>
      <c r="J80" s="40">
        <f>AVERAGE(Tabel1[[#This Row],[Aantal bestellingen 2019]:[Aantal bestellingen 2021]])*(1-0.5)</f>
        <v>0</v>
      </c>
      <c r="K80" s="40"/>
    </row>
    <row r="81" spans="1:11">
      <c r="A81">
        <v>9</v>
      </c>
      <c r="B81" t="s">
        <v>203</v>
      </c>
      <c r="C81" t="s">
        <v>148</v>
      </c>
      <c r="D81" t="s">
        <v>204</v>
      </c>
      <c r="E81">
        <v>671</v>
      </c>
      <c r="F81">
        <v>388</v>
      </c>
      <c r="G81" s="3">
        <f>AVERAGE(Tabel1[[#This Row],[aantal exemplaren in 2019]:[aantal exemplaren in 2021]])*(1-0.5)</f>
        <v>264.75</v>
      </c>
      <c r="H81">
        <v>0</v>
      </c>
      <c r="I81">
        <v>0</v>
      </c>
      <c r="J81" s="40">
        <f>AVERAGE(Tabel1[[#This Row],[Aantal bestellingen 2019]:[Aantal bestellingen 2021]])*(1-0.5)</f>
        <v>0</v>
      </c>
      <c r="K81" s="40"/>
    </row>
    <row r="82" spans="1:11">
      <c r="A82">
        <v>9</v>
      </c>
      <c r="B82" t="s">
        <v>205</v>
      </c>
      <c r="C82" t="s">
        <v>148</v>
      </c>
      <c r="D82" t="s">
        <v>206</v>
      </c>
      <c r="E82">
        <v>661</v>
      </c>
      <c r="F82">
        <v>280</v>
      </c>
      <c r="G82" s="3">
        <f>AVERAGE(Tabel1[[#This Row],[aantal exemplaren in 2019]:[aantal exemplaren in 2021]])*(1-0.5)</f>
        <v>235.25</v>
      </c>
      <c r="H82">
        <v>0</v>
      </c>
      <c r="I82">
        <v>0</v>
      </c>
      <c r="J82" s="40">
        <f>AVERAGE(Tabel1[[#This Row],[Aantal bestellingen 2019]:[Aantal bestellingen 2021]])*(1-0.5)</f>
        <v>0</v>
      </c>
      <c r="K82" s="40"/>
    </row>
    <row r="83" spans="1:11">
      <c r="A83">
        <v>9</v>
      </c>
      <c r="B83" t="s">
        <v>207</v>
      </c>
      <c r="C83" t="s">
        <v>148</v>
      </c>
      <c r="D83" t="s">
        <v>208</v>
      </c>
      <c r="E83">
        <v>591</v>
      </c>
      <c r="F83">
        <v>156</v>
      </c>
      <c r="G83" s="3">
        <f>AVERAGE(Tabel1[[#This Row],[aantal exemplaren in 2019]:[aantal exemplaren in 2021]])*(1-0.5)</f>
        <v>186.75</v>
      </c>
      <c r="H83">
        <v>0</v>
      </c>
      <c r="I83">
        <v>0</v>
      </c>
      <c r="J83" s="40">
        <f>AVERAGE(Tabel1[[#This Row],[Aantal bestellingen 2019]:[Aantal bestellingen 2021]])*(1-0.5)</f>
        <v>0</v>
      </c>
      <c r="K83" s="40"/>
    </row>
    <row r="84" spans="1:11">
      <c r="A84">
        <v>9</v>
      </c>
      <c r="B84" t="s">
        <v>209</v>
      </c>
      <c r="C84" t="s">
        <v>148</v>
      </c>
      <c r="D84" t="s">
        <v>210</v>
      </c>
      <c r="E84">
        <v>237</v>
      </c>
      <c r="F84">
        <v>111</v>
      </c>
      <c r="G84" s="3">
        <f>AVERAGE(Tabel1[[#This Row],[aantal exemplaren in 2019]:[aantal exemplaren in 2021]])*(1-0.5)</f>
        <v>87</v>
      </c>
      <c r="H84">
        <v>0</v>
      </c>
      <c r="I84">
        <v>0</v>
      </c>
      <c r="J84" s="40">
        <f>AVERAGE(Tabel1[[#This Row],[Aantal bestellingen 2019]:[Aantal bestellingen 2021]])*(1-0.5)</f>
        <v>0</v>
      </c>
      <c r="K84" s="40"/>
    </row>
    <row r="85" spans="1:11">
      <c r="A85">
        <v>9</v>
      </c>
      <c r="B85" t="s">
        <v>211</v>
      </c>
      <c r="C85" t="s">
        <v>148</v>
      </c>
      <c r="D85" t="s">
        <v>212</v>
      </c>
      <c r="E85">
        <v>706</v>
      </c>
      <c r="F85">
        <v>296</v>
      </c>
      <c r="G85" s="3">
        <f>AVERAGE(Tabel1[[#This Row],[aantal exemplaren in 2019]:[aantal exemplaren in 2021]])*(1-0.5)</f>
        <v>250.5</v>
      </c>
      <c r="H85">
        <v>0</v>
      </c>
      <c r="I85">
        <v>0</v>
      </c>
      <c r="J85" s="40">
        <f>AVERAGE(Tabel1[[#This Row],[Aantal bestellingen 2019]:[Aantal bestellingen 2021]])*(1-0.5)</f>
        <v>0</v>
      </c>
      <c r="K85" s="40"/>
    </row>
    <row r="86" spans="1:11">
      <c r="A86">
        <v>9</v>
      </c>
      <c r="B86" t="s">
        <v>213</v>
      </c>
      <c r="C86" t="s">
        <v>148</v>
      </c>
      <c r="D86" t="s">
        <v>214</v>
      </c>
      <c r="E86">
        <v>427</v>
      </c>
      <c r="F86">
        <v>187</v>
      </c>
      <c r="G86" s="3">
        <f>AVERAGE(Tabel1[[#This Row],[aantal exemplaren in 2019]:[aantal exemplaren in 2021]])*(1-0.5)</f>
        <v>153.5</v>
      </c>
      <c r="H86">
        <v>0</v>
      </c>
      <c r="I86">
        <v>0</v>
      </c>
      <c r="J86" s="40">
        <f>AVERAGE(Tabel1[[#This Row],[Aantal bestellingen 2019]:[Aantal bestellingen 2021]])*(1-0.5)</f>
        <v>0</v>
      </c>
      <c r="K86" s="40"/>
    </row>
    <row r="87" spans="1:11">
      <c r="A87">
        <v>9</v>
      </c>
      <c r="B87" t="s">
        <v>215</v>
      </c>
      <c r="C87" t="s">
        <v>148</v>
      </c>
      <c r="D87" t="s">
        <v>216</v>
      </c>
      <c r="E87">
        <v>673</v>
      </c>
      <c r="F87">
        <v>340</v>
      </c>
      <c r="G87" s="3">
        <f>AVERAGE(Tabel1[[#This Row],[aantal exemplaren in 2019]:[aantal exemplaren in 2021]])*(1-0.5)</f>
        <v>253.25</v>
      </c>
      <c r="H87">
        <v>0</v>
      </c>
      <c r="I87">
        <v>0</v>
      </c>
      <c r="J87" s="40">
        <f>AVERAGE(Tabel1[[#This Row],[Aantal bestellingen 2019]:[Aantal bestellingen 2021]])*(1-0.5)</f>
        <v>0</v>
      </c>
      <c r="K87" s="40"/>
    </row>
    <row r="88" spans="1:11">
      <c r="A88">
        <v>9</v>
      </c>
      <c r="B88" t="s">
        <v>217</v>
      </c>
      <c r="C88" t="s">
        <v>148</v>
      </c>
      <c r="D88" t="s">
        <v>218</v>
      </c>
      <c r="E88">
        <v>402</v>
      </c>
      <c r="F88">
        <v>202</v>
      </c>
      <c r="G88" s="3">
        <f>AVERAGE(Tabel1[[#This Row],[aantal exemplaren in 2019]:[aantal exemplaren in 2021]])*(1-0.5)</f>
        <v>151</v>
      </c>
      <c r="H88">
        <v>0</v>
      </c>
      <c r="I88">
        <v>0</v>
      </c>
      <c r="J88" s="40">
        <f>AVERAGE(Tabel1[[#This Row],[Aantal bestellingen 2019]:[Aantal bestellingen 2021]])*(1-0.5)</f>
        <v>0</v>
      </c>
      <c r="K88" s="40"/>
    </row>
    <row r="89" spans="1:11">
      <c r="A89">
        <v>9</v>
      </c>
      <c r="B89" t="s">
        <v>219</v>
      </c>
      <c r="C89" t="s">
        <v>148</v>
      </c>
      <c r="D89" t="s">
        <v>220</v>
      </c>
      <c r="E89">
        <v>343</v>
      </c>
      <c r="F89">
        <v>121</v>
      </c>
      <c r="G89" s="3">
        <f>AVERAGE(Tabel1[[#This Row],[aantal exemplaren in 2019]:[aantal exemplaren in 2021]])*(1-0.5)</f>
        <v>116</v>
      </c>
      <c r="H89">
        <v>0</v>
      </c>
      <c r="I89">
        <v>0</v>
      </c>
      <c r="J89" s="40">
        <f>AVERAGE(Tabel1[[#This Row],[Aantal bestellingen 2019]:[Aantal bestellingen 2021]])*(1-0.5)</f>
        <v>0</v>
      </c>
      <c r="K89" s="40"/>
    </row>
    <row r="90" spans="1:11">
      <c r="A90">
        <v>9</v>
      </c>
      <c r="B90" t="s">
        <v>221</v>
      </c>
      <c r="C90" t="s">
        <v>148</v>
      </c>
      <c r="D90" t="s">
        <v>222</v>
      </c>
      <c r="E90">
        <v>623</v>
      </c>
      <c r="F90">
        <v>343</v>
      </c>
      <c r="G90" s="3">
        <f>AVERAGE(Tabel1[[#This Row],[aantal exemplaren in 2019]:[aantal exemplaren in 2021]])*(1-0.5)</f>
        <v>241.5</v>
      </c>
      <c r="H90">
        <v>0</v>
      </c>
      <c r="I90">
        <v>0</v>
      </c>
      <c r="J90" s="40">
        <f>AVERAGE(Tabel1[[#This Row],[Aantal bestellingen 2019]:[Aantal bestellingen 2021]])*(1-0.5)</f>
        <v>0</v>
      </c>
      <c r="K90" s="40"/>
    </row>
    <row r="91" spans="1:11">
      <c r="A91">
        <v>9</v>
      </c>
      <c r="B91" t="s">
        <v>223</v>
      </c>
      <c r="C91" t="s">
        <v>148</v>
      </c>
      <c r="D91" t="s">
        <v>224</v>
      </c>
      <c r="E91">
        <v>412</v>
      </c>
      <c r="F91">
        <v>148</v>
      </c>
      <c r="G91" s="3">
        <f>AVERAGE(Tabel1[[#This Row],[aantal exemplaren in 2019]:[aantal exemplaren in 2021]])*(1-0.5)</f>
        <v>140</v>
      </c>
      <c r="H91">
        <v>0</v>
      </c>
      <c r="I91">
        <v>0</v>
      </c>
      <c r="J91" s="40">
        <f>AVERAGE(Tabel1[[#This Row],[Aantal bestellingen 2019]:[Aantal bestellingen 2021]])*(1-0.5)</f>
        <v>0</v>
      </c>
      <c r="K91" s="40"/>
    </row>
    <row r="92" spans="1:11">
      <c r="A92">
        <v>9</v>
      </c>
      <c r="B92" t="s">
        <v>225</v>
      </c>
      <c r="C92" t="s">
        <v>148</v>
      </c>
      <c r="D92" t="s">
        <v>226</v>
      </c>
      <c r="E92">
        <v>629</v>
      </c>
      <c r="F92">
        <v>295</v>
      </c>
      <c r="G92" s="3">
        <f>AVERAGE(Tabel1[[#This Row],[aantal exemplaren in 2019]:[aantal exemplaren in 2021]])*(1-0.5)</f>
        <v>231</v>
      </c>
      <c r="H92">
        <v>0</v>
      </c>
      <c r="I92">
        <v>0</v>
      </c>
      <c r="J92" s="40">
        <f>AVERAGE(Tabel1[[#This Row],[Aantal bestellingen 2019]:[Aantal bestellingen 2021]])*(1-0.5)</f>
        <v>0</v>
      </c>
      <c r="K92" s="40"/>
    </row>
    <row r="93" spans="1:11">
      <c r="A93">
        <v>9</v>
      </c>
      <c r="B93" t="s">
        <v>227</v>
      </c>
      <c r="C93" t="s">
        <v>148</v>
      </c>
      <c r="D93" t="s">
        <v>228</v>
      </c>
      <c r="E93">
        <v>456</v>
      </c>
      <c r="F93">
        <v>162</v>
      </c>
      <c r="G93" s="3">
        <f>AVERAGE(Tabel1[[#This Row],[aantal exemplaren in 2019]:[aantal exemplaren in 2021]])*(1-0.5)</f>
        <v>154.5</v>
      </c>
      <c r="H93">
        <v>0</v>
      </c>
      <c r="I93">
        <v>0</v>
      </c>
      <c r="J93" s="40">
        <f>AVERAGE(Tabel1[[#This Row],[Aantal bestellingen 2019]:[Aantal bestellingen 2021]])*(1-0.5)</f>
        <v>0</v>
      </c>
      <c r="K93" s="40"/>
    </row>
    <row r="94" spans="1:11">
      <c r="A94">
        <v>9</v>
      </c>
      <c r="B94" t="s">
        <v>229</v>
      </c>
      <c r="C94" t="s">
        <v>148</v>
      </c>
      <c r="D94" t="s">
        <v>230</v>
      </c>
      <c r="E94">
        <v>581</v>
      </c>
      <c r="F94">
        <v>352</v>
      </c>
      <c r="G94" s="3">
        <f>AVERAGE(Tabel1[[#This Row],[aantal exemplaren in 2019]:[aantal exemplaren in 2021]])*(1-0.5)</f>
        <v>233.25</v>
      </c>
      <c r="H94">
        <v>0</v>
      </c>
      <c r="I94">
        <v>0</v>
      </c>
      <c r="J94" s="40">
        <f>AVERAGE(Tabel1[[#This Row],[Aantal bestellingen 2019]:[Aantal bestellingen 2021]])*(1-0.5)</f>
        <v>0</v>
      </c>
      <c r="K94" s="40"/>
    </row>
    <row r="95" spans="1:11">
      <c r="A95">
        <v>9</v>
      </c>
      <c r="B95" t="s">
        <v>231</v>
      </c>
      <c r="C95" t="s">
        <v>148</v>
      </c>
      <c r="D95" t="s">
        <v>232</v>
      </c>
      <c r="E95">
        <v>466</v>
      </c>
      <c r="F95">
        <v>320</v>
      </c>
      <c r="G95" s="3">
        <f>AVERAGE(Tabel1[[#This Row],[aantal exemplaren in 2019]:[aantal exemplaren in 2021]])*(1-0.5)</f>
        <v>196.5</v>
      </c>
      <c r="H95">
        <v>0</v>
      </c>
      <c r="I95">
        <v>0</v>
      </c>
      <c r="J95" s="40">
        <f>AVERAGE(Tabel1[[#This Row],[Aantal bestellingen 2019]:[Aantal bestellingen 2021]])*(1-0.5)</f>
        <v>0</v>
      </c>
      <c r="K95" s="40"/>
    </row>
    <row r="96" spans="1:11">
      <c r="A96">
        <v>9</v>
      </c>
      <c r="B96" t="s">
        <v>233</v>
      </c>
      <c r="C96" t="s">
        <v>148</v>
      </c>
      <c r="D96" t="s">
        <v>234</v>
      </c>
      <c r="E96">
        <v>366</v>
      </c>
      <c r="F96">
        <v>142</v>
      </c>
      <c r="G96" s="3">
        <f>AVERAGE(Tabel1[[#This Row],[aantal exemplaren in 2019]:[aantal exemplaren in 2021]])*(1-0.5)</f>
        <v>127</v>
      </c>
      <c r="H96">
        <v>0</v>
      </c>
      <c r="I96">
        <v>0</v>
      </c>
      <c r="J96" s="40">
        <f>AVERAGE(Tabel1[[#This Row],[Aantal bestellingen 2019]:[Aantal bestellingen 2021]])*(1-0.5)</f>
        <v>0</v>
      </c>
      <c r="K96" s="40"/>
    </row>
    <row r="97" spans="1:11">
      <c r="A97">
        <v>9</v>
      </c>
      <c r="B97" t="s">
        <v>235</v>
      </c>
      <c r="C97" t="s">
        <v>148</v>
      </c>
      <c r="D97" t="s">
        <v>236</v>
      </c>
      <c r="E97">
        <v>409</v>
      </c>
      <c r="F97">
        <v>83</v>
      </c>
      <c r="G97" s="3">
        <f>AVERAGE(Tabel1[[#This Row],[aantal exemplaren in 2019]:[aantal exemplaren in 2021]])*(1-0.5)</f>
        <v>123</v>
      </c>
      <c r="H97">
        <v>0</v>
      </c>
      <c r="I97">
        <v>0</v>
      </c>
      <c r="J97" s="40">
        <f>AVERAGE(Tabel1[[#This Row],[Aantal bestellingen 2019]:[Aantal bestellingen 2021]])*(1-0.5)</f>
        <v>0</v>
      </c>
      <c r="K97" s="40"/>
    </row>
    <row r="98" spans="1:11">
      <c r="A98">
        <v>9</v>
      </c>
      <c r="B98" t="s">
        <v>237</v>
      </c>
      <c r="C98" t="s">
        <v>148</v>
      </c>
      <c r="D98" t="s">
        <v>238</v>
      </c>
      <c r="E98">
        <v>295</v>
      </c>
      <c r="F98">
        <v>102</v>
      </c>
      <c r="G98" s="3">
        <f>AVERAGE(Tabel1[[#This Row],[aantal exemplaren in 2019]:[aantal exemplaren in 2021]])*(1-0.5)</f>
        <v>99.25</v>
      </c>
      <c r="H98">
        <v>0</v>
      </c>
      <c r="I98">
        <v>0</v>
      </c>
      <c r="J98" s="40">
        <f>AVERAGE(Tabel1[[#This Row],[Aantal bestellingen 2019]:[Aantal bestellingen 2021]])*(1-0.5)</f>
        <v>0</v>
      </c>
      <c r="K98" s="40"/>
    </row>
    <row r="99" spans="1:11">
      <c r="A99">
        <v>9</v>
      </c>
      <c r="B99" t="s">
        <v>239</v>
      </c>
      <c r="C99" t="s">
        <v>148</v>
      </c>
      <c r="D99" t="s">
        <v>240</v>
      </c>
      <c r="E99">
        <v>451</v>
      </c>
      <c r="F99">
        <v>166</v>
      </c>
      <c r="G99" s="3">
        <f>AVERAGE(Tabel1[[#This Row],[aantal exemplaren in 2019]:[aantal exemplaren in 2021]])*(1-0.5)</f>
        <v>154.25</v>
      </c>
      <c r="H99">
        <v>0</v>
      </c>
      <c r="I99">
        <v>0</v>
      </c>
      <c r="J99" s="40">
        <f>AVERAGE(Tabel1[[#This Row],[Aantal bestellingen 2019]:[Aantal bestellingen 2021]])*(1-0.5)</f>
        <v>0</v>
      </c>
      <c r="K99" s="40"/>
    </row>
    <row r="100" spans="1:11">
      <c r="A100">
        <v>9</v>
      </c>
      <c r="B100" t="s">
        <v>241</v>
      </c>
      <c r="C100" t="s">
        <v>148</v>
      </c>
      <c r="D100" t="s">
        <v>242</v>
      </c>
      <c r="E100">
        <v>465</v>
      </c>
      <c r="F100">
        <v>148</v>
      </c>
      <c r="G100" s="3">
        <f>AVERAGE(Tabel1[[#This Row],[aantal exemplaren in 2019]:[aantal exemplaren in 2021]])*(1-0.5)</f>
        <v>153.25</v>
      </c>
      <c r="H100">
        <v>0</v>
      </c>
      <c r="I100">
        <v>0</v>
      </c>
      <c r="J100" s="40">
        <f>AVERAGE(Tabel1[[#This Row],[Aantal bestellingen 2019]:[Aantal bestellingen 2021]])*(1-0.5)</f>
        <v>0</v>
      </c>
      <c r="K100" s="40"/>
    </row>
    <row r="101" spans="1:11">
      <c r="A101">
        <v>9</v>
      </c>
      <c r="B101" t="s">
        <v>243</v>
      </c>
      <c r="C101" t="s">
        <v>148</v>
      </c>
      <c r="D101" t="s">
        <v>244</v>
      </c>
      <c r="E101">
        <v>821</v>
      </c>
      <c r="F101">
        <v>312</v>
      </c>
      <c r="G101" s="3">
        <f>AVERAGE(Tabel1[[#This Row],[aantal exemplaren in 2019]:[aantal exemplaren in 2021]])*(1-0.5)</f>
        <v>283.25</v>
      </c>
      <c r="H101">
        <v>0</v>
      </c>
      <c r="I101">
        <v>0</v>
      </c>
      <c r="J101" s="40">
        <f>AVERAGE(Tabel1[[#This Row],[Aantal bestellingen 2019]:[Aantal bestellingen 2021]])*(1-0.5)</f>
        <v>0</v>
      </c>
      <c r="K101" s="40"/>
    </row>
    <row r="102" spans="1:11">
      <c r="A102">
        <v>9</v>
      </c>
      <c r="B102" t="s">
        <v>245</v>
      </c>
      <c r="C102" t="s">
        <v>148</v>
      </c>
      <c r="D102" t="s">
        <v>246</v>
      </c>
      <c r="E102">
        <v>522</v>
      </c>
      <c r="F102">
        <v>165</v>
      </c>
      <c r="G102" s="3">
        <f>AVERAGE(Tabel1[[#This Row],[aantal exemplaren in 2019]:[aantal exemplaren in 2021]])*(1-0.5)</f>
        <v>171.75</v>
      </c>
      <c r="H102">
        <v>0</v>
      </c>
      <c r="I102">
        <v>0</v>
      </c>
      <c r="J102" s="40">
        <f>AVERAGE(Tabel1[[#This Row],[Aantal bestellingen 2019]:[Aantal bestellingen 2021]])*(1-0.5)</f>
        <v>0</v>
      </c>
      <c r="K102" s="40"/>
    </row>
    <row r="103" spans="1:11">
      <c r="A103">
        <v>9</v>
      </c>
      <c r="B103" t="s">
        <v>247</v>
      </c>
      <c r="C103" t="s">
        <v>148</v>
      </c>
      <c r="D103" t="s">
        <v>248</v>
      </c>
      <c r="E103">
        <v>534</v>
      </c>
      <c r="F103">
        <v>170</v>
      </c>
      <c r="G103" s="3">
        <f>AVERAGE(Tabel1[[#This Row],[aantal exemplaren in 2019]:[aantal exemplaren in 2021]])*(1-0.5)</f>
        <v>176</v>
      </c>
      <c r="H103">
        <v>0</v>
      </c>
      <c r="I103">
        <v>0</v>
      </c>
      <c r="J103" s="40">
        <f>AVERAGE(Tabel1[[#This Row],[Aantal bestellingen 2019]:[Aantal bestellingen 2021]])*(1-0.5)</f>
        <v>0</v>
      </c>
      <c r="K103" s="40"/>
    </row>
    <row r="104" spans="1:11">
      <c r="A104">
        <v>9</v>
      </c>
      <c r="B104" t="s">
        <v>249</v>
      </c>
      <c r="C104" t="s">
        <v>148</v>
      </c>
      <c r="D104" t="s">
        <v>250</v>
      </c>
      <c r="E104">
        <v>554</v>
      </c>
      <c r="F104">
        <v>272</v>
      </c>
      <c r="G104" s="3">
        <f>AVERAGE(Tabel1[[#This Row],[aantal exemplaren in 2019]:[aantal exemplaren in 2021]])*(1-0.5)</f>
        <v>206.5</v>
      </c>
      <c r="H104">
        <v>0</v>
      </c>
      <c r="I104">
        <v>0</v>
      </c>
      <c r="J104" s="40">
        <f>AVERAGE(Tabel1[[#This Row],[Aantal bestellingen 2019]:[Aantal bestellingen 2021]])*(1-0.5)</f>
        <v>0</v>
      </c>
      <c r="K104" s="40"/>
    </row>
    <row r="105" spans="1:11">
      <c r="A105">
        <v>9</v>
      </c>
      <c r="B105" t="s">
        <v>251</v>
      </c>
      <c r="C105" t="s">
        <v>148</v>
      </c>
      <c r="D105" t="s">
        <v>252</v>
      </c>
      <c r="E105">
        <v>529</v>
      </c>
      <c r="F105">
        <v>230</v>
      </c>
      <c r="G105" s="3">
        <f>AVERAGE(Tabel1[[#This Row],[aantal exemplaren in 2019]:[aantal exemplaren in 2021]])*(1-0.5)</f>
        <v>189.75</v>
      </c>
      <c r="H105">
        <v>0</v>
      </c>
      <c r="I105">
        <v>0</v>
      </c>
      <c r="J105" s="40">
        <f>AVERAGE(Tabel1[[#This Row],[Aantal bestellingen 2019]:[Aantal bestellingen 2021]])*(1-0.5)</f>
        <v>0</v>
      </c>
      <c r="K105" s="40"/>
    </row>
    <row r="106" spans="1:11">
      <c r="A106">
        <v>9</v>
      </c>
      <c r="B106" t="s">
        <v>253</v>
      </c>
      <c r="C106" t="s">
        <v>148</v>
      </c>
      <c r="D106" t="s">
        <v>254</v>
      </c>
      <c r="E106">
        <v>240</v>
      </c>
      <c r="F106">
        <v>75</v>
      </c>
      <c r="G106" s="3">
        <f>AVERAGE(Tabel1[[#This Row],[aantal exemplaren in 2019]:[aantal exemplaren in 2021]])*(1-0.5)</f>
        <v>78.75</v>
      </c>
      <c r="H106">
        <v>0</v>
      </c>
      <c r="I106">
        <v>0</v>
      </c>
      <c r="J106" s="40">
        <f>AVERAGE(Tabel1[[#This Row],[Aantal bestellingen 2019]:[Aantal bestellingen 2021]])*(1-0.5)</f>
        <v>0</v>
      </c>
      <c r="K106" s="40"/>
    </row>
    <row r="107" spans="1:11">
      <c r="A107">
        <v>9</v>
      </c>
      <c r="B107" t="s">
        <v>255</v>
      </c>
      <c r="C107" t="s">
        <v>148</v>
      </c>
      <c r="D107" t="s">
        <v>256</v>
      </c>
      <c r="E107">
        <v>488</v>
      </c>
      <c r="F107">
        <v>232</v>
      </c>
      <c r="G107" s="3">
        <f>AVERAGE(Tabel1[[#This Row],[aantal exemplaren in 2019]:[aantal exemplaren in 2021]])*(1-0.5)</f>
        <v>180</v>
      </c>
      <c r="H107">
        <v>0</v>
      </c>
      <c r="I107">
        <v>0</v>
      </c>
      <c r="J107" s="40">
        <f>AVERAGE(Tabel1[[#This Row],[Aantal bestellingen 2019]:[Aantal bestellingen 2021]])*(1-0.5)</f>
        <v>0</v>
      </c>
      <c r="K107" s="40"/>
    </row>
    <row r="108" spans="1:11">
      <c r="A108">
        <v>9</v>
      </c>
      <c r="B108" t="s">
        <v>257</v>
      </c>
      <c r="C108" t="s">
        <v>148</v>
      </c>
      <c r="D108" t="s">
        <v>258</v>
      </c>
      <c r="E108">
        <v>922</v>
      </c>
      <c r="F108">
        <v>344</v>
      </c>
      <c r="G108" s="3">
        <f>AVERAGE(Tabel1[[#This Row],[aantal exemplaren in 2019]:[aantal exemplaren in 2021]])*(1-0.5)</f>
        <v>316.5</v>
      </c>
      <c r="H108">
        <v>0</v>
      </c>
      <c r="I108">
        <v>0</v>
      </c>
      <c r="J108" s="40">
        <f>AVERAGE(Tabel1[[#This Row],[Aantal bestellingen 2019]:[Aantal bestellingen 2021]])*(1-0.5)</f>
        <v>0</v>
      </c>
      <c r="K108" s="40"/>
    </row>
    <row r="109" spans="1:11">
      <c r="A109">
        <v>9</v>
      </c>
      <c r="B109" t="s">
        <v>259</v>
      </c>
      <c r="C109" t="s">
        <v>148</v>
      </c>
      <c r="D109" t="s">
        <v>260</v>
      </c>
      <c r="E109">
        <v>665</v>
      </c>
      <c r="F109">
        <v>253</v>
      </c>
      <c r="G109" s="3">
        <f>AVERAGE(Tabel1[[#This Row],[aantal exemplaren in 2019]:[aantal exemplaren in 2021]])*(1-0.5)</f>
        <v>229.5</v>
      </c>
      <c r="H109">
        <v>0</v>
      </c>
      <c r="I109">
        <v>0</v>
      </c>
      <c r="J109" s="40">
        <f>AVERAGE(Tabel1[[#This Row],[Aantal bestellingen 2019]:[Aantal bestellingen 2021]])*(1-0.5)</f>
        <v>0</v>
      </c>
      <c r="K109" s="40"/>
    </row>
    <row r="110" spans="1:11">
      <c r="A110">
        <v>9</v>
      </c>
      <c r="B110" t="s">
        <v>261</v>
      </c>
      <c r="C110" t="s">
        <v>262</v>
      </c>
      <c r="D110" t="s">
        <v>263</v>
      </c>
      <c r="E110">
        <v>582</v>
      </c>
      <c r="F110">
        <v>156</v>
      </c>
      <c r="G110" s="3">
        <f>AVERAGE(Tabel1[[#This Row],[aantal exemplaren in 2019]:[aantal exemplaren in 2021]])*(1-0.5)</f>
        <v>184.5</v>
      </c>
      <c r="H110">
        <v>0</v>
      </c>
      <c r="I110">
        <v>0</v>
      </c>
      <c r="J110" s="40">
        <f>AVERAGE(Tabel1[[#This Row],[Aantal bestellingen 2019]:[Aantal bestellingen 2021]])*(1-0.5)</f>
        <v>0</v>
      </c>
      <c r="K110" s="40"/>
    </row>
    <row r="111" spans="1:11">
      <c r="A111">
        <v>9</v>
      </c>
      <c r="B111" t="s">
        <v>264</v>
      </c>
      <c r="C111" t="s">
        <v>262</v>
      </c>
      <c r="D111" t="s">
        <v>265</v>
      </c>
      <c r="F111">
        <v>214</v>
      </c>
      <c r="G111" s="3">
        <f>AVERAGE(Tabel1[[#This Row],[aantal exemplaren in 2019]:[aantal exemplaren in 2021]])*(1-0.5)</f>
        <v>107</v>
      </c>
      <c r="H111">
        <v>0</v>
      </c>
      <c r="I111">
        <v>0</v>
      </c>
      <c r="J111" s="40">
        <f>AVERAGE(Tabel1[[#This Row],[Aantal bestellingen 2019]:[Aantal bestellingen 2021]])*(1-0.5)</f>
        <v>0</v>
      </c>
      <c r="K111" s="40"/>
    </row>
    <row r="112" spans="1:11">
      <c r="A112">
        <v>10</v>
      </c>
      <c r="B112" t="s">
        <v>266</v>
      </c>
      <c r="C112" t="s">
        <v>267</v>
      </c>
      <c r="D112" t="s">
        <v>268</v>
      </c>
      <c r="F112">
        <v>316</v>
      </c>
      <c r="G112" s="3">
        <f>AVERAGE(Tabel1[[#This Row],[aantal exemplaren in 2019]:[aantal exemplaren in 2021]])*(1-0.5)</f>
        <v>158</v>
      </c>
      <c r="H112">
        <v>0</v>
      </c>
      <c r="I112">
        <v>800</v>
      </c>
      <c r="J112" s="40">
        <f>AVERAGE(Tabel1[[#This Row],[Aantal bestellingen 2019]:[Aantal bestellingen 2021]])*(1-0.5)</f>
        <v>200</v>
      </c>
      <c r="K112" s="40" t="s">
        <v>269</v>
      </c>
    </row>
    <row r="113" spans="1:11">
      <c r="A113">
        <v>10</v>
      </c>
      <c r="B113" t="s">
        <v>270</v>
      </c>
      <c r="C113" t="s">
        <v>267</v>
      </c>
      <c r="D113" t="s">
        <v>271</v>
      </c>
      <c r="F113">
        <v>265</v>
      </c>
      <c r="G113" s="3">
        <f>AVERAGE(Tabel1[[#This Row],[aantal exemplaren in 2019]:[aantal exemplaren in 2021]])*(1-0.5)</f>
        <v>132.5</v>
      </c>
      <c r="H113">
        <v>0</v>
      </c>
      <c r="I113">
        <v>0</v>
      </c>
      <c r="J113" s="40">
        <f>AVERAGE(Tabel1[[#This Row],[Aantal bestellingen 2019]:[Aantal bestellingen 2021]])*(1-0.5)</f>
        <v>0</v>
      </c>
      <c r="K113" s="40"/>
    </row>
    <row r="114" spans="1:11">
      <c r="A114">
        <v>10</v>
      </c>
      <c r="B114" t="s">
        <v>272</v>
      </c>
      <c r="C114" t="s">
        <v>267</v>
      </c>
      <c r="D114" t="s">
        <v>273</v>
      </c>
      <c r="F114">
        <v>171</v>
      </c>
      <c r="G114" s="3">
        <f>AVERAGE(Tabel1[[#This Row],[aantal exemplaren in 2019]:[aantal exemplaren in 2021]])*(1-0.5)</f>
        <v>85.5</v>
      </c>
      <c r="H114">
        <v>0</v>
      </c>
      <c r="I114">
        <v>0</v>
      </c>
      <c r="J114" s="40">
        <f>AVERAGE(Tabel1[[#This Row],[Aantal bestellingen 2019]:[Aantal bestellingen 2021]])*(1-0.5)</f>
        <v>0</v>
      </c>
      <c r="K114" s="40"/>
    </row>
    <row r="115" spans="1:11">
      <c r="A115">
        <v>10</v>
      </c>
      <c r="B115" t="s">
        <v>274</v>
      </c>
      <c r="C115" t="s">
        <v>267</v>
      </c>
      <c r="D115" t="s">
        <v>275</v>
      </c>
      <c r="F115">
        <v>193</v>
      </c>
      <c r="G115" s="3">
        <f>AVERAGE(Tabel1[[#This Row],[aantal exemplaren in 2019]:[aantal exemplaren in 2021]])*(1-0.5)</f>
        <v>96.5</v>
      </c>
      <c r="H115">
        <v>0</v>
      </c>
      <c r="I115">
        <v>0</v>
      </c>
      <c r="J115" s="40">
        <f>AVERAGE(Tabel1[[#This Row],[Aantal bestellingen 2019]:[Aantal bestellingen 2021]])*(1-0.5)</f>
        <v>0</v>
      </c>
      <c r="K115" s="40"/>
    </row>
    <row r="116" spans="1:11">
      <c r="A116">
        <v>10</v>
      </c>
      <c r="B116" t="s">
        <v>276</v>
      </c>
      <c r="C116" t="s">
        <v>267</v>
      </c>
      <c r="D116" t="s">
        <v>277</v>
      </c>
      <c r="F116">
        <v>320</v>
      </c>
      <c r="G116" s="3">
        <f>AVERAGE(Tabel1[[#This Row],[aantal exemplaren in 2019]:[aantal exemplaren in 2021]])*(1-0.5)</f>
        <v>160</v>
      </c>
      <c r="H116">
        <v>0</v>
      </c>
      <c r="I116">
        <v>0</v>
      </c>
      <c r="J116" s="40">
        <f>AVERAGE(Tabel1[[#This Row],[Aantal bestellingen 2019]:[Aantal bestellingen 2021]])*(1-0.5)</f>
        <v>0</v>
      </c>
      <c r="K116" s="40"/>
    </row>
    <row r="117" spans="1:11">
      <c r="A117">
        <v>10</v>
      </c>
      <c r="B117" t="s">
        <v>278</v>
      </c>
      <c r="C117" t="s">
        <v>267</v>
      </c>
      <c r="D117" t="s">
        <v>279</v>
      </c>
      <c r="F117">
        <v>245</v>
      </c>
      <c r="G117" s="3">
        <f>AVERAGE(Tabel1[[#This Row],[aantal exemplaren in 2019]:[aantal exemplaren in 2021]])*(1-0.5)</f>
        <v>122.5</v>
      </c>
      <c r="H117">
        <v>0</v>
      </c>
      <c r="I117">
        <v>0</v>
      </c>
      <c r="J117" s="40">
        <f>AVERAGE(Tabel1[[#This Row],[Aantal bestellingen 2019]:[Aantal bestellingen 2021]])*(1-0.5)</f>
        <v>0</v>
      </c>
      <c r="K117" s="40"/>
    </row>
    <row r="118" spans="1:11">
      <c r="A118">
        <v>10</v>
      </c>
      <c r="B118" t="s">
        <v>280</v>
      </c>
      <c r="C118" t="s">
        <v>267</v>
      </c>
      <c r="D118" t="s">
        <v>281</v>
      </c>
      <c r="F118">
        <v>205</v>
      </c>
      <c r="G118" s="3">
        <f>AVERAGE(Tabel1[[#This Row],[aantal exemplaren in 2019]:[aantal exemplaren in 2021]])*(1-0.5)</f>
        <v>102.5</v>
      </c>
      <c r="H118">
        <v>0</v>
      </c>
      <c r="I118">
        <v>0</v>
      </c>
      <c r="J118" s="40">
        <f>AVERAGE(Tabel1[[#This Row],[Aantal bestellingen 2019]:[Aantal bestellingen 2021]])*(1-0.5)</f>
        <v>0</v>
      </c>
      <c r="K118" s="40"/>
    </row>
    <row r="119" spans="1:11">
      <c r="A119">
        <v>10</v>
      </c>
      <c r="B119" t="s">
        <v>282</v>
      </c>
      <c r="C119" t="s">
        <v>267</v>
      </c>
      <c r="D119" t="s">
        <v>283</v>
      </c>
      <c r="F119">
        <v>165</v>
      </c>
      <c r="G119" s="3">
        <f>AVERAGE(Tabel1[[#This Row],[aantal exemplaren in 2019]:[aantal exemplaren in 2021]])*(1-0.5)</f>
        <v>82.5</v>
      </c>
      <c r="H119">
        <v>0</v>
      </c>
      <c r="I119">
        <v>0</v>
      </c>
      <c r="J119" s="40">
        <f>AVERAGE(Tabel1[[#This Row],[Aantal bestellingen 2019]:[Aantal bestellingen 2021]])*(1-0.5)</f>
        <v>0</v>
      </c>
      <c r="K119" s="40"/>
    </row>
    <row r="120" spans="1:11">
      <c r="A120">
        <v>10</v>
      </c>
      <c r="B120" t="s">
        <v>284</v>
      </c>
      <c r="C120" t="s">
        <v>267</v>
      </c>
      <c r="D120" t="s">
        <v>285</v>
      </c>
      <c r="F120">
        <v>170</v>
      </c>
      <c r="G120" s="3">
        <f>AVERAGE(Tabel1[[#This Row],[aantal exemplaren in 2019]:[aantal exemplaren in 2021]])*(1-0.5)</f>
        <v>85</v>
      </c>
      <c r="H120">
        <v>0</v>
      </c>
      <c r="I120">
        <v>0</v>
      </c>
      <c r="J120" s="40">
        <f>AVERAGE(Tabel1[[#This Row],[Aantal bestellingen 2019]:[Aantal bestellingen 2021]])*(1-0.5)</f>
        <v>0</v>
      </c>
      <c r="K120" s="40"/>
    </row>
    <row r="121" spans="1:11">
      <c r="A121">
        <v>10</v>
      </c>
      <c r="B121" t="s">
        <v>286</v>
      </c>
      <c r="C121" t="s">
        <v>267</v>
      </c>
      <c r="D121" t="s">
        <v>287</v>
      </c>
      <c r="F121">
        <v>242</v>
      </c>
      <c r="G121" s="3">
        <f>AVERAGE(Tabel1[[#This Row],[aantal exemplaren in 2019]:[aantal exemplaren in 2021]])*(1-0.5)</f>
        <v>121</v>
      </c>
      <c r="H121">
        <v>0</v>
      </c>
      <c r="I121">
        <v>0</v>
      </c>
      <c r="J121" s="40">
        <f>AVERAGE(Tabel1[[#This Row],[Aantal bestellingen 2019]:[Aantal bestellingen 2021]])*(1-0.5)</f>
        <v>0</v>
      </c>
      <c r="K121" s="40"/>
    </row>
    <row r="122" spans="1:11">
      <c r="A122">
        <v>10</v>
      </c>
      <c r="B122" t="s">
        <v>288</v>
      </c>
      <c r="C122" t="s">
        <v>267</v>
      </c>
      <c r="D122" t="s">
        <v>289</v>
      </c>
      <c r="F122">
        <v>186</v>
      </c>
      <c r="G122" s="3">
        <f>AVERAGE(Tabel1[[#This Row],[aantal exemplaren in 2019]:[aantal exemplaren in 2021]])*(1-0.5)</f>
        <v>93</v>
      </c>
      <c r="H122">
        <v>0</v>
      </c>
      <c r="I122">
        <v>0</v>
      </c>
      <c r="J122" s="40">
        <f>AVERAGE(Tabel1[[#This Row],[Aantal bestellingen 2019]:[Aantal bestellingen 2021]])*(1-0.5)</f>
        <v>0</v>
      </c>
      <c r="K122" s="40"/>
    </row>
    <row r="123" spans="1:11">
      <c r="A123">
        <v>10</v>
      </c>
      <c r="B123" t="s">
        <v>290</v>
      </c>
      <c r="C123" t="s">
        <v>267</v>
      </c>
      <c r="D123" t="s">
        <v>291</v>
      </c>
      <c r="F123">
        <v>193</v>
      </c>
      <c r="G123" s="3">
        <f>AVERAGE(Tabel1[[#This Row],[aantal exemplaren in 2019]:[aantal exemplaren in 2021]])*(1-0.5)</f>
        <v>96.5</v>
      </c>
      <c r="H123">
        <v>0</v>
      </c>
      <c r="I123">
        <v>0</v>
      </c>
      <c r="J123" s="40">
        <f>AVERAGE(Tabel1[[#This Row],[Aantal bestellingen 2019]:[Aantal bestellingen 2021]])*(1-0.5)</f>
        <v>0</v>
      </c>
      <c r="K123" s="40"/>
    </row>
    <row r="124" spans="1:11">
      <c r="A124">
        <v>10</v>
      </c>
      <c r="B124" t="s">
        <v>292</v>
      </c>
      <c r="C124" t="s">
        <v>267</v>
      </c>
      <c r="D124" t="s">
        <v>293</v>
      </c>
      <c r="F124">
        <v>225</v>
      </c>
      <c r="G124" s="3">
        <f>AVERAGE(Tabel1[[#This Row],[aantal exemplaren in 2019]:[aantal exemplaren in 2021]])*(1-0.5)</f>
        <v>112.5</v>
      </c>
      <c r="H124">
        <v>0</v>
      </c>
      <c r="I124">
        <v>0</v>
      </c>
      <c r="J124" s="40">
        <f>AVERAGE(Tabel1[[#This Row],[Aantal bestellingen 2019]:[Aantal bestellingen 2021]])*(1-0.5)</f>
        <v>0</v>
      </c>
      <c r="K124" s="40"/>
    </row>
    <row r="125" spans="1:11">
      <c r="A125">
        <v>10</v>
      </c>
      <c r="B125" t="s">
        <v>294</v>
      </c>
      <c r="C125" t="s">
        <v>267</v>
      </c>
      <c r="D125" t="s">
        <v>295</v>
      </c>
      <c r="F125">
        <v>180</v>
      </c>
      <c r="G125" s="3">
        <f>AVERAGE(Tabel1[[#This Row],[aantal exemplaren in 2019]:[aantal exemplaren in 2021]])*(1-0.5)</f>
        <v>90</v>
      </c>
      <c r="H125">
        <v>0</v>
      </c>
      <c r="I125">
        <v>0</v>
      </c>
      <c r="J125" s="40">
        <f>AVERAGE(Tabel1[[#This Row],[Aantal bestellingen 2019]:[Aantal bestellingen 2021]])*(1-0.5)</f>
        <v>0</v>
      </c>
      <c r="K125" s="40"/>
    </row>
    <row r="126" spans="1:11">
      <c r="A126">
        <v>10</v>
      </c>
      <c r="B126" t="s">
        <v>296</v>
      </c>
      <c r="C126" t="s">
        <v>267</v>
      </c>
      <c r="D126" t="s">
        <v>297</v>
      </c>
      <c r="F126">
        <v>109</v>
      </c>
      <c r="G126" s="3">
        <f>AVERAGE(Tabel1[[#This Row],[aantal exemplaren in 2019]:[aantal exemplaren in 2021]])*(1-0.5)</f>
        <v>54.5</v>
      </c>
      <c r="H126">
        <v>0</v>
      </c>
      <c r="I126">
        <v>0</v>
      </c>
      <c r="J126" s="40">
        <f>AVERAGE(Tabel1[[#This Row],[Aantal bestellingen 2019]:[Aantal bestellingen 2021]])*(1-0.5)</f>
        <v>0</v>
      </c>
      <c r="K126" s="40"/>
    </row>
    <row r="127" spans="1:11">
      <c r="A127">
        <v>10</v>
      </c>
      <c r="B127" t="s">
        <v>298</v>
      </c>
      <c r="C127" t="s">
        <v>267</v>
      </c>
      <c r="D127" t="s">
        <v>299</v>
      </c>
      <c r="F127">
        <v>267</v>
      </c>
      <c r="G127" s="3">
        <f>AVERAGE(Tabel1[[#This Row],[aantal exemplaren in 2019]:[aantal exemplaren in 2021]])*(1-0.5)</f>
        <v>133.5</v>
      </c>
      <c r="H127">
        <v>0</v>
      </c>
      <c r="I127">
        <v>0</v>
      </c>
      <c r="J127" s="40">
        <f>AVERAGE(Tabel1[[#This Row],[Aantal bestellingen 2019]:[Aantal bestellingen 2021]])*(1-0.5)</f>
        <v>0</v>
      </c>
      <c r="K127" s="40"/>
    </row>
    <row r="128" spans="1:11">
      <c r="A128">
        <v>10</v>
      </c>
      <c r="B128" t="s">
        <v>300</v>
      </c>
      <c r="C128" t="s">
        <v>267</v>
      </c>
      <c r="D128" t="s">
        <v>301</v>
      </c>
      <c r="F128">
        <v>260</v>
      </c>
      <c r="G128" s="3">
        <f>AVERAGE(Tabel1[[#This Row],[aantal exemplaren in 2019]:[aantal exemplaren in 2021]])*(1-0.5)</f>
        <v>130</v>
      </c>
      <c r="H128">
        <v>0</v>
      </c>
      <c r="I128">
        <v>0</v>
      </c>
      <c r="J128" s="40">
        <f>AVERAGE(Tabel1[[#This Row],[Aantal bestellingen 2019]:[Aantal bestellingen 2021]])*(1-0.5)</f>
        <v>0</v>
      </c>
      <c r="K128" s="40"/>
    </row>
    <row r="129" spans="1:11">
      <c r="A129">
        <v>10</v>
      </c>
      <c r="B129" t="s">
        <v>302</v>
      </c>
      <c r="C129" t="s">
        <v>267</v>
      </c>
      <c r="D129" t="s">
        <v>303</v>
      </c>
      <c r="F129">
        <v>254</v>
      </c>
      <c r="G129" s="3">
        <f>AVERAGE(Tabel1[[#This Row],[aantal exemplaren in 2019]:[aantal exemplaren in 2021]])*(1-0.5)</f>
        <v>127</v>
      </c>
      <c r="H129">
        <v>0</v>
      </c>
      <c r="I129">
        <v>0</v>
      </c>
      <c r="J129" s="40">
        <f>AVERAGE(Tabel1[[#This Row],[Aantal bestellingen 2019]:[Aantal bestellingen 2021]])*(1-0.5)</f>
        <v>0</v>
      </c>
      <c r="K129" s="40"/>
    </row>
    <row r="130" spans="1:11">
      <c r="A130">
        <v>10</v>
      </c>
      <c r="B130" t="s">
        <v>304</v>
      </c>
      <c r="C130" t="s">
        <v>267</v>
      </c>
      <c r="D130" t="s">
        <v>305</v>
      </c>
      <c r="F130">
        <v>201</v>
      </c>
      <c r="G130" s="3">
        <f>AVERAGE(Tabel1[[#This Row],[aantal exemplaren in 2019]:[aantal exemplaren in 2021]])*(1-0.5)</f>
        <v>100.5</v>
      </c>
      <c r="H130">
        <v>0</v>
      </c>
      <c r="I130">
        <v>0</v>
      </c>
      <c r="J130" s="40">
        <f>AVERAGE(Tabel1[[#This Row],[Aantal bestellingen 2019]:[Aantal bestellingen 2021]])*(1-0.5)</f>
        <v>0</v>
      </c>
      <c r="K130" s="40"/>
    </row>
    <row r="131" spans="1:11">
      <c r="A131">
        <v>10</v>
      </c>
      <c r="B131" t="s">
        <v>306</v>
      </c>
      <c r="C131" t="s">
        <v>267</v>
      </c>
      <c r="D131" t="s">
        <v>307</v>
      </c>
      <c r="F131">
        <v>162</v>
      </c>
      <c r="G131" s="3">
        <f>AVERAGE(Tabel1[[#This Row],[aantal exemplaren in 2019]:[aantal exemplaren in 2021]])*(1-0.5)</f>
        <v>81</v>
      </c>
      <c r="H131">
        <v>0</v>
      </c>
      <c r="I131">
        <v>0</v>
      </c>
      <c r="J131" s="40">
        <f>AVERAGE(Tabel1[[#This Row],[Aantal bestellingen 2019]:[Aantal bestellingen 2021]])*(1-0.5)</f>
        <v>0</v>
      </c>
      <c r="K131" s="40"/>
    </row>
    <row r="132" spans="1:11">
      <c r="A132">
        <v>11</v>
      </c>
      <c r="B132" t="s">
        <v>308</v>
      </c>
      <c r="C132" t="s">
        <v>309</v>
      </c>
      <c r="D132" t="s">
        <v>309</v>
      </c>
      <c r="F132">
        <v>27</v>
      </c>
      <c r="G132" s="3">
        <f>AVERAGE(Tabel1[[#This Row],[aantal exemplaren in 2019]:[aantal exemplaren in 2021]])*(1-0.5)</f>
        <v>13.5</v>
      </c>
      <c r="H132">
        <v>0</v>
      </c>
      <c r="I132">
        <v>10</v>
      </c>
      <c r="J132" s="40">
        <f>AVERAGE(Tabel1[[#This Row],[Aantal bestellingen 2019]:[Aantal bestellingen 2021]])*(1-0.5)</f>
        <v>2.5</v>
      </c>
      <c r="K132" s="40"/>
    </row>
    <row r="133" spans="1:11">
      <c r="A133">
        <v>12</v>
      </c>
      <c r="B133" t="s">
        <v>310</v>
      </c>
      <c r="C133" t="s">
        <v>311</v>
      </c>
      <c r="D133" t="s">
        <v>312</v>
      </c>
      <c r="E133">
        <v>75</v>
      </c>
      <c r="F133">
        <v>57</v>
      </c>
      <c r="G133" s="3">
        <f>AVERAGE(Tabel1[[#This Row],[aantal exemplaren in 2019]:[aantal exemplaren in 2021]])*(1-0.5)</f>
        <v>33</v>
      </c>
      <c r="H133">
        <v>380</v>
      </c>
      <c r="I133">
        <v>205</v>
      </c>
      <c r="J133" s="40">
        <f>AVERAGE(Tabel1[[#This Row],[Aantal bestellingen 2019]:[Aantal bestellingen 2021]])*(1-0.5)</f>
        <v>146.25</v>
      </c>
      <c r="K133" s="40" t="s">
        <v>313</v>
      </c>
    </row>
    <row r="134" spans="1:11">
      <c r="A134">
        <v>12</v>
      </c>
      <c r="B134" t="s">
        <v>314</v>
      </c>
      <c r="C134" t="s">
        <v>311</v>
      </c>
      <c r="D134" t="s">
        <v>315</v>
      </c>
      <c r="E134">
        <v>43</v>
      </c>
      <c r="F134">
        <v>37</v>
      </c>
      <c r="G134" s="3">
        <f>AVERAGE(Tabel1[[#This Row],[aantal exemplaren in 2019]:[aantal exemplaren in 2021]])*(1-0.5)</f>
        <v>20</v>
      </c>
      <c r="H134">
        <v>0</v>
      </c>
      <c r="I134">
        <v>0</v>
      </c>
      <c r="J134" s="40">
        <f>AVERAGE(Tabel1[[#This Row],[Aantal bestellingen 2019]:[Aantal bestellingen 2021]])*(1-0.5)</f>
        <v>0</v>
      </c>
      <c r="K134" s="40"/>
    </row>
    <row r="135" spans="1:11">
      <c r="A135">
        <v>12</v>
      </c>
      <c r="B135" t="s">
        <v>316</v>
      </c>
      <c r="C135" t="s">
        <v>311</v>
      </c>
      <c r="D135" t="s">
        <v>317</v>
      </c>
      <c r="E135">
        <v>98</v>
      </c>
      <c r="F135">
        <v>39</v>
      </c>
      <c r="G135" s="3">
        <f>AVERAGE(Tabel1[[#This Row],[aantal exemplaren in 2019]:[aantal exemplaren in 2021]])*(1-0.5)</f>
        <v>34.25</v>
      </c>
      <c r="H135">
        <v>0</v>
      </c>
      <c r="I135">
        <v>0</v>
      </c>
      <c r="J135" s="40">
        <f>AVERAGE(Tabel1[[#This Row],[Aantal bestellingen 2019]:[Aantal bestellingen 2021]])*(1-0.5)</f>
        <v>0</v>
      </c>
      <c r="K135" s="40"/>
    </row>
    <row r="136" spans="1:11">
      <c r="A136">
        <v>12</v>
      </c>
      <c r="B136" t="s">
        <v>318</v>
      </c>
      <c r="C136" t="s">
        <v>311</v>
      </c>
      <c r="D136" t="s">
        <v>319</v>
      </c>
      <c r="E136">
        <v>33</v>
      </c>
      <c r="F136">
        <v>38</v>
      </c>
      <c r="G136" s="3">
        <f>AVERAGE(Tabel1[[#This Row],[aantal exemplaren in 2019]:[aantal exemplaren in 2021]])*(1-0.5)</f>
        <v>17.75</v>
      </c>
      <c r="H136">
        <v>0</v>
      </c>
      <c r="I136">
        <v>0</v>
      </c>
      <c r="J136" s="40">
        <f>AVERAGE(Tabel1[[#This Row],[Aantal bestellingen 2019]:[Aantal bestellingen 2021]])*(1-0.5)</f>
        <v>0</v>
      </c>
      <c r="K136" s="40"/>
    </row>
    <row r="137" spans="1:11">
      <c r="A137">
        <v>12</v>
      </c>
      <c r="B137" t="s">
        <v>320</v>
      </c>
      <c r="C137" t="s">
        <v>311</v>
      </c>
      <c r="D137" t="s">
        <v>321</v>
      </c>
      <c r="E137">
        <v>64</v>
      </c>
      <c r="F137">
        <v>35</v>
      </c>
      <c r="G137" s="3">
        <f>AVERAGE(Tabel1[[#This Row],[aantal exemplaren in 2019]:[aantal exemplaren in 2021]])*(1-0.5)</f>
        <v>24.75</v>
      </c>
      <c r="H137">
        <v>0</v>
      </c>
      <c r="I137">
        <v>0</v>
      </c>
      <c r="J137" s="40">
        <f>AVERAGE(Tabel1[[#This Row],[Aantal bestellingen 2019]:[Aantal bestellingen 2021]])*(1-0.5)</f>
        <v>0</v>
      </c>
      <c r="K137" s="40"/>
    </row>
    <row r="138" spans="1:11">
      <c r="A138">
        <v>12</v>
      </c>
      <c r="B138" t="s">
        <v>322</v>
      </c>
      <c r="C138" t="s">
        <v>311</v>
      </c>
      <c r="D138" t="s">
        <v>323</v>
      </c>
      <c r="E138">
        <v>42</v>
      </c>
      <c r="F138">
        <v>36</v>
      </c>
      <c r="G138" s="3">
        <f>AVERAGE(Tabel1[[#This Row],[aantal exemplaren in 2019]:[aantal exemplaren in 2021]])*(1-0.5)</f>
        <v>19.5</v>
      </c>
      <c r="H138">
        <v>0</v>
      </c>
      <c r="I138">
        <v>0</v>
      </c>
      <c r="J138" s="40">
        <f>AVERAGE(Tabel1[[#This Row],[Aantal bestellingen 2019]:[Aantal bestellingen 2021]])*(1-0.5)</f>
        <v>0</v>
      </c>
      <c r="K138" s="40"/>
    </row>
    <row r="139" spans="1:11">
      <c r="A139">
        <v>12</v>
      </c>
      <c r="B139" t="s">
        <v>324</v>
      </c>
      <c r="C139" t="s">
        <v>311</v>
      </c>
      <c r="D139" t="s">
        <v>325</v>
      </c>
      <c r="E139">
        <v>140</v>
      </c>
      <c r="F139">
        <v>51</v>
      </c>
      <c r="G139" s="3">
        <f>AVERAGE(Tabel1[[#This Row],[aantal exemplaren in 2019]:[aantal exemplaren in 2021]])*(1-0.5)</f>
        <v>47.75</v>
      </c>
      <c r="H139">
        <v>0</v>
      </c>
      <c r="I139">
        <v>0</v>
      </c>
      <c r="J139" s="40">
        <f>AVERAGE(Tabel1[[#This Row],[Aantal bestellingen 2019]:[Aantal bestellingen 2021]])*(1-0.5)</f>
        <v>0</v>
      </c>
      <c r="K139" s="40"/>
    </row>
    <row r="140" spans="1:11">
      <c r="A140">
        <v>12</v>
      </c>
      <c r="B140" t="s">
        <v>326</v>
      </c>
      <c r="C140" t="s">
        <v>311</v>
      </c>
      <c r="D140" t="s">
        <v>327</v>
      </c>
      <c r="E140">
        <v>57</v>
      </c>
      <c r="F140">
        <v>39</v>
      </c>
      <c r="G140" s="3">
        <f>AVERAGE(Tabel1[[#This Row],[aantal exemplaren in 2019]:[aantal exemplaren in 2021]])*(1-0.5)</f>
        <v>24</v>
      </c>
      <c r="H140">
        <v>0</v>
      </c>
      <c r="I140">
        <v>0</v>
      </c>
      <c r="J140" s="40">
        <f>AVERAGE(Tabel1[[#This Row],[Aantal bestellingen 2019]:[Aantal bestellingen 2021]])*(1-0.5)</f>
        <v>0</v>
      </c>
      <c r="K140" s="40"/>
    </row>
    <row r="141" spans="1:11">
      <c r="A141">
        <v>12</v>
      </c>
      <c r="B141" t="s">
        <v>328</v>
      </c>
      <c r="C141" t="s">
        <v>311</v>
      </c>
      <c r="D141" t="s">
        <v>329</v>
      </c>
      <c r="E141">
        <v>33</v>
      </c>
      <c r="F141">
        <v>31</v>
      </c>
      <c r="G141" s="3">
        <f>AVERAGE(Tabel1[[#This Row],[aantal exemplaren in 2019]:[aantal exemplaren in 2021]])*(1-0.5)</f>
        <v>16</v>
      </c>
      <c r="H141">
        <v>0</v>
      </c>
      <c r="I141">
        <v>0</v>
      </c>
      <c r="J141" s="40">
        <f>AVERAGE(Tabel1[[#This Row],[Aantal bestellingen 2019]:[Aantal bestellingen 2021]])*(1-0.5)</f>
        <v>0</v>
      </c>
      <c r="K141" s="40"/>
    </row>
    <row r="142" spans="1:11">
      <c r="A142">
        <v>12</v>
      </c>
      <c r="B142" t="s">
        <v>330</v>
      </c>
      <c r="C142" t="s">
        <v>311</v>
      </c>
      <c r="D142" t="s">
        <v>331</v>
      </c>
      <c r="E142">
        <v>30</v>
      </c>
      <c r="F142">
        <v>30</v>
      </c>
      <c r="G142" s="3">
        <f>AVERAGE(Tabel1[[#This Row],[aantal exemplaren in 2019]:[aantal exemplaren in 2021]])*(1-0.5)</f>
        <v>15</v>
      </c>
      <c r="H142">
        <v>0</v>
      </c>
      <c r="I142">
        <v>0</v>
      </c>
      <c r="J142" s="40">
        <f>AVERAGE(Tabel1[[#This Row],[Aantal bestellingen 2019]:[Aantal bestellingen 2021]])*(1-0.5)</f>
        <v>0</v>
      </c>
      <c r="K142" s="40"/>
    </row>
    <row r="143" spans="1:11">
      <c r="A143">
        <v>12</v>
      </c>
      <c r="B143" t="s">
        <v>332</v>
      </c>
      <c r="C143" t="s">
        <v>311</v>
      </c>
      <c r="D143" t="s">
        <v>333</v>
      </c>
      <c r="E143">
        <v>30</v>
      </c>
      <c r="F143">
        <v>31</v>
      </c>
      <c r="G143" s="3">
        <f>AVERAGE(Tabel1[[#This Row],[aantal exemplaren in 2019]:[aantal exemplaren in 2021]])*(1-0.5)</f>
        <v>15.25</v>
      </c>
      <c r="H143">
        <v>0</v>
      </c>
      <c r="I143">
        <v>0</v>
      </c>
      <c r="J143" s="40">
        <f>AVERAGE(Tabel1[[#This Row],[Aantal bestellingen 2019]:[Aantal bestellingen 2021]])*(1-0.5)</f>
        <v>0</v>
      </c>
      <c r="K143" s="40"/>
    </row>
    <row r="144" spans="1:11">
      <c r="A144">
        <v>12</v>
      </c>
      <c r="B144" t="s">
        <v>334</v>
      </c>
      <c r="C144" t="s">
        <v>311</v>
      </c>
      <c r="D144" t="s">
        <v>335</v>
      </c>
      <c r="E144">
        <v>30</v>
      </c>
      <c r="F144">
        <v>29</v>
      </c>
      <c r="G144" s="3">
        <f>AVERAGE(Tabel1[[#This Row],[aantal exemplaren in 2019]:[aantal exemplaren in 2021]])*(1-0.5)</f>
        <v>14.75</v>
      </c>
      <c r="H144">
        <v>0</v>
      </c>
      <c r="I144">
        <v>0</v>
      </c>
      <c r="J144" s="40">
        <f>AVERAGE(Tabel1[[#This Row],[Aantal bestellingen 2019]:[Aantal bestellingen 2021]])*(1-0.5)</f>
        <v>0</v>
      </c>
      <c r="K144" s="40"/>
    </row>
    <row r="145" spans="1:11">
      <c r="A145">
        <v>12</v>
      </c>
      <c r="B145" t="s">
        <v>336</v>
      </c>
      <c r="C145" t="s">
        <v>311</v>
      </c>
      <c r="D145" t="s">
        <v>337</v>
      </c>
      <c r="E145">
        <v>31</v>
      </c>
      <c r="F145">
        <v>31</v>
      </c>
      <c r="G145" s="3">
        <f>AVERAGE(Tabel1[[#This Row],[aantal exemplaren in 2019]:[aantal exemplaren in 2021]])*(1-0.5)</f>
        <v>15.5</v>
      </c>
      <c r="H145">
        <v>0</v>
      </c>
      <c r="I145">
        <v>0</v>
      </c>
      <c r="J145" s="40">
        <f>AVERAGE(Tabel1[[#This Row],[Aantal bestellingen 2019]:[Aantal bestellingen 2021]])*(1-0.5)</f>
        <v>0</v>
      </c>
      <c r="K145" s="40"/>
    </row>
    <row r="146" spans="1:11">
      <c r="A146">
        <v>12</v>
      </c>
      <c r="B146" t="s">
        <v>338</v>
      </c>
      <c r="C146" t="s">
        <v>311</v>
      </c>
      <c r="D146" t="s">
        <v>339</v>
      </c>
      <c r="E146">
        <v>28</v>
      </c>
      <c r="F146">
        <v>30</v>
      </c>
      <c r="G146" s="3">
        <f>AVERAGE(Tabel1[[#This Row],[aantal exemplaren in 2019]:[aantal exemplaren in 2021]])*(1-0.5)</f>
        <v>14.5</v>
      </c>
      <c r="H146">
        <v>0</v>
      </c>
      <c r="I146">
        <v>0</v>
      </c>
      <c r="J146" s="40">
        <f>AVERAGE(Tabel1[[#This Row],[Aantal bestellingen 2019]:[Aantal bestellingen 2021]])*(1-0.5)</f>
        <v>0</v>
      </c>
      <c r="K146" s="40"/>
    </row>
    <row r="147" spans="1:11">
      <c r="A147">
        <v>12</v>
      </c>
      <c r="B147" t="s">
        <v>340</v>
      </c>
      <c r="C147" t="s">
        <v>311</v>
      </c>
      <c r="D147" t="s">
        <v>341</v>
      </c>
      <c r="E147">
        <v>38</v>
      </c>
      <c r="F147">
        <v>35</v>
      </c>
      <c r="G147" s="3">
        <f>AVERAGE(Tabel1[[#This Row],[aantal exemplaren in 2019]:[aantal exemplaren in 2021]])*(1-0.5)</f>
        <v>18.25</v>
      </c>
      <c r="H147">
        <v>0</v>
      </c>
      <c r="I147">
        <v>0</v>
      </c>
      <c r="J147" s="40">
        <f>AVERAGE(Tabel1[[#This Row],[Aantal bestellingen 2019]:[Aantal bestellingen 2021]])*(1-0.5)</f>
        <v>0</v>
      </c>
      <c r="K147" s="3" t="s">
        <v>36</v>
      </c>
    </row>
    <row r="148" spans="1:11">
      <c r="A148">
        <v>13</v>
      </c>
      <c r="B148" t="s">
        <v>342</v>
      </c>
      <c r="C148" t="s">
        <v>343</v>
      </c>
      <c r="D148" t="s">
        <v>344</v>
      </c>
      <c r="E148">
        <v>4241</v>
      </c>
      <c r="F148">
        <v>2866</v>
      </c>
      <c r="G148" s="3">
        <f>AVERAGE(Tabel1[[#This Row],[aantal exemplaren in 2019]:[aantal exemplaren in 2021]])*(1-0.5)</f>
        <v>1776.75</v>
      </c>
      <c r="H148">
        <v>0</v>
      </c>
      <c r="I148">
        <v>0</v>
      </c>
      <c r="J148" s="40">
        <f>AVERAGE(Tabel1[[#This Row],[Aantal bestellingen 2019]:[Aantal bestellingen 2021]])*(1-0.5)</f>
        <v>0</v>
      </c>
      <c r="K148" s="3" t="s">
        <v>36</v>
      </c>
    </row>
    <row r="149" spans="1:11">
      <c r="A149">
        <v>13</v>
      </c>
      <c r="B149" t="s">
        <v>345</v>
      </c>
      <c r="C149" t="s">
        <v>343</v>
      </c>
      <c r="D149" t="s">
        <v>346</v>
      </c>
      <c r="E149">
        <v>1662</v>
      </c>
      <c r="F149">
        <v>670</v>
      </c>
      <c r="G149" s="3">
        <f>AVERAGE(Tabel1[[#This Row],[aantal exemplaren in 2019]:[aantal exemplaren in 2021]])*(1-0.5)</f>
        <v>583</v>
      </c>
      <c r="H149">
        <v>0</v>
      </c>
      <c r="I149">
        <v>0</v>
      </c>
      <c r="J149" s="40">
        <f>AVERAGE(Tabel1[[#This Row],[Aantal bestellingen 2019]:[Aantal bestellingen 2021]])*(1-0.5)</f>
        <v>0</v>
      </c>
      <c r="K149" s="3" t="s">
        <v>36</v>
      </c>
    </row>
    <row r="150" spans="1:11">
      <c r="A150">
        <v>13</v>
      </c>
      <c r="B150" t="s">
        <v>347</v>
      </c>
      <c r="C150" t="s">
        <v>343</v>
      </c>
      <c r="D150" t="s">
        <v>348</v>
      </c>
      <c r="E150">
        <v>678</v>
      </c>
      <c r="F150">
        <v>507</v>
      </c>
      <c r="G150" s="3">
        <f>AVERAGE(Tabel1[[#This Row],[aantal exemplaren in 2019]:[aantal exemplaren in 2021]])*(1-0.5)</f>
        <v>296.25</v>
      </c>
      <c r="H150">
        <v>0</v>
      </c>
      <c r="I150">
        <v>0</v>
      </c>
      <c r="J150" s="40">
        <f>AVERAGE(Tabel1[[#This Row],[Aantal bestellingen 2019]:[Aantal bestellingen 2021]])*(1-0.5)</f>
        <v>0</v>
      </c>
      <c r="K150" s="3" t="s">
        <v>36</v>
      </c>
    </row>
    <row r="151" spans="1:11">
      <c r="A151">
        <v>14</v>
      </c>
      <c r="B151" t="s">
        <v>349</v>
      </c>
      <c r="C151" t="s">
        <v>350</v>
      </c>
      <c r="D151" t="s">
        <v>351</v>
      </c>
      <c r="E151">
        <v>808</v>
      </c>
      <c r="F151">
        <v>463</v>
      </c>
      <c r="G151" s="3">
        <f>AVERAGE(Tabel1[[#This Row],[aantal exemplaren in 2019]:[aantal exemplaren in 2021]])*(1-0.5)</f>
        <v>317.75</v>
      </c>
      <c r="H151">
        <v>120</v>
      </c>
      <c r="I151">
        <v>130</v>
      </c>
      <c r="J151" s="40">
        <f>AVERAGE(Tabel1[[#This Row],[Aantal bestellingen 2019]:[Aantal bestellingen 2021]])*(1-0.5)</f>
        <v>62.5</v>
      </c>
      <c r="K151" s="40"/>
    </row>
    <row r="152" spans="1:11">
      <c r="A152">
        <v>14</v>
      </c>
      <c r="B152" t="s">
        <v>352</v>
      </c>
      <c r="C152" t="s">
        <v>350</v>
      </c>
      <c r="D152" t="s">
        <v>353</v>
      </c>
      <c r="E152">
        <v>342</v>
      </c>
      <c r="F152">
        <v>242</v>
      </c>
      <c r="G152" s="3">
        <f>AVERAGE(Tabel1[[#This Row],[aantal exemplaren in 2019]:[aantal exemplaren in 2021]])*(1-0.5)</f>
        <v>146</v>
      </c>
      <c r="H152">
        <v>0</v>
      </c>
      <c r="I152">
        <v>0</v>
      </c>
      <c r="J152" s="40">
        <f>AVERAGE(Tabel1[[#This Row],[Aantal bestellingen 2019]:[Aantal bestellingen 2021]])*(1-0.5)</f>
        <v>0</v>
      </c>
      <c r="K152" s="3" t="s">
        <v>36</v>
      </c>
    </row>
    <row r="153" spans="1:11">
      <c r="A153">
        <v>15</v>
      </c>
      <c r="B153" t="s">
        <v>354</v>
      </c>
      <c r="C153" t="s">
        <v>350</v>
      </c>
      <c r="D153" t="s">
        <v>355</v>
      </c>
      <c r="E153">
        <v>53</v>
      </c>
      <c r="F153">
        <v>155</v>
      </c>
      <c r="G153" s="3">
        <f>AVERAGE(Tabel1[[#This Row],[aantal exemplaren in 2019]:[aantal exemplaren in 2021]])*(1-0.5)</f>
        <v>52</v>
      </c>
      <c r="H153">
        <v>10</v>
      </c>
      <c r="I153">
        <v>65</v>
      </c>
      <c r="J153" s="40">
        <f>AVERAGE(Tabel1[[#This Row],[Aantal bestellingen 2019]:[Aantal bestellingen 2021]])*(1-0.5)</f>
        <v>18.75</v>
      </c>
      <c r="K153" s="40"/>
    </row>
    <row r="154" spans="1:11">
      <c r="A154">
        <v>16</v>
      </c>
      <c r="B154" t="s">
        <v>356</v>
      </c>
      <c r="C154" t="s">
        <v>357</v>
      </c>
      <c r="D154" t="s">
        <v>358</v>
      </c>
      <c r="E154">
        <v>134</v>
      </c>
      <c r="F154">
        <v>63</v>
      </c>
      <c r="G154" s="3">
        <f>AVERAGE(Tabel1[[#This Row],[aantal exemplaren in 2019]:[aantal exemplaren in 2021]])*(1-0.5)</f>
        <v>49.25</v>
      </c>
      <c r="H154">
        <v>0</v>
      </c>
      <c r="I154">
        <v>0</v>
      </c>
      <c r="J154" s="40">
        <f>AVERAGE(Tabel1[[#This Row],[Aantal bestellingen 2019]:[Aantal bestellingen 2021]])*(1-0.5)</f>
        <v>0</v>
      </c>
      <c r="K154" s="3" t="s">
        <v>36</v>
      </c>
    </row>
    <row r="155" spans="1:11">
      <c r="A155">
        <v>17</v>
      </c>
      <c r="B155" t="s">
        <v>359</v>
      </c>
      <c r="C155" t="s">
        <v>357</v>
      </c>
      <c r="D155" t="s">
        <v>360</v>
      </c>
      <c r="E155">
        <v>158</v>
      </c>
      <c r="F155">
        <v>73</v>
      </c>
      <c r="G155" s="3">
        <f>AVERAGE(Tabel1[[#This Row],[aantal exemplaren in 2019]:[aantal exemplaren in 2021]])*(1-0.5)</f>
        <v>57.75</v>
      </c>
      <c r="H155">
        <v>60</v>
      </c>
      <c r="I155">
        <v>25</v>
      </c>
      <c r="J155" s="40">
        <f>AVERAGE(Tabel1[[#This Row],[Aantal bestellingen 2019]:[Aantal bestellingen 2021]])*(1-0.5)</f>
        <v>21.25</v>
      </c>
      <c r="K155" s="40"/>
    </row>
    <row r="156" spans="1:11">
      <c r="A156">
        <v>18</v>
      </c>
      <c r="B156" t="s">
        <v>361</v>
      </c>
      <c r="C156" t="s">
        <v>267</v>
      </c>
      <c r="D156" t="s">
        <v>362</v>
      </c>
      <c r="F156">
        <v>234</v>
      </c>
      <c r="G156" s="3">
        <f>AVERAGE(Tabel1[[#This Row],[aantal exemplaren in 2019]:[aantal exemplaren in 2021]])*(1-0.5)</f>
        <v>117</v>
      </c>
      <c r="H156">
        <v>0</v>
      </c>
      <c r="I156">
        <v>0</v>
      </c>
      <c r="J156" s="40">
        <f>AVERAGE(Tabel1[[#This Row],[Aantal bestellingen 2019]:[Aantal bestellingen 2021]])*(1-0.5)</f>
        <v>0</v>
      </c>
      <c r="K156" s="3" t="s">
        <v>36</v>
      </c>
    </row>
    <row r="157" spans="1:11">
      <c r="A157">
        <v>19</v>
      </c>
      <c r="B157" t="s">
        <v>363</v>
      </c>
      <c r="C157" t="s">
        <v>45</v>
      </c>
      <c r="D157" t="s">
        <v>364</v>
      </c>
      <c r="F157">
        <v>153</v>
      </c>
      <c r="G157" s="3">
        <f>AVERAGE(Tabel1[[#This Row],[aantal exemplaren in 2019]:[aantal exemplaren in 2021]])*(1-0.5)</f>
        <v>76.5</v>
      </c>
      <c r="H157">
        <v>0</v>
      </c>
      <c r="I157">
        <v>1310</v>
      </c>
      <c r="J157" s="40">
        <f>AVERAGE(Tabel1[[#This Row],[Aantal bestellingen 2019]:[Aantal bestellingen 2021]])*(1-0.5)</f>
        <v>327.5</v>
      </c>
      <c r="K157" s="40" t="s">
        <v>365</v>
      </c>
    </row>
    <row r="158" spans="1:11">
      <c r="A158">
        <v>19</v>
      </c>
      <c r="B158" t="s">
        <v>366</v>
      </c>
      <c r="C158" t="s">
        <v>45</v>
      </c>
      <c r="D158" t="s">
        <v>367</v>
      </c>
      <c r="F158">
        <v>181</v>
      </c>
      <c r="G158" s="3">
        <f>AVERAGE(Tabel1[[#This Row],[aantal exemplaren in 2019]:[aantal exemplaren in 2021]])*(1-0.5)</f>
        <v>90.5</v>
      </c>
      <c r="H158">
        <v>0</v>
      </c>
      <c r="I158">
        <v>0</v>
      </c>
      <c r="J158" s="40">
        <f>AVERAGE(Tabel1[[#This Row],[Aantal bestellingen 2019]:[Aantal bestellingen 2021]])*(1-0.5)</f>
        <v>0</v>
      </c>
      <c r="K158" s="40"/>
    </row>
    <row r="159" spans="1:11">
      <c r="A159">
        <v>19</v>
      </c>
      <c r="B159" t="s">
        <v>368</v>
      </c>
      <c r="C159" t="s">
        <v>45</v>
      </c>
      <c r="D159" t="s">
        <v>369</v>
      </c>
      <c r="F159">
        <v>234</v>
      </c>
      <c r="G159" s="3">
        <f>AVERAGE(Tabel1[[#This Row],[aantal exemplaren in 2019]:[aantal exemplaren in 2021]])*(1-0.5)</f>
        <v>117</v>
      </c>
      <c r="H159">
        <v>0</v>
      </c>
      <c r="I159">
        <v>0</v>
      </c>
      <c r="J159" s="40">
        <f>AVERAGE(Tabel1[[#This Row],[Aantal bestellingen 2019]:[Aantal bestellingen 2021]])*(1-0.5)</f>
        <v>0</v>
      </c>
      <c r="K159" s="40"/>
    </row>
    <row r="160" spans="1:11">
      <c r="A160">
        <v>19</v>
      </c>
      <c r="B160" t="s">
        <v>370</v>
      </c>
      <c r="C160" t="s">
        <v>45</v>
      </c>
      <c r="D160" t="s">
        <v>371</v>
      </c>
      <c r="F160">
        <v>259</v>
      </c>
      <c r="G160" s="3">
        <f>AVERAGE(Tabel1[[#This Row],[aantal exemplaren in 2019]:[aantal exemplaren in 2021]])*(1-0.5)</f>
        <v>129.5</v>
      </c>
      <c r="H160">
        <v>0</v>
      </c>
      <c r="I160">
        <v>0</v>
      </c>
      <c r="J160" s="40">
        <f>AVERAGE(Tabel1[[#This Row],[Aantal bestellingen 2019]:[Aantal bestellingen 2021]])*(1-0.5)</f>
        <v>0</v>
      </c>
      <c r="K160" s="40"/>
    </row>
    <row r="161" spans="1:11">
      <c r="A161">
        <v>19</v>
      </c>
      <c r="B161" t="s">
        <v>372</v>
      </c>
      <c r="C161" t="s">
        <v>45</v>
      </c>
      <c r="D161" t="s">
        <v>373</v>
      </c>
      <c r="F161">
        <v>218</v>
      </c>
      <c r="G161" s="3">
        <f>AVERAGE(Tabel1[[#This Row],[aantal exemplaren in 2019]:[aantal exemplaren in 2021]])*(1-0.5)</f>
        <v>109</v>
      </c>
      <c r="H161">
        <v>0</v>
      </c>
      <c r="I161">
        <v>0</v>
      </c>
      <c r="J161" s="40">
        <f>AVERAGE(Tabel1[[#This Row],[Aantal bestellingen 2019]:[Aantal bestellingen 2021]])*(1-0.5)</f>
        <v>0</v>
      </c>
      <c r="K161" s="40"/>
    </row>
    <row r="162" spans="1:11">
      <c r="A162">
        <v>19</v>
      </c>
      <c r="B162" t="s">
        <v>374</v>
      </c>
      <c r="C162" t="s">
        <v>45</v>
      </c>
      <c r="D162" t="s">
        <v>375</v>
      </c>
      <c r="F162">
        <v>233</v>
      </c>
      <c r="G162" s="3">
        <f>AVERAGE(Tabel1[[#This Row],[aantal exemplaren in 2019]:[aantal exemplaren in 2021]])*(1-0.5)</f>
        <v>116.5</v>
      </c>
      <c r="H162">
        <v>0</v>
      </c>
      <c r="I162">
        <v>0</v>
      </c>
      <c r="J162" s="40">
        <f>AVERAGE(Tabel1[[#This Row],[Aantal bestellingen 2019]:[Aantal bestellingen 2021]])*(1-0.5)</f>
        <v>0</v>
      </c>
      <c r="K162" s="40"/>
    </row>
    <row r="163" spans="1:11">
      <c r="A163">
        <v>19</v>
      </c>
      <c r="B163" t="s">
        <v>376</v>
      </c>
      <c r="C163" t="s">
        <v>45</v>
      </c>
      <c r="D163" t="s">
        <v>377</v>
      </c>
      <c r="F163">
        <v>184</v>
      </c>
      <c r="G163" s="3">
        <f>AVERAGE(Tabel1[[#This Row],[aantal exemplaren in 2019]:[aantal exemplaren in 2021]])*(1-0.5)</f>
        <v>92</v>
      </c>
      <c r="H163">
        <v>0</v>
      </c>
      <c r="I163">
        <v>0</v>
      </c>
      <c r="J163" s="40">
        <f>AVERAGE(Tabel1[[#This Row],[Aantal bestellingen 2019]:[Aantal bestellingen 2021]])*(1-0.5)</f>
        <v>0</v>
      </c>
      <c r="K163" s="40"/>
    </row>
    <row r="164" spans="1:11">
      <c r="A164">
        <v>19</v>
      </c>
      <c r="B164" t="s">
        <v>378</v>
      </c>
      <c r="C164" t="s">
        <v>45</v>
      </c>
      <c r="D164" t="s">
        <v>379</v>
      </c>
      <c r="F164">
        <v>241</v>
      </c>
      <c r="G164" s="3">
        <f>AVERAGE(Tabel1[[#This Row],[aantal exemplaren in 2019]:[aantal exemplaren in 2021]])*(1-0.5)</f>
        <v>120.5</v>
      </c>
      <c r="H164">
        <v>0</v>
      </c>
      <c r="I164">
        <v>0</v>
      </c>
      <c r="J164" s="40">
        <f>AVERAGE(Tabel1[[#This Row],[Aantal bestellingen 2019]:[Aantal bestellingen 2021]])*(1-0.5)</f>
        <v>0</v>
      </c>
      <c r="K164" s="40"/>
    </row>
    <row r="165" spans="1:11">
      <c r="A165">
        <v>19</v>
      </c>
      <c r="B165" t="s">
        <v>380</v>
      </c>
      <c r="C165" t="s">
        <v>45</v>
      </c>
      <c r="D165" t="s">
        <v>381</v>
      </c>
      <c r="F165">
        <v>177</v>
      </c>
      <c r="G165" s="3">
        <f>AVERAGE(Tabel1[[#This Row],[aantal exemplaren in 2019]:[aantal exemplaren in 2021]])*(1-0.5)</f>
        <v>88.5</v>
      </c>
      <c r="H165">
        <v>0</v>
      </c>
      <c r="I165">
        <v>0</v>
      </c>
      <c r="J165" s="40">
        <f>AVERAGE(Tabel1[[#This Row],[Aantal bestellingen 2019]:[Aantal bestellingen 2021]])*(1-0.5)</f>
        <v>0</v>
      </c>
      <c r="K165" s="40"/>
    </row>
    <row r="166" spans="1:11">
      <c r="A166">
        <v>19</v>
      </c>
      <c r="B166" t="s">
        <v>382</v>
      </c>
      <c r="C166" t="s">
        <v>45</v>
      </c>
      <c r="D166" t="s">
        <v>383</v>
      </c>
      <c r="F166">
        <v>198</v>
      </c>
      <c r="G166" s="3">
        <f>AVERAGE(Tabel1[[#This Row],[aantal exemplaren in 2019]:[aantal exemplaren in 2021]])*(1-0.5)</f>
        <v>99</v>
      </c>
      <c r="H166">
        <v>0</v>
      </c>
      <c r="I166">
        <v>0</v>
      </c>
      <c r="J166" s="40">
        <f>AVERAGE(Tabel1[[#This Row],[Aantal bestellingen 2019]:[Aantal bestellingen 2021]])*(1-0.5)</f>
        <v>0</v>
      </c>
      <c r="K166" s="40"/>
    </row>
    <row r="167" spans="1:11">
      <c r="A167">
        <v>19</v>
      </c>
      <c r="B167" t="s">
        <v>384</v>
      </c>
      <c r="C167" t="s">
        <v>45</v>
      </c>
      <c r="D167" t="s">
        <v>385</v>
      </c>
      <c r="F167">
        <v>201</v>
      </c>
      <c r="G167" s="3">
        <f>AVERAGE(Tabel1[[#This Row],[aantal exemplaren in 2019]:[aantal exemplaren in 2021]])*(1-0.5)</f>
        <v>100.5</v>
      </c>
      <c r="H167">
        <v>0</v>
      </c>
      <c r="I167">
        <v>0</v>
      </c>
      <c r="J167" s="40">
        <f>AVERAGE(Tabel1[[#This Row],[Aantal bestellingen 2019]:[Aantal bestellingen 2021]])*(1-0.5)</f>
        <v>0</v>
      </c>
      <c r="K167" s="40"/>
    </row>
    <row r="168" spans="1:11">
      <c r="A168">
        <v>19</v>
      </c>
      <c r="B168" t="s">
        <v>386</v>
      </c>
      <c r="C168" t="s">
        <v>45</v>
      </c>
      <c r="D168" t="s">
        <v>387</v>
      </c>
      <c r="F168">
        <v>180</v>
      </c>
      <c r="G168" s="3">
        <f>AVERAGE(Tabel1[[#This Row],[aantal exemplaren in 2019]:[aantal exemplaren in 2021]])*(1-0.5)</f>
        <v>90</v>
      </c>
      <c r="H168">
        <v>0</v>
      </c>
      <c r="I168">
        <v>0</v>
      </c>
      <c r="J168" s="40">
        <f>AVERAGE(Tabel1[[#This Row],[Aantal bestellingen 2019]:[Aantal bestellingen 2021]])*(1-0.5)</f>
        <v>0</v>
      </c>
      <c r="K168" s="40"/>
    </row>
    <row r="169" spans="1:11">
      <c r="A169">
        <v>19</v>
      </c>
      <c r="B169" t="s">
        <v>388</v>
      </c>
      <c r="C169" t="s">
        <v>45</v>
      </c>
      <c r="D169" t="s">
        <v>389</v>
      </c>
      <c r="F169">
        <v>250</v>
      </c>
      <c r="G169" s="3">
        <f>AVERAGE(Tabel1[[#This Row],[aantal exemplaren in 2019]:[aantal exemplaren in 2021]])*(1-0.5)</f>
        <v>125</v>
      </c>
      <c r="H169">
        <v>0</v>
      </c>
      <c r="I169">
        <v>0</v>
      </c>
      <c r="J169" s="40">
        <f>AVERAGE(Tabel1[[#This Row],[Aantal bestellingen 2019]:[Aantal bestellingen 2021]])*(1-0.5)</f>
        <v>0</v>
      </c>
      <c r="K169" s="40"/>
    </row>
    <row r="170" spans="1:11">
      <c r="A170">
        <v>19</v>
      </c>
      <c r="B170" t="s">
        <v>390</v>
      </c>
      <c r="C170" t="s">
        <v>45</v>
      </c>
      <c r="D170" t="s">
        <v>391</v>
      </c>
      <c r="F170">
        <v>152</v>
      </c>
      <c r="G170" s="3">
        <f>AVERAGE(Tabel1[[#This Row],[aantal exemplaren in 2019]:[aantal exemplaren in 2021]])*(1-0.5)</f>
        <v>76</v>
      </c>
      <c r="H170">
        <v>0</v>
      </c>
      <c r="I170">
        <v>0</v>
      </c>
      <c r="J170" s="40">
        <f>AVERAGE(Tabel1[[#This Row],[Aantal bestellingen 2019]:[Aantal bestellingen 2021]])*(1-0.5)</f>
        <v>0</v>
      </c>
      <c r="K170" s="40"/>
    </row>
    <row r="171" spans="1:11">
      <c r="A171">
        <v>19</v>
      </c>
      <c r="B171" t="s">
        <v>392</v>
      </c>
      <c r="C171" t="s">
        <v>45</v>
      </c>
      <c r="D171" t="s">
        <v>393</v>
      </c>
      <c r="F171">
        <v>198</v>
      </c>
      <c r="G171" s="3">
        <f>AVERAGE(Tabel1[[#This Row],[aantal exemplaren in 2019]:[aantal exemplaren in 2021]])*(1-0.5)</f>
        <v>99</v>
      </c>
      <c r="H171">
        <v>0</v>
      </c>
      <c r="I171">
        <v>0</v>
      </c>
      <c r="J171" s="40">
        <f>AVERAGE(Tabel1[[#This Row],[Aantal bestellingen 2019]:[Aantal bestellingen 2021]])*(1-0.5)</f>
        <v>0</v>
      </c>
      <c r="K171" s="40"/>
    </row>
    <row r="172" spans="1:11">
      <c r="A172">
        <v>19</v>
      </c>
      <c r="B172" t="s">
        <v>394</v>
      </c>
      <c r="C172" t="s">
        <v>45</v>
      </c>
      <c r="D172" t="s">
        <v>395</v>
      </c>
      <c r="F172">
        <v>198</v>
      </c>
      <c r="G172" s="3">
        <f>AVERAGE(Tabel1[[#This Row],[aantal exemplaren in 2019]:[aantal exemplaren in 2021]])*(1-0.5)</f>
        <v>99</v>
      </c>
      <c r="H172">
        <v>0</v>
      </c>
      <c r="I172">
        <v>0</v>
      </c>
      <c r="J172" s="40">
        <f>AVERAGE(Tabel1[[#This Row],[Aantal bestellingen 2019]:[Aantal bestellingen 2021]])*(1-0.5)</f>
        <v>0</v>
      </c>
      <c r="K172" s="40"/>
    </row>
    <row r="173" spans="1:11">
      <c r="A173">
        <v>19</v>
      </c>
      <c r="B173" t="s">
        <v>396</v>
      </c>
      <c r="C173" t="s">
        <v>45</v>
      </c>
      <c r="D173" t="s">
        <v>397</v>
      </c>
      <c r="F173">
        <v>168</v>
      </c>
      <c r="G173" s="3">
        <f>AVERAGE(Tabel1[[#This Row],[aantal exemplaren in 2019]:[aantal exemplaren in 2021]])*(1-0.5)</f>
        <v>84</v>
      </c>
      <c r="H173">
        <v>0</v>
      </c>
      <c r="I173">
        <v>0</v>
      </c>
      <c r="J173" s="40">
        <f>AVERAGE(Tabel1[[#This Row],[Aantal bestellingen 2019]:[Aantal bestellingen 2021]])*(1-0.5)</f>
        <v>0</v>
      </c>
      <c r="K173" s="40"/>
    </row>
    <row r="174" spans="1:11">
      <c r="A174">
        <v>19</v>
      </c>
      <c r="B174" t="s">
        <v>398</v>
      </c>
      <c r="C174" t="s">
        <v>45</v>
      </c>
      <c r="D174" t="s">
        <v>399</v>
      </c>
      <c r="F174">
        <v>203</v>
      </c>
      <c r="G174" s="3">
        <f>AVERAGE(Tabel1[[#This Row],[aantal exemplaren in 2019]:[aantal exemplaren in 2021]])*(1-0.5)</f>
        <v>101.5</v>
      </c>
      <c r="H174">
        <v>0</v>
      </c>
      <c r="I174">
        <v>0</v>
      </c>
      <c r="J174" s="40">
        <f>AVERAGE(Tabel1[[#This Row],[Aantal bestellingen 2019]:[Aantal bestellingen 2021]])*(1-0.5)</f>
        <v>0</v>
      </c>
      <c r="K174" s="40"/>
    </row>
    <row r="175" spans="1:11">
      <c r="A175">
        <v>19</v>
      </c>
      <c r="B175" t="s">
        <v>400</v>
      </c>
      <c r="C175" t="s">
        <v>45</v>
      </c>
      <c r="D175" t="s">
        <v>401</v>
      </c>
      <c r="F175">
        <v>226</v>
      </c>
      <c r="G175" s="3">
        <f>AVERAGE(Tabel1[[#This Row],[aantal exemplaren in 2019]:[aantal exemplaren in 2021]])*(1-0.5)</f>
        <v>113</v>
      </c>
      <c r="H175">
        <v>0</v>
      </c>
      <c r="I175">
        <v>0</v>
      </c>
      <c r="J175" s="40">
        <f>AVERAGE(Tabel1[[#This Row],[Aantal bestellingen 2019]:[Aantal bestellingen 2021]])*(1-0.5)</f>
        <v>0</v>
      </c>
      <c r="K175" s="40"/>
    </row>
    <row r="176" spans="1:11">
      <c r="A176">
        <v>20</v>
      </c>
      <c r="B176" t="s">
        <v>402</v>
      </c>
      <c r="C176" t="s">
        <v>45</v>
      </c>
      <c r="D176" t="s">
        <v>403</v>
      </c>
      <c r="E176">
        <v>702</v>
      </c>
      <c r="F176">
        <v>306</v>
      </c>
      <c r="G176" s="3">
        <f>AVERAGE(Tabel1[[#This Row],[aantal exemplaren in 2019]:[aantal exemplaren in 2021]])*(1-0.5)</f>
        <v>252</v>
      </c>
      <c r="H176">
        <v>0</v>
      </c>
      <c r="I176">
        <v>0</v>
      </c>
      <c r="J176" s="40">
        <f>AVERAGE(Tabel1[[#This Row],[Aantal bestellingen 2019]:[Aantal bestellingen 2021]])*(1-0.5)</f>
        <v>0</v>
      </c>
      <c r="K176" s="40"/>
    </row>
    <row r="177" spans="1:11">
      <c r="A177">
        <v>21</v>
      </c>
      <c r="B177" t="s">
        <v>404</v>
      </c>
      <c r="C177" t="s">
        <v>45</v>
      </c>
      <c r="D177" t="s">
        <v>405</v>
      </c>
      <c r="E177">
        <v>318</v>
      </c>
      <c r="F177">
        <v>229</v>
      </c>
      <c r="G177" s="3">
        <f>AVERAGE(Tabel1[[#This Row],[aantal exemplaren in 2019]:[aantal exemplaren in 2021]])*(1-0.5)</f>
        <v>136.75</v>
      </c>
      <c r="H177">
        <v>0</v>
      </c>
      <c r="I177">
        <v>0</v>
      </c>
      <c r="J177" s="40">
        <f>AVERAGE(Tabel1[[#This Row],[Aantal bestellingen 2019]:[Aantal bestellingen 2021]])*(1-0.5)</f>
        <v>0</v>
      </c>
      <c r="K177" s="3" t="s">
        <v>36</v>
      </c>
    </row>
    <row r="178" spans="1:11">
      <c r="A178">
        <v>22</v>
      </c>
      <c r="B178" t="s">
        <v>406</v>
      </c>
      <c r="C178" t="s">
        <v>407</v>
      </c>
      <c r="D178" t="s">
        <v>408</v>
      </c>
      <c r="E178">
        <v>309</v>
      </c>
      <c r="F178">
        <v>37</v>
      </c>
      <c r="G178" s="3">
        <f>AVERAGE(Tabel1[[#This Row],[aantal exemplaren in 2019]:[aantal exemplaren in 2021]])*(1-0.5)</f>
        <v>86.5</v>
      </c>
      <c r="H178">
        <v>80</v>
      </c>
      <c r="I178">
        <v>20</v>
      </c>
      <c r="J178" s="40">
        <f>AVERAGE(Tabel1[[#This Row],[Aantal bestellingen 2019]:[Aantal bestellingen 2021]])*(1-0.5)</f>
        <v>25</v>
      </c>
      <c r="K178" s="40"/>
    </row>
    <row r="179" spans="1:11">
      <c r="A179">
        <v>23</v>
      </c>
      <c r="B179" t="s">
        <v>409</v>
      </c>
      <c r="C179" t="s">
        <v>407</v>
      </c>
      <c r="D179" t="s">
        <v>410</v>
      </c>
      <c r="E179">
        <v>163</v>
      </c>
      <c r="F179">
        <v>54</v>
      </c>
      <c r="G179" s="3">
        <f>AVERAGE(Tabel1[[#This Row],[aantal exemplaren in 2019]:[aantal exemplaren in 2021]])*(1-0.5)</f>
        <v>54.25</v>
      </c>
      <c r="H179">
        <v>0</v>
      </c>
      <c r="I179">
        <v>0</v>
      </c>
      <c r="J179" s="40">
        <f>AVERAGE(Tabel1[[#This Row],[Aantal bestellingen 2019]:[Aantal bestellingen 2021]])*(1-0.5)</f>
        <v>0</v>
      </c>
      <c r="K179" s="3" t="s">
        <v>36</v>
      </c>
    </row>
    <row r="180" spans="1:11">
      <c r="A180">
        <v>24</v>
      </c>
      <c r="B180" t="s">
        <v>411</v>
      </c>
      <c r="C180" t="s">
        <v>412</v>
      </c>
      <c r="D180" t="s">
        <v>413</v>
      </c>
      <c r="F180">
        <v>2</v>
      </c>
      <c r="G180" s="3">
        <f>AVERAGE(Tabel1[[#This Row],[aantal exemplaren in 2019]:[aantal exemplaren in 2021]])*(1-0.5)</f>
        <v>1</v>
      </c>
      <c r="H180">
        <v>0</v>
      </c>
      <c r="I180">
        <v>10</v>
      </c>
      <c r="J180" s="40">
        <f>AVERAGE(Tabel1[[#This Row],[Aantal bestellingen 2019]:[Aantal bestellingen 2021]])*(1-0.5)</f>
        <v>2.5</v>
      </c>
      <c r="K180" s="40" t="s">
        <v>414</v>
      </c>
    </row>
    <row r="181" spans="1:11">
      <c r="A181">
        <v>24</v>
      </c>
      <c r="B181" t="s">
        <v>415</v>
      </c>
      <c r="C181" t="s">
        <v>412</v>
      </c>
      <c r="D181" t="s">
        <v>416</v>
      </c>
      <c r="F181">
        <v>2</v>
      </c>
      <c r="G181" s="3">
        <f>AVERAGE(Tabel1[[#This Row],[aantal exemplaren in 2019]:[aantal exemplaren in 2021]])*(1-0.5)</f>
        <v>1</v>
      </c>
      <c r="H181">
        <v>0</v>
      </c>
      <c r="I181">
        <v>0</v>
      </c>
      <c r="J181" s="40">
        <f>AVERAGE(Tabel1[[#This Row],[Aantal bestellingen 2019]:[Aantal bestellingen 2021]])*(1-0.5)</f>
        <v>0</v>
      </c>
      <c r="K181" s="40"/>
    </row>
    <row r="182" spans="1:11">
      <c r="A182">
        <v>24</v>
      </c>
      <c r="B182" t="s">
        <v>417</v>
      </c>
      <c r="C182" t="s">
        <v>412</v>
      </c>
      <c r="D182" t="s">
        <v>418</v>
      </c>
      <c r="F182">
        <v>1</v>
      </c>
      <c r="G182" s="3">
        <f>AVERAGE(Tabel1[[#This Row],[aantal exemplaren in 2019]:[aantal exemplaren in 2021]])*(1-0.5)</f>
        <v>0.5</v>
      </c>
      <c r="H182">
        <v>0</v>
      </c>
      <c r="I182">
        <v>0</v>
      </c>
      <c r="J182" s="40">
        <f>AVERAGE(Tabel1[[#This Row],[Aantal bestellingen 2019]:[Aantal bestellingen 2021]])*(1-0.5)</f>
        <v>0</v>
      </c>
      <c r="K182" s="40"/>
    </row>
    <row r="183" spans="1:11">
      <c r="A183">
        <v>24</v>
      </c>
      <c r="B183" t="s">
        <v>419</v>
      </c>
      <c r="C183" t="s">
        <v>412</v>
      </c>
      <c r="D183" t="s">
        <v>420</v>
      </c>
      <c r="F183">
        <v>1</v>
      </c>
      <c r="G183" s="3">
        <f>AVERAGE(Tabel1[[#This Row],[aantal exemplaren in 2019]:[aantal exemplaren in 2021]])*(1-0.5)</f>
        <v>0.5</v>
      </c>
      <c r="H183">
        <v>0</v>
      </c>
      <c r="I183">
        <v>0</v>
      </c>
      <c r="J183" s="40">
        <f>AVERAGE(Tabel1[[#This Row],[Aantal bestellingen 2019]:[Aantal bestellingen 2021]])*(1-0.5)</f>
        <v>0</v>
      </c>
      <c r="K183" s="40"/>
    </row>
    <row r="184" spans="1:11">
      <c r="A184">
        <v>24</v>
      </c>
      <c r="B184" t="s">
        <v>421</v>
      </c>
      <c r="C184" t="s">
        <v>412</v>
      </c>
      <c r="D184" t="s">
        <v>422</v>
      </c>
      <c r="F184">
        <v>1</v>
      </c>
      <c r="G184" s="3">
        <f>AVERAGE(Tabel1[[#This Row],[aantal exemplaren in 2019]:[aantal exemplaren in 2021]])*(1-0.5)</f>
        <v>0.5</v>
      </c>
      <c r="H184">
        <v>0</v>
      </c>
      <c r="I184">
        <v>0</v>
      </c>
      <c r="J184" s="40">
        <f>AVERAGE(Tabel1[[#This Row],[Aantal bestellingen 2019]:[Aantal bestellingen 2021]])*(1-0.5)</f>
        <v>0</v>
      </c>
      <c r="K184" s="40"/>
    </row>
    <row r="185" spans="1:11">
      <c r="A185">
        <v>24</v>
      </c>
      <c r="B185" t="s">
        <v>423</v>
      </c>
      <c r="C185" t="s">
        <v>412</v>
      </c>
      <c r="D185" t="s">
        <v>424</v>
      </c>
      <c r="F185">
        <v>1</v>
      </c>
      <c r="G185" s="3">
        <f>AVERAGE(Tabel1[[#This Row],[aantal exemplaren in 2019]:[aantal exemplaren in 2021]])*(1-0.5)</f>
        <v>0.5</v>
      </c>
      <c r="H185">
        <v>0</v>
      </c>
      <c r="I185">
        <v>0</v>
      </c>
      <c r="J185" s="40">
        <f>AVERAGE(Tabel1[[#This Row],[Aantal bestellingen 2019]:[Aantal bestellingen 2021]])*(1-0.5)</f>
        <v>0</v>
      </c>
      <c r="K185" s="40"/>
    </row>
    <row r="186" spans="1:11">
      <c r="A186">
        <v>24</v>
      </c>
      <c r="B186" t="s">
        <v>425</v>
      </c>
      <c r="C186" t="s">
        <v>412</v>
      </c>
      <c r="D186" t="s">
        <v>426</v>
      </c>
      <c r="F186">
        <v>1</v>
      </c>
      <c r="G186" s="3">
        <f>AVERAGE(Tabel1[[#This Row],[aantal exemplaren in 2019]:[aantal exemplaren in 2021]])*(1-0.5)</f>
        <v>0.5</v>
      </c>
      <c r="H186">
        <v>0</v>
      </c>
      <c r="I186">
        <v>0</v>
      </c>
      <c r="J186" s="40">
        <f>AVERAGE(Tabel1[[#This Row],[Aantal bestellingen 2019]:[Aantal bestellingen 2021]])*(1-0.5)</f>
        <v>0</v>
      </c>
      <c r="K186" s="40"/>
    </row>
    <row r="187" spans="1:11">
      <c r="A187">
        <v>24</v>
      </c>
      <c r="B187" t="s">
        <v>427</v>
      </c>
      <c r="C187" t="s">
        <v>412</v>
      </c>
      <c r="D187" t="s">
        <v>428</v>
      </c>
      <c r="F187">
        <v>1</v>
      </c>
      <c r="G187" s="3">
        <f>AVERAGE(Tabel1[[#This Row],[aantal exemplaren in 2019]:[aantal exemplaren in 2021]])*(1-0.5)</f>
        <v>0.5</v>
      </c>
      <c r="H187">
        <v>0</v>
      </c>
      <c r="I187">
        <v>0</v>
      </c>
      <c r="J187" s="40">
        <f>AVERAGE(Tabel1[[#This Row],[Aantal bestellingen 2019]:[Aantal bestellingen 2021]])*(1-0.5)</f>
        <v>0</v>
      </c>
      <c r="K187" s="40"/>
    </row>
    <row r="188" spans="1:11">
      <c r="A188">
        <v>24</v>
      </c>
      <c r="B188" t="s">
        <v>429</v>
      </c>
      <c r="C188" t="s">
        <v>412</v>
      </c>
      <c r="D188" t="s">
        <v>430</v>
      </c>
      <c r="F188">
        <v>1</v>
      </c>
      <c r="G188" s="3">
        <f>AVERAGE(Tabel1[[#This Row],[aantal exemplaren in 2019]:[aantal exemplaren in 2021]])*(1-0.5)</f>
        <v>0.5</v>
      </c>
      <c r="H188">
        <v>0</v>
      </c>
      <c r="I188">
        <v>0</v>
      </c>
      <c r="J188" s="40">
        <f>AVERAGE(Tabel1[[#This Row],[Aantal bestellingen 2019]:[Aantal bestellingen 2021]])*(1-0.5)</f>
        <v>0</v>
      </c>
      <c r="K188" s="40"/>
    </row>
    <row r="189" spans="1:11">
      <c r="A189">
        <v>24</v>
      </c>
      <c r="B189" t="s">
        <v>431</v>
      </c>
      <c r="C189" t="s">
        <v>412</v>
      </c>
      <c r="D189" t="s">
        <v>432</v>
      </c>
      <c r="F189">
        <v>1</v>
      </c>
      <c r="G189" s="3">
        <f>AVERAGE(Tabel1[[#This Row],[aantal exemplaren in 2019]:[aantal exemplaren in 2021]])*(1-0.5)</f>
        <v>0.5</v>
      </c>
      <c r="H189">
        <v>0</v>
      </c>
      <c r="I189">
        <v>0</v>
      </c>
      <c r="J189" s="40">
        <f>AVERAGE(Tabel1[[#This Row],[Aantal bestellingen 2019]:[Aantal bestellingen 2021]])*(1-0.5)</f>
        <v>0</v>
      </c>
      <c r="K189" s="40"/>
    </row>
    <row r="190" spans="1:11">
      <c r="A190">
        <v>24</v>
      </c>
      <c r="B190" t="s">
        <v>433</v>
      </c>
      <c r="C190" t="s">
        <v>412</v>
      </c>
      <c r="D190" t="s">
        <v>434</v>
      </c>
      <c r="F190">
        <v>1</v>
      </c>
      <c r="G190" s="3">
        <f>AVERAGE(Tabel1[[#This Row],[aantal exemplaren in 2019]:[aantal exemplaren in 2021]])*(1-0.5)</f>
        <v>0.5</v>
      </c>
      <c r="H190">
        <v>0</v>
      </c>
      <c r="I190">
        <v>0</v>
      </c>
      <c r="J190" s="40">
        <f>AVERAGE(Tabel1[[#This Row],[Aantal bestellingen 2019]:[Aantal bestellingen 2021]])*(1-0.5)</f>
        <v>0</v>
      </c>
      <c r="K190" s="40"/>
    </row>
    <row r="191" spans="1:11">
      <c r="A191">
        <v>24</v>
      </c>
      <c r="B191" t="s">
        <v>435</v>
      </c>
      <c r="C191" t="s">
        <v>412</v>
      </c>
      <c r="D191" t="s">
        <v>436</v>
      </c>
      <c r="F191">
        <v>1</v>
      </c>
      <c r="G191" s="3">
        <f>AVERAGE(Tabel1[[#This Row],[aantal exemplaren in 2019]:[aantal exemplaren in 2021]])*(1-0.5)</f>
        <v>0.5</v>
      </c>
      <c r="H191">
        <v>0</v>
      </c>
      <c r="I191">
        <v>0</v>
      </c>
      <c r="J191" s="40">
        <f>AVERAGE(Tabel1[[#This Row],[Aantal bestellingen 2019]:[Aantal bestellingen 2021]])*(1-0.5)</f>
        <v>0</v>
      </c>
      <c r="K191" s="40"/>
    </row>
    <row r="192" spans="1:11">
      <c r="A192">
        <v>24</v>
      </c>
      <c r="B192" t="s">
        <v>437</v>
      </c>
      <c r="C192" t="s">
        <v>412</v>
      </c>
      <c r="D192" t="s">
        <v>438</v>
      </c>
      <c r="F192">
        <v>1</v>
      </c>
      <c r="G192" s="3">
        <f>AVERAGE(Tabel1[[#This Row],[aantal exemplaren in 2019]:[aantal exemplaren in 2021]])*(1-0.5)</f>
        <v>0.5</v>
      </c>
      <c r="H192">
        <v>0</v>
      </c>
      <c r="I192">
        <v>0</v>
      </c>
      <c r="J192" s="40">
        <f>AVERAGE(Tabel1[[#This Row],[Aantal bestellingen 2019]:[Aantal bestellingen 2021]])*(1-0.5)</f>
        <v>0</v>
      </c>
      <c r="K192" s="40"/>
    </row>
    <row r="193" spans="1:11">
      <c r="A193">
        <v>24</v>
      </c>
      <c r="B193" t="s">
        <v>439</v>
      </c>
      <c r="C193" t="s">
        <v>412</v>
      </c>
      <c r="D193" t="s">
        <v>440</v>
      </c>
      <c r="F193">
        <v>1</v>
      </c>
      <c r="G193" s="3">
        <f>AVERAGE(Tabel1[[#This Row],[aantal exemplaren in 2019]:[aantal exemplaren in 2021]])*(1-0.5)</f>
        <v>0.5</v>
      </c>
      <c r="H193">
        <v>0</v>
      </c>
      <c r="I193">
        <v>0</v>
      </c>
      <c r="J193" s="40">
        <f>AVERAGE(Tabel1[[#This Row],[Aantal bestellingen 2019]:[Aantal bestellingen 2021]])*(1-0.5)</f>
        <v>0</v>
      </c>
      <c r="K193" s="40"/>
    </row>
    <row r="194" spans="1:11">
      <c r="A194">
        <v>24</v>
      </c>
      <c r="B194" t="s">
        <v>441</v>
      </c>
      <c r="C194" t="s">
        <v>412</v>
      </c>
      <c r="D194" t="s">
        <v>442</v>
      </c>
      <c r="F194">
        <v>2</v>
      </c>
      <c r="G194" s="3">
        <f>AVERAGE(Tabel1[[#This Row],[aantal exemplaren in 2019]:[aantal exemplaren in 2021]])*(1-0.5)</f>
        <v>1</v>
      </c>
      <c r="H194">
        <v>0</v>
      </c>
      <c r="I194">
        <v>0</v>
      </c>
      <c r="J194" s="40">
        <f>AVERAGE(Tabel1[[#This Row],[Aantal bestellingen 2019]:[Aantal bestellingen 2021]])*(1-0.5)</f>
        <v>0</v>
      </c>
      <c r="K194" s="40"/>
    </row>
    <row r="195" spans="1:11">
      <c r="A195">
        <v>24</v>
      </c>
      <c r="B195" t="s">
        <v>443</v>
      </c>
      <c r="C195" t="s">
        <v>412</v>
      </c>
      <c r="D195" t="s">
        <v>444</v>
      </c>
      <c r="F195">
        <v>1</v>
      </c>
      <c r="G195" s="3">
        <f>AVERAGE(Tabel1[[#This Row],[aantal exemplaren in 2019]:[aantal exemplaren in 2021]])*(1-0.5)</f>
        <v>0.5</v>
      </c>
      <c r="H195">
        <v>0</v>
      </c>
      <c r="I195">
        <v>0</v>
      </c>
      <c r="J195" s="40">
        <f>AVERAGE(Tabel1[[#This Row],[Aantal bestellingen 2019]:[Aantal bestellingen 2021]])*(1-0.5)</f>
        <v>0</v>
      </c>
      <c r="K195" s="40"/>
    </row>
    <row r="196" spans="1:11">
      <c r="A196">
        <v>24</v>
      </c>
      <c r="B196" t="s">
        <v>445</v>
      </c>
      <c r="C196" t="s">
        <v>412</v>
      </c>
      <c r="D196" t="s">
        <v>446</v>
      </c>
      <c r="F196">
        <v>1</v>
      </c>
      <c r="G196" s="3">
        <f>AVERAGE(Tabel1[[#This Row],[aantal exemplaren in 2019]:[aantal exemplaren in 2021]])*(1-0.5)</f>
        <v>0.5</v>
      </c>
      <c r="H196">
        <v>0</v>
      </c>
      <c r="I196">
        <v>0</v>
      </c>
      <c r="J196" s="40">
        <f>AVERAGE(Tabel1[[#This Row],[Aantal bestellingen 2019]:[Aantal bestellingen 2021]])*(1-0.5)</f>
        <v>0</v>
      </c>
      <c r="K196" s="40"/>
    </row>
    <row r="197" spans="1:11">
      <c r="A197">
        <v>25</v>
      </c>
      <c r="B197" t="s">
        <v>447</v>
      </c>
      <c r="C197" t="s">
        <v>448</v>
      </c>
      <c r="D197" t="s">
        <v>449</v>
      </c>
      <c r="E197">
        <v>436</v>
      </c>
      <c r="F197">
        <v>66</v>
      </c>
      <c r="G197" s="3">
        <f>AVERAGE(Tabel1[[#This Row],[aantal exemplaren in 2019]:[aantal exemplaren in 2021]])*(1-0.5)</f>
        <v>125.5</v>
      </c>
      <c r="H197">
        <v>60</v>
      </c>
      <c r="I197">
        <v>25</v>
      </c>
      <c r="J197" s="40">
        <f>AVERAGE(Tabel1[[#This Row],[Aantal bestellingen 2019]:[Aantal bestellingen 2021]])*(1-0.5)</f>
        <v>21.25</v>
      </c>
      <c r="K197" s="40"/>
    </row>
    <row r="198" spans="1:11">
      <c r="A198">
        <v>26</v>
      </c>
      <c r="B198" t="s">
        <v>450</v>
      </c>
      <c r="C198" t="s">
        <v>448</v>
      </c>
      <c r="D198" t="s">
        <v>451</v>
      </c>
      <c r="E198">
        <v>78</v>
      </c>
      <c r="F198">
        <v>24</v>
      </c>
      <c r="G198" s="3">
        <f>AVERAGE(Tabel1[[#This Row],[aantal exemplaren in 2019]:[aantal exemplaren in 2021]])*(1-0.5)</f>
        <v>25.5</v>
      </c>
      <c r="H198">
        <v>0</v>
      </c>
      <c r="I198">
        <v>0</v>
      </c>
      <c r="J198" s="40">
        <f>AVERAGE(Tabel1[[#This Row],[Aantal bestellingen 2019]:[Aantal bestellingen 2021]])*(1-0.5)</f>
        <v>0</v>
      </c>
      <c r="K198" s="3" t="s">
        <v>36</v>
      </c>
    </row>
    <row r="199" spans="1:11">
      <c r="A199">
        <v>27</v>
      </c>
      <c r="B199" t="s">
        <v>452</v>
      </c>
      <c r="C199" t="s">
        <v>453</v>
      </c>
      <c r="D199" t="s">
        <v>454</v>
      </c>
      <c r="E199">
        <v>965</v>
      </c>
      <c r="F199">
        <v>183</v>
      </c>
      <c r="G199" s="3">
        <f>AVERAGE(Tabel1[[#This Row],[aantal exemplaren in 2019]:[aantal exemplaren in 2021]])*(1-0.5)</f>
        <v>287</v>
      </c>
      <c r="H199">
        <v>40</v>
      </c>
      <c r="I199">
        <v>20</v>
      </c>
      <c r="J199" s="40">
        <f>AVERAGE(Tabel1[[#This Row],[Aantal bestellingen 2019]:[Aantal bestellingen 2021]])*(1-0.5)</f>
        <v>15</v>
      </c>
      <c r="K199" s="40"/>
    </row>
    <row r="200" spans="1:11">
      <c r="A200">
        <v>28</v>
      </c>
      <c r="B200" t="s">
        <v>455</v>
      </c>
      <c r="C200" t="s">
        <v>453</v>
      </c>
      <c r="D200" t="s">
        <v>456</v>
      </c>
      <c r="E200">
        <v>505</v>
      </c>
      <c r="F200">
        <v>69</v>
      </c>
      <c r="G200" s="3">
        <f>AVERAGE(Tabel1[[#This Row],[aantal exemplaren in 2019]:[aantal exemplaren in 2021]])*(1-0.5)</f>
        <v>143.5</v>
      </c>
      <c r="H200">
        <v>35</v>
      </c>
      <c r="I200">
        <v>20</v>
      </c>
      <c r="J200" s="40">
        <f>AVERAGE(Tabel1[[#This Row],[Aantal bestellingen 2019]:[Aantal bestellingen 2021]])*(1-0.5)</f>
        <v>13.75</v>
      </c>
      <c r="K200" s="40"/>
    </row>
    <row r="201" spans="1:11">
      <c r="A201">
        <v>29</v>
      </c>
      <c r="B201" t="s">
        <v>457</v>
      </c>
      <c r="C201" t="s">
        <v>453</v>
      </c>
      <c r="D201" t="s">
        <v>458</v>
      </c>
      <c r="E201">
        <v>50</v>
      </c>
      <c r="F201">
        <v>147</v>
      </c>
      <c r="G201" s="3">
        <f>AVERAGE(Tabel1[[#This Row],[aantal exemplaren in 2019]:[aantal exemplaren in 2021]])*(1-0.5)</f>
        <v>49.25</v>
      </c>
      <c r="H201">
        <v>10</v>
      </c>
      <c r="I201">
        <v>15</v>
      </c>
      <c r="J201" s="40">
        <f>AVERAGE(Tabel1[[#This Row],[Aantal bestellingen 2019]:[Aantal bestellingen 2021]])*(1-0.5)</f>
        <v>6.25</v>
      </c>
      <c r="K201" s="40"/>
    </row>
    <row r="202" spans="1:11">
      <c r="A202">
        <v>30</v>
      </c>
      <c r="B202" t="s">
        <v>459</v>
      </c>
      <c r="C202" t="s">
        <v>460</v>
      </c>
      <c r="D202" t="s">
        <v>461</v>
      </c>
      <c r="F202">
        <v>154</v>
      </c>
      <c r="G202" s="3">
        <f>AVERAGE(Tabel1[[#This Row],[aantal exemplaren in 2019]:[aantal exemplaren in 2021]])*(1-0.5)</f>
        <v>77</v>
      </c>
      <c r="H202">
        <v>0</v>
      </c>
      <c r="I202">
        <v>105</v>
      </c>
      <c r="J202" s="40">
        <f>AVERAGE(Tabel1[[#This Row],[Aantal bestellingen 2019]:[Aantal bestellingen 2021]])*(1-0.5)</f>
        <v>26.25</v>
      </c>
      <c r="K202" s="40"/>
    </row>
    <row r="203" spans="1:11">
      <c r="A203">
        <v>30</v>
      </c>
      <c r="B203" t="s">
        <v>462</v>
      </c>
      <c r="C203" t="s">
        <v>460</v>
      </c>
      <c r="D203" t="s">
        <v>463</v>
      </c>
      <c r="F203">
        <v>0</v>
      </c>
      <c r="G203" s="3">
        <f>AVERAGE(Tabel1[[#This Row],[aantal exemplaren in 2019]:[aantal exemplaren in 2021]])*(1-0.5)</f>
        <v>0</v>
      </c>
      <c r="H203">
        <v>0</v>
      </c>
      <c r="I203">
        <v>0</v>
      </c>
      <c r="J203" s="40">
        <f>AVERAGE(Tabel1[[#This Row],[Aantal bestellingen 2019]:[Aantal bestellingen 2021]])*(1-0.5)</f>
        <v>0</v>
      </c>
      <c r="K203" s="3" t="s">
        <v>36</v>
      </c>
    </row>
    <row r="204" spans="1:11">
      <c r="A204">
        <v>31</v>
      </c>
      <c r="B204" t="s">
        <v>464</v>
      </c>
      <c r="C204" t="s">
        <v>267</v>
      </c>
      <c r="D204" t="s">
        <v>465</v>
      </c>
      <c r="F204">
        <v>89</v>
      </c>
      <c r="G204" s="3">
        <f>AVERAGE(Tabel1[[#This Row],[aantal exemplaren in 2019]:[aantal exemplaren in 2021]])*(1-0.5)</f>
        <v>44.5</v>
      </c>
      <c r="H204">
        <v>0</v>
      </c>
      <c r="I204">
        <v>25</v>
      </c>
      <c r="J204" s="40">
        <f>AVERAGE(Tabel1[[#This Row],[Aantal bestellingen 2019]:[Aantal bestellingen 2021]])*(1-0.5)</f>
        <v>6.25</v>
      </c>
      <c r="K204" s="40"/>
    </row>
    <row r="205" spans="1:11" hidden="1">
      <c r="A205" t="s">
        <v>466</v>
      </c>
      <c r="B205" t="s">
        <v>467</v>
      </c>
      <c r="C205" t="s">
        <v>42</v>
      </c>
      <c r="D205" t="s">
        <v>468</v>
      </c>
      <c r="E205">
        <v>4015</v>
      </c>
      <c r="F205">
        <v>3131</v>
      </c>
      <c r="G205" s="3">
        <f>AVERAGE(Tabel1[[#This Row],[aantal exemplaren in 2019]:[aantal exemplaren in 2021]])*(1-0.5)</f>
        <v>1786.5</v>
      </c>
      <c r="J205" s="40" t="e">
        <f>AVERAGE(Tabel1[[#This Row],[Aantal bestellingen 2019]:[Aantal bestellingen 2021]])*(1-0.5)</f>
        <v>#DIV/0!</v>
      </c>
      <c r="K205" s="40"/>
    </row>
    <row r="206" spans="1:11" hidden="1">
      <c r="A206" t="s">
        <v>466</v>
      </c>
      <c r="B206" t="s">
        <v>469</v>
      </c>
      <c r="C206" t="s">
        <v>42</v>
      </c>
      <c r="D206" t="s">
        <v>470</v>
      </c>
      <c r="E206">
        <v>4297</v>
      </c>
      <c r="F206">
        <v>3192</v>
      </c>
      <c r="G206" s="3">
        <f>AVERAGE(Tabel1[[#This Row],[aantal exemplaren in 2019]:[aantal exemplaren in 2021]])*(1-0.5)</f>
        <v>1872.25</v>
      </c>
      <c r="J206" s="40" t="e">
        <f>AVERAGE(Tabel1[[#This Row],[Aantal bestellingen 2019]:[Aantal bestellingen 2021]])*(1-0.5)</f>
        <v>#DIV/0!</v>
      </c>
      <c r="K206" s="40"/>
    </row>
    <row r="207" spans="1:11">
      <c r="A207" t="s">
        <v>471</v>
      </c>
      <c r="B207" t="s">
        <v>472</v>
      </c>
      <c r="C207" t="s">
        <v>473</v>
      </c>
      <c r="D207" t="s">
        <v>474</v>
      </c>
      <c r="F207">
        <v>0</v>
      </c>
      <c r="G207" s="3">
        <f>AVERAGE(Tabel1[[#This Row],[aantal exemplaren in 2019]:[aantal exemplaren in 2021]])*(1-0.5)</f>
        <v>0</v>
      </c>
      <c r="H207">
        <v>0</v>
      </c>
      <c r="I207">
        <v>0</v>
      </c>
      <c r="J207" s="40">
        <f>AVERAGE(Tabel1[[#This Row],[Aantal bestellingen 2019]:[Aantal bestellingen 2021]])*(1-0.5)</f>
        <v>0</v>
      </c>
      <c r="K207" s="40"/>
    </row>
    <row r="208" spans="1:11">
      <c r="A208" t="s">
        <v>471</v>
      </c>
      <c r="B208" t="s">
        <v>475</v>
      </c>
      <c r="C208" t="s">
        <v>473</v>
      </c>
      <c r="D208" t="s">
        <v>476</v>
      </c>
      <c r="F208">
        <v>0</v>
      </c>
      <c r="G208" s="3">
        <f>AVERAGE(Tabel1[[#This Row],[aantal exemplaren in 2019]:[aantal exemplaren in 2021]])*(1-0.5)</f>
        <v>0</v>
      </c>
      <c r="H208">
        <v>0</v>
      </c>
      <c r="I208">
        <v>0</v>
      </c>
      <c r="J208" s="40">
        <f>AVERAGE(Tabel1[[#This Row],[Aantal bestellingen 2019]:[Aantal bestellingen 2021]])*(1-0.5)</f>
        <v>0</v>
      </c>
      <c r="K208" s="40"/>
    </row>
    <row r="209" spans="1:11">
      <c r="A209" t="s">
        <v>471</v>
      </c>
      <c r="B209" t="s">
        <v>477</v>
      </c>
      <c r="C209" t="s">
        <v>473</v>
      </c>
      <c r="D209" t="s">
        <v>478</v>
      </c>
      <c r="F209">
        <v>0</v>
      </c>
      <c r="G209" s="3">
        <f>AVERAGE(Tabel1[[#This Row],[aantal exemplaren in 2019]:[aantal exemplaren in 2021]])*(1-0.5)</f>
        <v>0</v>
      </c>
      <c r="H209">
        <v>0</v>
      </c>
      <c r="I209">
        <v>0</v>
      </c>
      <c r="J209" s="40">
        <f>AVERAGE(Tabel1[[#This Row],[Aantal bestellingen 2019]:[Aantal bestellingen 2021]])*(1-0.5)</f>
        <v>0</v>
      </c>
      <c r="K209" s="40"/>
    </row>
    <row r="210" spans="1:11">
      <c r="A210" t="s">
        <v>471</v>
      </c>
      <c r="B210" t="s">
        <v>479</v>
      </c>
      <c r="C210" t="s">
        <v>473</v>
      </c>
      <c r="D210" t="s">
        <v>480</v>
      </c>
      <c r="F210">
        <v>0</v>
      </c>
      <c r="G210" s="3">
        <f>AVERAGE(Tabel1[[#This Row],[aantal exemplaren in 2019]:[aantal exemplaren in 2021]])*(1-0.5)</f>
        <v>0</v>
      </c>
      <c r="H210">
        <v>0</v>
      </c>
      <c r="I210">
        <v>0</v>
      </c>
      <c r="J210" s="40">
        <f>AVERAGE(Tabel1[[#This Row],[Aantal bestellingen 2019]:[Aantal bestellingen 2021]])*(1-0.5)</f>
        <v>0</v>
      </c>
      <c r="K210" s="40"/>
    </row>
  </sheetData>
  <sheetProtection algorithmName="SHA-512" hashValue="vb4zFTdK0hIRBkMkJz9OOKUpmq8QeXbvnrFJljQJCJhj+3u1U5n9sSEltbfy26M30AUgvlmX9FT3CZvS+2qGbg==" saltValue="dBVD8ojuTrPFxzN0bXGjSA==" spinCount="100000" sheet="1" objects="1" scenarios="1"/>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72DCC-FA3A-4211-A9A9-B2CB966EB9C9}">
  <dimension ref="A1:H92"/>
  <sheetViews>
    <sheetView topLeftCell="H1" workbookViewId="0">
      <selection activeCell="H1" sqref="H1"/>
    </sheetView>
  </sheetViews>
  <sheetFormatPr defaultRowHeight="13.8"/>
  <cols>
    <col min="1" max="1" width="5.8984375" style="4" customWidth="1"/>
    <col min="2" max="2" width="17.3984375" style="4" customWidth="1"/>
    <col min="3" max="3" width="67.8984375" style="5" customWidth="1"/>
    <col min="4" max="4" width="19.19921875" style="5" customWidth="1"/>
    <col min="5" max="5" width="36.09765625" style="5" customWidth="1"/>
    <col min="6" max="6" width="10.5" style="5" customWidth="1"/>
    <col min="7" max="7" width="13.59765625" style="5" customWidth="1"/>
    <col min="8" max="8" width="162.3984375" style="4" bestFit="1" customWidth="1"/>
  </cols>
  <sheetData>
    <row r="1" spans="1:8" ht="26.4">
      <c r="A1" s="6" t="s">
        <v>481</v>
      </c>
      <c r="B1" s="6" t="s">
        <v>482</v>
      </c>
      <c r="C1" s="7" t="s">
        <v>24</v>
      </c>
      <c r="D1" s="7" t="s">
        <v>483</v>
      </c>
      <c r="E1" s="7" t="s">
        <v>484</v>
      </c>
      <c r="F1" s="7" t="s">
        <v>485</v>
      </c>
      <c r="G1" s="7" t="s">
        <v>486</v>
      </c>
      <c r="H1" s="6" t="s">
        <v>487</v>
      </c>
    </row>
    <row r="2" spans="1:8">
      <c r="A2" s="8" t="s">
        <v>488</v>
      </c>
      <c r="B2" s="8" t="s">
        <v>34</v>
      </c>
      <c r="C2" s="9" t="s">
        <v>489</v>
      </c>
      <c r="D2" s="9" t="s">
        <v>490</v>
      </c>
      <c r="E2" s="9" t="s">
        <v>491</v>
      </c>
      <c r="F2" s="9" t="s">
        <v>492</v>
      </c>
      <c r="G2" s="9"/>
      <c r="H2" s="9" t="s">
        <v>493</v>
      </c>
    </row>
    <row r="3" spans="1:8">
      <c r="A3" s="8" t="s">
        <v>494</v>
      </c>
      <c r="B3" s="8" t="s">
        <v>34</v>
      </c>
      <c r="C3" s="9" t="s">
        <v>495</v>
      </c>
      <c r="D3" s="9" t="s">
        <v>496</v>
      </c>
      <c r="E3" s="9" t="s">
        <v>497</v>
      </c>
      <c r="F3" s="9" t="s">
        <v>498</v>
      </c>
      <c r="G3" s="9"/>
      <c r="H3" s="9" t="s">
        <v>499</v>
      </c>
    </row>
    <row r="4" spans="1:8">
      <c r="A4" s="8" t="s">
        <v>500</v>
      </c>
      <c r="B4" s="8" t="s">
        <v>34</v>
      </c>
      <c r="C4" s="9" t="s">
        <v>501</v>
      </c>
      <c r="D4" s="9" t="s">
        <v>502</v>
      </c>
      <c r="E4" s="9" t="s">
        <v>497</v>
      </c>
      <c r="F4" s="9" t="s">
        <v>498</v>
      </c>
      <c r="G4" s="9"/>
      <c r="H4" s="9" t="s">
        <v>503</v>
      </c>
    </row>
    <row r="5" spans="1:8">
      <c r="A5" s="8" t="s">
        <v>504</v>
      </c>
      <c r="B5" s="8" t="s">
        <v>34</v>
      </c>
      <c r="C5" s="9" t="s">
        <v>505</v>
      </c>
      <c r="D5" s="9" t="s">
        <v>506</v>
      </c>
      <c r="E5" s="9" t="s">
        <v>497</v>
      </c>
      <c r="F5" s="9" t="s">
        <v>498</v>
      </c>
      <c r="G5" s="9"/>
      <c r="H5" s="9"/>
    </row>
    <row r="6" spans="1:8">
      <c r="A6" s="8" t="s">
        <v>507</v>
      </c>
      <c r="B6" s="8" t="s">
        <v>34</v>
      </c>
      <c r="C6" s="9" t="s">
        <v>508</v>
      </c>
      <c r="D6" s="9" t="s">
        <v>509</v>
      </c>
      <c r="E6" s="9" t="s">
        <v>510</v>
      </c>
      <c r="F6" s="9" t="s">
        <v>511</v>
      </c>
      <c r="G6" s="9"/>
      <c r="H6" s="9"/>
    </row>
    <row r="7" spans="1:8">
      <c r="A7" s="8" t="s">
        <v>512</v>
      </c>
      <c r="B7" s="8" t="s">
        <v>34</v>
      </c>
      <c r="C7" s="9" t="s">
        <v>513</v>
      </c>
      <c r="D7" s="10" t="s">
        <v>514</v>
      </c>
      <c r="E7" s="10" t="s">
        <v>514</v>
      </c>
      <c r="F7" s="10" t="s">
        <v>514</v>
      </c>
      <c r="G7" s="10"/>
      <c r="H7" s="9" t="s">
        <v>515</v>
      </c>
    </row>
    <row r="8" spans="1:8">
      <c r="A8" s="8" t="s">
        <v>516</v>
      </c>
      <c r="B8" s="8" t="s">
        <v>34</v>
      </c>
      <c r="C8" s="9" t="s">
        <v>517</v>
      </c>
      <c r="D8" s="9" t="s">
        <v>518</v>
      </c>
      <c r="E8" s="9" t="s">
        <v>519</v>
      </c>
      <c r="F8" s="9" t="s">
        <v>520</v>
      </c>
      <c r="G8" s="9"/>
      <c r="H8" s="9" t="s">
        <v>521</v>
      </c>
    </row>
    <row r="9" spans="1:8">
      <c r="A9" s="8" t="s">
        <v>522</v>
      </c>
      <c r="B9" s="8" t="s">
        <v>34</v>
      </c>
      <c r="C9" s="9" t="s">
        <v>523</v>
      </c>
      <c r="D9" s="9" t="s">
        <v>524</v>
      </c>
      <c r="E9" s="9" t="s">
        <v>497</v>
      </c>
      <c r="F9" s="9" t="s">
        <v>498</v>
      </c>
      <c r="G9" s="9"/>
      <c r="H9" s="9" t="s">
        <v>499</v>
      </c>
    </row>
    <row r="10" spans="1:8">
      <c r="A10" s="8" t="s">
        <v>525</v>
      </c>
      <c r="B10" s="8" t="s">
        <v>34</v>
      </c>
      <c r="C10" s="9" t="s">
        <v>526</v>
      </c>
      <c r="D10" s="9" t="s">
        <v>502</v>
      </c>
      <c r="E10" s="9" t="s">
        <v>497</v>
      </c>
      <c r="F10" s="9" t="s">
        <v>498</v>
      </c>
      <c r="G10" s="9"/>
      <c r="H10" s="9" t="s">
        <v>503</v>
      </c>
    </row>
    <row r="11" spans="1:8">
      <c r="A11" s="8" t="s">
        <v>527</v>
      </c>
      <c r="B11" s="8" t="s">
        <v>34</v>
      </c>
      <c r="C11" s="9" t="s">
        <v>528</v>
      </c>
      <c r="D11" s="9" t="s">
        <v>506</v>
      </c>
      <c r="E11" s="9" t="s">
        <v>497</v>
      </c>
      <c r="F11" s="9" t="s">
        <v>498</v>
      </c>
      <c r="G11" s="9"/>
      <c r="H11" s="9" t="s">
        <v>503</v>
      </c>
    </row>
    <row r="12" spans="1:8">
      <c r="A12" s="8" t="s">
        <v>529</v>
      </c>
      <c r="B12" s="8" t="s">
        <v>34</v>
      </c>
      <c r="C12" s="9" t="s">
        <v>530</v>
      </c>
      <c r="D12" s="9" t="s">
        <v>509</v>
      </c>
      <c r="E12" s="9" t="s">
        <v>510</v>
      </c>
      <c r="F12" s="9" t="s">
        <v>511</v>
      </c>
      <c r="G12" s="9"/>
      <c r="H12" s="9"/>
    </row>
    <row r="13" spans="1:8">
      <c r="A13" s="8" t="s">
        <v>531</v>
      </c>
      <c r="B13" s="8" t="s">
        <v>34</v>
      </c>
      <c r="C13" s="9" t="s">
        <v>532</v>
      </c>
      <c r="D13" s="10" t="s">
        <v>514</v>
      </c>
      <c r="E13" s="10" t="s">
        <v>514</v>
      </c>
      <c r="F13" s="10" t="s">
        <v>514</v>
      </c>
      <c r="G13" s="10"/>
      <c r="H13" s="9" t="s">
        <v>515</v>
      </c>
    </row>
    <row r="14" spans="1:8">
      <c r="A14" s="8" t="s">
        <v>533</v>
      </c>
      <c r="B14" s="8" t="s">
        <v>34</v>
      </c>
      <c r="C14" s="9" t="s">
        <v>534</v>
      </c>
      <c r="D14" s="9" t="s">
        <v>535</v>
      </c>
      <c r="E14" s="9" t="s">
        <v>519</v>
      </c>
      <c r="F14" s="9" t="s">
        <v>520</v>
      </c>
      <c r="G14" s="9" t="s">
        <v>536</v>
      </c>
      <c r="H14" s="9" t="s">
        <v>521</v>
      </c>
    </row>
    <row r="15" spans="1:8">
      <c r="A15" s="8" t="s">
        <v>537</v>
      </c>
      <c r="B15" s="8" t="s">
        <v>34</v>
      </c>
      <c r="C15" s="9" t="s">
        <v>538</v>
      </c>
      <c r="D15" s="9" t="s">
        <v>539</v>
      </c>
      <c r="E15" s="9" t="s">
        <v>497</v>
      </c>
      <c r="F15" s="9" t="s">
        <v>498</v>
      </c>
      <c r="G15" s="9"/>
      <c r="H15" s="9" t="s">
        <v>540</v>
      </c>
    </row>
    <row r="16" spans="1:8">
      <c r="A16" s="8" t="s">
        <v>541</v>
      </c>
      <c r="B16" s="8" t="s">
        <v>34</v>
      </c>
      <c r="C16" s="9" t="s">
        <v>542</v>
      </c>
      <c r="D16" s="9" t="s">
        <v>502</v>
      </c>
      <c r="E16" s="9" t="s">
        <v>497</v>
      </c>
      <c r="F16" s="9" t="s">
        <v>498</v>
      </c>
      <c r="G16" s="9"/>
      <c r="H16" s="9" t="s">
        <v>503</v>
      </c>
    </row>
    <row r="17" spans="1:8">
      <c r="A17" s="8" t="s">
        <v>543</v>
      </c>
      <c r="B17" s="8" t="s">
        <v>34</v>
      </c>
      <c r="C17" s="9" t="s">
        <v>544</v>
      </c>
      <c r="D17" s="9" t="s">
        <v>506</v>
      </c>
      <c r="E17" s="9" t="s">
        <v>497</v>
      </c>
      <c r="F17" s="9" t="s">
        <v>498</v>
      </c>
      <c r="G17" s="9"/>
      <c r="H17" s="9" t="s">
        <v>503</v>
      </c>
    </row>
    <row r="18" spans="1:8">
      <c r="A18" s="8" t="s">
        <v>545</v>
      </c>
      <c r="B18" s="8" t="s">
        <v>34</v>
      </c>
      <c r="C18" s="9" t="s">
        <v>546</v>
      </c>
      <c r="D18" s="9" t="s">
        <v>547</v>
      </c>
      <c r="E18" s="9" t="s">
        <v>510</v>
      </c>
      <c r="F18" s="9" t="s">
        <v>548</v>
      </c>
      <c r="G18" s="9"/>
      <c r="H18" s="9"/>
    </row>
    <row r="19" spans="1:8">
      <c r="A19" s="8" t="s">
        <v>549</v>
      </c>
      <c r="B19" s="8" t="s">
        <v>34</v>
      </c>
      <c r="C19" s="9" t="s">
        <v>550</v>
      </c>
      <c r="D19" s="10" t="s">
        <v>514</v>
      </c>
      <c r="E19" s="10" t="s">
        <v>514</v>
      </c>
      <c r="F19" s="10" t="s">
        <v>514</v>
      </c>
      <c r="G19" s="10"/>
      <c r="H19" s="9" t="s">
        <v>515</v>
      </c>
    </row>
    <row r="20" spans="1:8">
      <c r="A20" s="8" t="s">
        <v>551</v>
      </c>
      <c r="B20" s="8" t="s">
        <v>552</v>
      </c>
      <c r="C20" s="9" t="s">
        <v>553</v>
      </c>
      <c r="D20" s="9" t="s">
        <v>502</v>
      </c>
      <c r="E20" s="9" t="s">
        <v>554</v>
      </c>
      <c r="F20" s="9" t="s">
        <v>555</v>
      </c>
      <c r="G20" s="9"/>
      <c r="H20" s="9" t="s">
        <v>556</v>
      </c>
    </row>
    <row r="21" spans="1:8">
      <c r="A21" s="8" t="s">
        <v>557</v>
      </c>
      <c r="B21" s="8" t="s">
        <v>552</v>
      </c>
      <c r="C21" s="9" t="s">
        <v>558</v>
      </c>
      <c r="D21" s="9" t="s">
        <v>506</v>
      </c>
      <c r="E21" s="9" t="s">
        <v>554</v>
      </c>
      <c r="F21" s="9" t="s">
        <v>555</v>
      </c>
      <c r="G21" s="9"/>
      <c r="H21" s="9" t="s">
        <v>556</v>
      </c>
    </row>
    <row r="22" spans="1:8">
      <c r="A22" s="8" t="s">
        <v>559</v>
      </c>
      <c r="B22" s="8" t="s">
        <v>552</v>
      </c>
      <c r="C22" s="9" t="s">
        <v>560</v>
      </c>
      <c r="D22" s="9" t="s">
        <v>561</v>
      </c>
      <c r="E22" s="9" t="s">
        <v>562</v>
      </c>
      <c r="F22" s="9" t="s">
        <v>492</v>
      </c>
      <c r="G22" s="9"/>
      <c r="H22" s="9" t="s">
        <v>563</v>
      </c>
    </row>
    <row r="23" spans="1:8">
      <c r="A23" s="8" t="s">
        <v>564</v>
      </c>
      <c r="B23" s="8" t="s">
        <v>552</v>
      </c>
      <c r="C23" s="9" t="s">
        <v>565</v>
      </c>
      <c r="D23" s="9" t="s">
        <v>566</v>
      </c>
      <c r="E23" s="9" t="s">
        <v>567</v>
      </c>
      <c r="F23" s="9" t="s">
        <v>492</v>
      </c>
      <c r="G23" s="9"/>
      <c r="H23" s="9" t="s">
        <v>568</v>
      </c>
    </row>
    <row r="24" spans="1:8">
      <c r="A24" s="8" t="s">
        <v>569</v>
      </c>
      <c r="B24" s="8" t="s">
        <v>552</v>
      </c>
      <c r="C24" s="9" t="s">
        <v>570</v>
      </c>
      <c r="D24" s="9" t="s">
        <v>571</v>
      </c>
      <c r="E24" s="9" t="s">
        <v>572</v>
      </c>
      <c r="F24" s="9" t="s">
        <v>573</v>
      </c>
      <c r="G24" s="9"/>
      <c r="H24" s="9" t="s">
        <v>574</v>
      </c>
    </row>
    <row r="25" spans="1:8">
      <c r="A25" s="8" t="s">
        <v>575</v>
      </c>
      <c r="B25" s="8" t="s">
        <v>552</v>
      </c>
      <c r="C25" s="9" t="s">
        <v>576</v>
      </c>
      <c r="D25" s="9" t="s">
        <v>577</v>
      </c>
      <c r="E25" s="9" t="s">
        <v>578</v>
      </c>
      <c r="F25" s="9" t="s">
        <v>492</v>
      </c>
      <c r="G25" s="9"/>
      <c r="H25" s="9" t="s">
        <v>579</v>
      </c>
    </row>
    <row r="26" spans="1:8">
      <c r="A26" s="11" t="s">
        <v>580</v>
      </c>
      <c r="B26" s="11" t="s">
        <v>581</v>
      </c>
      <c r="C26" s="11" t="s">
        <v>582</v>
      </c>
      <c r="D26" s="11" t="s">
        <v>583</v>
      </c>
      <c r="E26" s="11" t="s">
        <v>584</v>
      </c>
      <c r="F26" s="11" t="s">
        <v>585</v>
      </c>
      <c r="G26" s="11"/>
      <c r="H26" s="11" t="s">
        <v>586</v>
      </c>
    </row>
    <row r="27" spans="1:8">
      <c r="A27" s="11" t="s">
        <v>587</v>
      </c>
      <c r="B27" s="11" t="s">
        <v>581</v>
      </c>
      <c r="C27" s="11" t="s">
        <v>588</v>
      </c>
      <c r="D27" s="11" t="s">
        <v>589</v>
      </c>
      <c r="E27" s="11" t="s">
        <v>590</v>
      </c>
      <c r="F27" s="11" t="s">
        <v>591</v>
      </c>
      <c r="G27" s="11" t="s">
        <v>592</v>
      </c>
      <c r="H27" s="11" t="s">
        <v>593</v>
      </c>
    </row>
    <row r="28" spans="1:8">
      <c r="A28" s="11" t="s">
        <v>594</v>
      </c>
      <c r="B28" s="11" t="s">
        <v>581</v>
      </c>
      <c r="C28" s="11" t="s">
        <v>595</v>
      </c>
      <c r="D28" s="11" t="s">
        <v>596</v>
      </c>
      <c r="E28" s="11" t="s">
        <v>590</v>
      </c>
      <c r="F28" s="11" t="s">
        <v>591</v>
      </c>
      <c r="G28" s="11" t="s">
        <v>592</v>
      </c>
      <c r="H28" s="11" t="s">
        <v>593</v>
      </c>
    </row>
    <row r="29" spans="1:8">
      <c r="A29" s="11" t="s">
        <v>597</v>
      </c>
      <c r="B29" s="11" t="s">
        <v>598</v>
      </c>
      <c r="C29" s="11" t="s">
        <v>599</v>
      </c>
      <c r="D29" s="11" t="s">
        <v>600</v>
      </c>
      <c r="E29" s="11" t="s">
        <v>590</v>
      </c>
      <c r="F29" s="11" t="s">
        <v>591</v>
      </c>
      <c r="G29" s="11" t="s">
        <v>592</v>
      </c>
      <c r="H29" s="11" t="s">
        <v>601</v>
      </c>
    </row>
    <row r="30" spans="1:8">
      <c r="A30" s="11" t="s">
        <v>602</v>
      </c>
      <c r="B30" s="11" t="s">
        <v>598</v>
      </c>
      <c r="C30" s="11" t="s">
        <v>603</v>
      </c>
      <c r="D30" s="11" t="s">
        <v>604</v>
      </c>
      <c r="E30" s="11" t="s">
        <v>590</v>
      </c>
      <c r="F30" s="11" t="s">
        <v>591</v>
      </c>
      <c r="G30" s="11"/>
      <c r="H30" s="11" t="s">
        <v>605</v>
      </c>
    </row>
    <row r="31" spans="1:8">
      <c r="A31" s="11" t="s">
        <v>606</v>
      </c>
      <c r="B31" s="11" t="s">
        <v>607</v>
      </c>
      <c r="C31" s="11" t="s">
        <v>608</v>
      </c>
      <c r="D31" s="11" t="s">
        <v>609</v>
      </c>
      <c r="E31" s="11" t="s">
        <v>610</v>
      </c>
      <c r="F31" s="11" t="s">
        <v>611</v>
      </c>
      <c r="G31" s="11"/>
      <c r="H31" s="11" t="s">
        <v>503</v>
      </c>
    </row>
    <row r="32" spans="1:8">
      <c r="A32" s="11" t="s">
        <v>612</v>
      </c>
      <c r="B32" s="11" t="s">
        <v>607</v>
      </c>
      <c r="C32" s="11" t="s">
        <v>613</v>
      </c>
      <c r="D32" s="11" t="s">
        <v>614</v>
      </c>
      <c r="E32" s="11" t="s">
        <v>519</v>
      </c>
      <c r="F32" s="11" t="s">
        <v>615</v>
      </c>
      <c r="G32" s="11"/>
      <c r="H32" s="11" t="s">
        <v>521</v>
      </c>
    </row>
    <row r="33" spans="1:8">
      <c r="A33" s="11" t="s">
        <v>616</v>
      </c>
      <c r="B33" s="11" t="s">
        <v>607</v>
      </c>
      <c r="C33" s="11" t="s">
        <v>617</v>
      </c>
      <c r="D33" s="11" t="s">
        <v>509</v>
      </c>
      <c r="E33" s="11" t="s">
        <v>618</v>
      </c>
      <c r="F33" s="11" t="s">
        <v>619</v>
      </c>
      <c r="G33" s="11"/>
      <c r="H33" s="11" t="s">
        <v>511</v>
      </c>
    </row>
    <row r="34" spans="1:8">
      <c r="A34" s="11" t="s">
        <v>620</v>
      </c>
      <c r="B34" s="11" t="s">
        <v>607</v>
      </c>
      <c r="C34" s="11" t="s">
        <v>621</v>
      </c>
      <c r="D34" s="11"/>
      <c r="E34" s="11"/>
      <c r="F34" s="11"/>
      <c r="G34" s="11"/>
      <c r="H34" s="11" t="s">
        <v>622</v>
      </c>
    </row>
    <row r="35" spans="1:8">
      <c r="A35" s="11" t="s">
        <v>623</v>
      </c>
      <c r="B35" s="11" t="s">
        <v>607</v>
      </c>
      <c r="C35" s="11" t="s">
        <v>624</v>
      </c>
      <c r="D35" s="11" t="s">
        <v>609</v>
      </c>
      <c r="E35" s="11" t="s">
        <v>610</v>
      </c>
      <c r="F35" s="11" t="s">
        <v>611</v>
      </c>
      <c r="G35" s="11"/>
      <c r="H35" s="11" t="s">
        <v>503</v>
      </c>
    </row>
    <row r="36" spans="1:8">
      <c r="A36" s="11" t="s">
        <v>625</v>
      </c>
      <c r="B36" s="11" t="s">
        <v>607</v>
      </c>
      <c r="C36" s="11" t="s">
        <v>626</v>
      </c>
      <c r="D36" s="11" t="s">
        <v>627</v>
      </c>
      <c r="E36" s="11" t="s">
        <v>519</v>
      </c>
      <c r="F36" s="11" t="s">
        <v>615</v>
      </c>
      <c r="G36" s="11"/>
      <c r="H36" s="11" t="s">
        <v>521</v>
      </c>
    </row>
    <row r="37" spans="1:8">
      <c r="A37" s="11" t="s">
        <v>628</v>
      </c>
      <c r="B37" s="11" t="s">
        <v>607</v>
      </c>
      <c r="C37" s="11" t="s">
        <v>629</v>
      </c>
      <c r="D37" s="11" t="s">
        <v>509</v>
      </c>
      <c r="E37" s="11" t="s">
        <v>510</v>
      </c>
      <c r="F37" s="11" t="s">
        <v>619</v>
      </c>
      <c r="G37" s="11"/>
      <c r="H37" s="11" t="s">
        <v>511</v>
      </c>
    </row>
    <row r="38" spans="1:8">
      <c r="A38" s="11" t="s">
        <v>630</v>
      </c>
      <c r="B38" s="11" t="s">
        <v>607</v>
      </c>
      <c r="C38" s="11" t="s">
        <v>631</v>
      </c>
      <c r="D38" s="11"/>
      <c r="E38" s="11"/>
      <c r="F38" s="11"/>
      <c r="G38" s="11"/>
      <c r="H38" s="11" t="s">
        <v>632</v>
      </c>
    </row>
    <row r="39" spans="1:8">
      <c r="A39" s="8" t="s">
        <v>633</v>
      </c>
      <c r="B39" s="8" t="s">
        <v>634</v>
      </c>
      <c r="C39" s="9" t="s">
        <v>635</v>
      </c>
      <c r="D39" s="9" t="s">
        <v>577</v>
      </c>
      <c r="E39" s="9" t="s">
        <v>636</v>
      </c>
      <c r="F39" s="9" t="s">
        <v>492</v>
      </c>
      <c r="G39" s="9"/>
      <c r="H39" s="9" t="s">
        <v>579</v>
      </c>
    </row>
    <row r="40" spans="1:8">
      <c r="A40" s="11" t="s">
        <v>637</v>
      </c>
      <c r="B40" s="11" t="s">
        <v>267</v>
      </c>
      <c r="C40" s="11" t="s">
        <v>638</v>
      </c>
      <c r="D40" s="11" t="s">
        <v>639</v>
      </c>
      <c r="E40" s="11" t="s">
        <v>640</v>
      </c>
      <c r="F40" s="11" t="s">
        <v>641</v>
      </c>
      <c r="G40" s="11"/>
      <c r="H40" s="11" t="s">
        <v>642</v>
      </c>
    </row>
    <row r="41" spans="1:8">
      <c r="A41" s="11" t="s">
        <v>643</v>
      </c>
      <c r="B41" s="11" t="s">
        <v>309</v>
      </c>
      <c r="C41" s="11" t="s">
        <v>309</v>
      </c>
      <c r="D41" s="11" t="s">
        <v>644</v>
      </c>
      <c r="E41" s="11" t="s">
        <v>645</v>
      </c>
      <c r="F41" s="11" t="s">
        <v>646</v>
      </c>
      <c r="G41" s="11"/>
      <c r="H41" s="11" t="s">
        <v>647</v>
      </c>
    </row>
    <row r="42" spans="1:8">
      <c r="A42" s="8" t="s">
        <v>648</v>
      </c>
      <c r="B42" s="8" t="s">
        <v>309</v>
      </c>
      <c r="C42" s="9" t="s">
        <v>649</v>
      </c>
      <c r="D42" s="9" t="s">
        <v>650</v>
      </c>
      <c r="E42" s="9" t="s">
        <v>645</v>
      </c>
      <c r="F42" s="9" t="s">
        <v>615</v>
      </c>
      <c r="G42" s="9"/>
      <c r="H42" s="9" t="s">
        <v>651</v>
      </c>
    </row>
    <row r="43" spans="1:8">
      <c r="A43" s="11" t="s">
        <v>652</v>
      </c>
      <c r="B43" s="11" t="s">
        <v>311</v>
      </c>
      <c r="C43" s="11" t="s">
        <v>653</v>
      </c>
      <c r="D43" s="11" t="s">
        <v>654</v>
      </c>
      <c r="E43" s="11" t="s">
        <v>519</v>
      </c>
      <c r="F43" s="11" t="s">
        <v>520</v>
      </c>
      <c r="G43" s="11"/>
      <c r="H43" s="11" t="s">
        <v>655</v>
      </c>
    </row>
    <row r="44" spans="1:8">
      <c r="A44" s="11" t="s">
        <v>656</v>
      </c>
      <c r="B44" s="11" t="s">
        <v>657</v>
      </c>
      <c r="C44" s="11" t="s">
        <v>658</v>
      </c>
      <c r="D44" s="11" t="s">
        <v>659</v>
      </c>
      <c r="E44" s="11" t="s">
        <v>519</v>
      </c>
      <c r="F44" s="11" t="s">
        <v>520</v>
      </c>
      <c r="G44" s="11"/>
      <c r="H44" s="11" t="s">
        <v>660</v>
      </c>
    </row>
    <row r="45" spans="1:8">
      <c r="A45" s="8" t="s">
        <v>661</v>
      </c>
      <c r="B45" s="8" t="s">
        <v>662</v>
      </c>
      <c r="C45" s="9" t="s">
        <v>663</v>
      </c>
      <c r="D45" s="9" t="s">
        <v>664</v>
      </c>
      <c r="E45" s="9" t="s">
        <v>665</v>
      </c>
      <c r="F45" s="9" t="s">
        <v>492</v>
      </c>
      <c r="G45" s="9"/>
      <c r="H45" s="9" t="s">
        <v>556</v>
      </c>
    </row>
    <row r="46" spans="1:8">
      <c r="A46" s="11" t="s">
        <v>666</v>
      </c>
      <c r="B46" s="11" t="s">
        <v>667</v>
      </c>
      <c r="C46" s="11" t="s">
        <v>668</v>
      </c>
      <c r="D46" s="11" t="s">
        <v>669</v>
      </c>
      <c r="E46" s="11" t="s">
        <v>519</v>
      </c>
      <c r="F46" s="11" t="s">
        <v>641</v>
      </c>
      <c r="G46" s="11"/>
      <c r="H46" s="11" t="s">
        <v>670</v>
      </c>
    </row>
    <row r="47" spans="1:8">
      <c r="A47" s="11" t="s">
        <v>671</v>
      </c>
      <c r="B47" s="11" t="s">
        <v>667</v>
      </c>
      <c r="C47" s="11" t="s">
        <v>672</v>
      </c>
      <c r="D47" s="11" t="s">
        <v>673</v>
      </c>
      <c r="E47" s="11" t="s">
        <v>674</v>
      </c>
      <c r="F47" s="11" t="s">
        <v>675</v>
      </c>
      <c r="G47" s="11"/>
      <c r="H47" s="11" t="s">
        <v>676</v>
      </c>
    </row>
    <row r="48" spans="1:8">
      <c r="A48" s="11" t="s">
        <v>677</v>
      </c>
      <c r="B48" s="11" t="s">
        <v>667</v>
      </c>
      <c r="C48" s="11" t="s">
        <v>678</v>
      </c>
      <c r="D48" s="11" t="s">
        <v>679</v>
      </c>
      <c r="E48" s="11" t="s">
        <v>680</v>
      </c>
      <c r="F48" s="11" t="s">
        <v>681</v>
      </c>
      <c r="G48" s="11"/>
      <c r="H48" s="11" t="s">
        <v>682</v>
      </c>
    </row>
    <row r="49" spans="1:8">
      <c r="A49" s="11" t="s">
        <v>683</v>
      </c>
      <c r="B49" s="11" t="s">
        <v>667</v>
      </c>
      <c r="C49" s="11" t="s">
        <v>684</v>
      </c>
      <c r="D49" s="11" t="s">
        <v>685</v>
      </c>
      <c r="E49" s="11" t="s">
        <v>686</v>
      </c>
      <c r="F49" s="11" t="s">
        <v>687</v>
      </c>
      <c r="G49" s="11"/>
      <c r="H49" s="11" t="s">
        <v>688</v>
      </c>
    </row>
    <row r="50" spans="1:8">
      <c r="A50" s="11" t="s">
        <v>689</v>
      </c>
      <c r="B50" s="11" t="s">
        <v>667</v>
      </c>
      <c r="C50" s="11" t="s">
        <v>690</v>
      </c>
      <c r="D50" s="11" t="s">
        <v>691</v>
      </c>
      <c r="E50" s="11" t="s">
        <v>692</v>
      </c>
      <c r="F50" s="11" t="s">
        <v>641</v>
      </c>
      <c r="G50" s="11"/>
      <c r="H50" s="11" t="s">
        <v>693</v>
      </c>
    </row>
    <row r="51" spans="1:8">
      <c r="A51" s="11" t="s">
        <v>694</v>
      </c>
      <c r="B51" s="11" t="s">
        <v>667</v>
      </c>
      <c r="C51" s="11" t="s">
        <v>695</v>
      </c>
      <c r="D51" s="11" t="s">
        <v>696</v>
      </c>
      <c r="E51" s="11" t="s">
        <v>697</v>
      </c>
      <c r="F51" s="11" t="s">
        <v>615</v>
      </c>
      <c r="G51" s="11"/>
      <c r="H51" s="11" t="s">
        <v>698</v>
      </c>
    </row>
    <row r="52" spans="1:8">
      <c r="A52" s="11" t="s">
        <v>699</v>
      </c>
      <c r="B52" s="11" t="s">
        <v>700</v>
      </c>
      <c r="C52" s="11" t="s">
        <v>701</v>
      </c>
      <c r="D52" s="11" t="s">
        <v>702</v>
      </c>
      <c r="E52" s="11" t="s">
        <v>703</v>
      </c>
      <c r="F52" s="11" t="s">
        <v>615</v>
      </c>
      <c r="G52" s="11"/>
      <c r="H52" s="11" t="s">
        <v>593</v>
      </c>
    </row>
    <row r="53" spans="1:8">
      <c r="A53" s="11" t="s">
        <v>704</v>
      </c>
      <c r="B53" s="11" t="s">
        <v>700</v>
      </c>
      <c r="C53" s="11" t="s">
        <v>705</v>
      </c>
      <c r="D53" s="11" t="s">
        <v>706</v>
      </c>
      <c r="E53" s="11" t="s">
        <v>703</v>
      </c>
      <c r="F53" s="11" t="s">
        <v>615</v>
      </c>
      <c r="G53" s="11"/>
      <c r="H53" s="11" t="s">
        <v>593</v>
      </c>
    </row>
    <row r="54" spans="1:8">
      <c r="A54" s="11" t="s">
        <v>707</v>
      </c>
      <c r="B54" s="11" t="s">
        <v>267</v>
      </c>
      <c r="C54" s="11" t="s">
        <v>708</v>
      </c>
      <c r="D54" s="11" t="s">
        <v>709</v>
      </c>
      <c r="E54" s="11" t="s">
        <v>710</v>
      </c>
      <c r="F54" s="11" t="s">
        <v>711</v>
      </c>
      <c r="G54" s="11"/>
      <c r="H54" s="11" t="s">
        <v>712</v>
      </c>
    </row>
    <row r="55" spans="1:8">
      <c r="A55" s="11" t="s">
        <v>713</v>
      </c>
      <c r="B55" s="11" t="s">
        <v>267</v>
      </c>
      <c r="C55" s="11" t="s">
        <v>714</v>
      </c>
      <c r="D55" s="11" t="s">
        <v>502</v>
      </c>
      <c r="E55" s="11" t="s">
        <v>497</v>
      </c>
      <c r="F55" s="11" t="s">
        <v>715</v>
      </c>
      <c r="G55" s="11"/>
      <c r="H55" s="11" t="s">
        <v>503</v>
      </c>
    </row>
    <row r="56" spans="1:8">
      <c r="A56" s="11" t="s">
        <v>716</v>
      </c>
      <c r="B56" s="11" t="s">
        <v>267</v>
      </c>
      <c r="C56" s="11" t="s">
        <v>717</v>
      </c>
      <c r="D56" s="11" t="s">
        <v>506</v>
      </c>
      <c r="E56" s="11" t="s">
        <v>497</v>
      </c>
      <c r="F56" s="11" t="s">
        <v>715</v>
      </c>
      <c r="G56" s="11"/>
      <c r="H56" s="11" t="s">
        <v>503</v>
      </c>
    </row>
    <row r="57" spans="1:8">
      <c r="A57" s="11" t="s">
        <v>718</v>
      </c>
      <c r="B57" s="11" t="s">
        <v>267</v>
      </c>
      <c r="C57" s="11" t="s">
        <v>719</v>
      </c>
      <c r="D57" s="11" t="s">
        <v>720</v>
      </c>
      <c r="E57" s="11" t="s">
        <v>721</v>
      </c>
      <c r="F57" s="11" t="s">
        <v>722</v>
      </c>
      <c r="G57" s="11"/>
      <c r="H57" s="11" t="s">
        <v>723</v>
      </c>
    </row>
    <row r="58" spans="1:8">
      <c r="A58" s="11" t="s">
        <v>724</v>
      </c>
      <c r="B58" s="11" t="s">
        <v>267</v>
      </c>
      <c r="C58" s="11" t="s">
        <v>725</v>
      </c>
      <c r="D58" s="11" t="s">
        <v>509</v>
      </c>
      <c r="E58" s="11" t="s">
        <v>510</v>
      </c>
      <c r="F58" s="11" t="s">
        <v>619</v>
      </c>
      <c r="G58" s="11"/>
      <c r="H58" s="11" t="s">
        <v>511</v>
      </c>
    </row>
    <row r="59" spans="1:8">
      <c r="A59" s="11" t="s">
        <v>726</v>
      </c>
      <c r="B59" s="11" t="s">
        <v>267</v>
      </c>
      <c r="C59" s="11" t="s">
        <v>727</v>
      </c>
      <c r="D59" s="11"/>
      <c r="E59" s="11"/>
      <c r="F59" s="11"/>
      <c r="G59" s="11"/>
      <c r="H59" s="11" t="s">
        <v>728</v>
      </c>
    </row>
    <row r="60" spans="1:8">
      <c r="A60" s="9" t="s">
        <v>729</v>
      </c>
      <c r="B60" s="9" t="s">
        <v>45</v>
      </c>
      <c r="C60" s="9" t="s">
        <v>730</v>
      </c>
      <c r="D60" s="9" t="s">
        <v>731</v>
      </c>
      <c r="E60" s="9" t="s">
        <v>519</v>
      </c>
      <c r="F60" s="9" t="s">
        <v>641</v>
      </c>
      <c r="G60" s="9"/>
      <c r="H60" s="9" t="s">
        <v>732</v>
      </c>
    </row>
    <row r="61" spans="1:8">
      <c r="A61" s="9" t="s">
        <v>733</v>
      </c>
      <c r="B61" s="9" t="s">
        <v>45</v>
      </c>
      <c r="C61" s="9" t="s">
        <v>734</v>
      </c>
      <c r="D61" s="9" t="s">
        <v>509</v>
      </c>
      <c r="E61" s="9" t="s">
        <v>735</v>
      </c>
      <c r="F61" s="9" t="s">
        <v>619</v>
      </c>
      <c r="G61" s="9"/>
      <c r="H61" s="9" t="s">
        <v>736</v>
      </c>
    </row>
    <row r="62" spans="1:8">
      <c r="A62" s="9" t="s">
        <v>737</v>
      </c>
      <c r="B62" s="9" t="s">
        <v>45</v>
      </c>
      <c r="C62" s="9" t="s">
        <v>738</v>
      </c>
      <c r="D62" s="9" t="s">
        <v>739</v>
      </c>
      <c r="E62" s="9" t="s">
        <v>519</v>
      </c>
      <c r="F62" s="9" t="s">
        <v>641</v>
      </c>
      <c r="G62" s="9"/>
      <c r="H62" s="9" t="s">
        <v>732</v>
      </c>
    </row>
    <row r="63" spans="1:8">
      <c r="A63" s="9" t="s">
        <v>740</v>
      </c>
      <c r="B63" s="9" t="s">
        <v>45</v>
      </c>
      <c r="C63" s="9" t="s">
        <v>741</v>
      </c>
      <c r="D63" s="9" t="s">
        <v>609</v>
      </c>
      <c r="E63" s="9" t="s">
        <v>742</v>
      </c>
      <c r="F63" s="9" t="s">
        <v>675</v>
      </c>
      <c r="G63" s="9"/>
      <c r="H63" s="9" t="s">
        <v>743</v>
      </c>
    </row>
    <row r="64" spans="1:8">
      <c r="A64" s="8" t="s">
        <v>744</v>
      </c>
      <c r="B64" s="8" t="s">
        <v>45</v>
      </c>
      <c r="C64" s="9" t="s">
        <v>745</v>
      </c>
      <c r="D64" s="9"/>
      <c r="E64" s="9"/>
      <c r="F64" s="9"/>
      <c r="G64" s="9"/>
      <c r="H64" s="9" t="s">
        <v>746</v>
      </c>
    </row>
    <row r="65" spans="1:8">
      <c r="A65" s="8" t="s">
        <v>747</v>
      </c>
      <c r="B65" s="8" t="s">
        <v>45</v>
      </c>
      <c r="C65" s="9" t="s">
        <v>748</v>
      </c>
      <c r="D65" s="9" t="s">
        <v>749</v>
      </c>
      <c r="E65" s="9" t="s">
        <v>750</v>
      </c>
      <c r="F65" s="9" t="s">
        <v>641</v>
      </c>
      <c r="G65" s="9"/>
      <c r="H65" s="9" t="s">
        <v>593</v>
      </c>
    </row>
    <row r="66" spans="1:8">
      <c r="A66" s="8" t="s">
        <v>751</v>
      </c>
      <c r="B66" s="8" t="s">
        <v>752</v>
      </c>
      <c r="C66" s="9" t="s">
        <v>753</v>
      </c>
      <c r="D66" s="9" t="s">
        <v>754</v>
      </c>
      <c r="E66" s="9" t="s">
        <v>491</v>
      </c>
      <c r="F66" s="9" t="s">
        <v>492</v>
      </c>
      <c r="G66" s="9"/>
      <c r="H66" s="9" t="s">
        <v>755</v>
      </c>
    </row>
    <row r="67" spans="1:8">
      <c r="A67" s="11" t="s">
        <v>756</v>
      </c>
      <c r="B67" s="11" t="s">
        <v>752</v>
      </c>
      <c r="C67" s="11" t="s">
        <v>757</v>
      </c>
      <c r="D67" s="11"/>
      <c r="E67" s="11"/>
      <c r="F67" s="11"/>
      <c r="G67" s="11"/>
      <c r="H67" s="11"/>
    </row>
    <row r="68" spans="1:8">
      <c r="A68" s="11" t="s">
        <v>758</v>
      </c>
      <c r="B68" s="11" t="s">
        <v>752</v>
      </c>
      <c r="C68" s="11" t="s">
        <v>759</v>
      </c>
      <c r="D68" s="11" t="s">
        <v>609</v>
      </c>
      <c r="E68" s="11" t="s">
        <v>610</v>
      </c>
      <c r="F68" s="11" t="s">
        <v>675</v>
      </c>
      <c r="G68" s="11"/>
      <c r="H68" s="11" t="s">
        <v>503</v>
      </c>
    </row>
    <row r="69" spans="1:8">
      <c r="A69" s="11" t="s">
        <v>760</v>
      </c>
      <c r="B69" s="11" t="s">
        <v>752</v>
      </c>
      <c r="C69" s="11" t="s">
        <v>761</v>
      </c>
      <c r="D69" s="11"/>
      <c r="E69" s="11"/>
      <c r="F69" s="11"/>
      <c r="G69" s="11"/>
      <c r="H69" s="11"/>
    </row>
    <row r="70" spans="1:8">
      <c r="A70" s="11" t="s">
        <v>762</v>
      </c>
      <c r="B70" s="11" t="s">
        <v>752</v>
      </c>
      <c r="C70" s="11" t="s">
        <v>763</v>
      </c>
      <c r="D70" s="11" t="s">
        <v>764</v>
      </c>
      <c r="E70" s="11" t="s">
        <v>765</v>
      </c>
      <c r="F70" s="11" t="s">
        <v>641</v>
      </c>
      <c r="G70" s="11"/>
      <c r="H70" s="11" t="s">
        <v>642</v>
      </c>
    </row>
    <row r="71" spans="1:8">
      <c r="A71" s="11" t="s">
        <v>766</v>
      </c>
      <c r="B71" s="11" t="s">
        <v>412</v>
      </c>
      <c r="C71" s="11" t="s">
        <v>767</v>
      </c>
      <c r="D71" s="11" t="s">
        <v>768</v>
      </c>
      <c r="E71" s="11"/>
      <c r="F71" s="11"/>
      <c r="G71" s="11"/>
      <c r="H71" s="11"/>
    </row>
    <row r="72" spans="1:8">
      <c r="A72" s="11" t="s">
        <v>769</v>
      </c>
      <c r="B72" s="11" t="s">
        <v>448</v>
      </c>
      <c r="C72" s="11" t="s">
        <v>770</v>
      </c>
      <c r="D72" s="11" t="s">
        <v>771</v>
      </c>
      <c r="E72" s="11" t="s">
        <v>772</v>
      </c>
      <c r="F72" s="11" t="s">
        <v>641</v>
      </c>
      <c r="G72" s="11" t="s">
        <v>773</v>
      </c>
      <c r="H72" s="11" t="s">
        <v>774</v>
      </c>
    </row>
    <row r="73" spans="1:8">
      <c r="A73" s="11" t="s">
        <v>775</v>
      </c>
      <c r="B73" s="11" t="s">
        <v>448</v>
      </c>
      <c r="C73" s="11" t="s">
        <v>776</v>
      </c>
      <c r="D73" s="11" t="s">
        <v>777</v>
      </c>
      <c r="E73" s="11" t="s">
        <v>778</v>
      </c>
      <c r="F73" s="11" t="s">
        <v>779</v>
      </c>
      <c r="G73" s="11"/>
      <c r="H73" s="11" t="s">
        <v>780</v>
      </c>
    </row>
    <row r="74" spans="1:8">
      <c r="A74" s="8" t="s">
        <v>781</v>
      </c>
      <c r="B74" s="8" t="s">
        <v>453</v>
      </c>
      <c r="C74" s="9" t="s">
        <v>782</v>
      </c>
      <c r="D74" s="9" t="s">
        <v>783</v>
      </c>
      <c r="E74" s="9" t="s">
        <v>784</v>
      </c>
      <c r="F74" s="9" t="s">
        <v>785</v>
      </c>
      <c r="G74" s="9"/>
      <c r="H74" s="9" t="s">
        <v>786</v>
      </c>
    </row>
    <row r="75" spans="1:8">
      <c r="A75" s="8" t="s">
        <v>787</v>
      </c>
      <c r="B75" s="8" t="s">
        <v>453</v>
      </c>
      <c r="C75" s="9" t="s">
        <v>788</v>
      </c>
      <c r="D75" s="9" t="s">
        <v>789</v>
      </c>
      <c r="E75" s="9" t="s">
        <v>790</v>
      </c>
      <c r="F75" s="9" t="s">
        <v>641</v>
      </c>
      <c r="G75" s="9"/>
      <c r="H75" s="9" t="s">
        <v>791</v>
      </c>
    </row>
    <row r="76" spans="1:8">
      <c r="A76" s="8" t="s">
        <v>792</v>
      </c>
      <c r="B76" s="8" t="s">
        <v>453</v>
      </c>
      <c r="C76" s="9" t="s">
        <v>793</v>
      </c>
      <c r="D76" s="9" t="s">
        <v>794</v>
      </c>
      <c r="E76" s="9" t="s">
        <v>795</v>
      </c>
      <c r="F76" s="9" t="s">
        <v>641</v>
      </c>
      <c r="G76" s="9"/>
      <c r="H76" s="9" t="s">
        <v>503</v>
      </c>
    </row>
    <row r="77" spans="1:8">
      <c r="A77" s="8" t="s">
        <v>796</v>
      </c>
      <c r="B77" s="8" t="s">
        <v>453</v>
      </c>
      <c r="C77" s="9" t="s">
        <v>797</v>
      </c>
      <c r="D77" s="9"/>
      <c r="E77" s="9"/>
      <c r="F77" s="9"/>
      <c r="G77" s="9"/>
      <c r="H77" s="9"/>
    </row>
    <row r="78" spans="1:8">
      <c r="A78" s="8" t="s">
        <v>798</v>
      </c>
      <c r="B78" s="8" t="s">
        <v>453</v>
      </c>
      <c r="C78" s="9" t="s">
        <v>458</v>
      </c>
      <c r="D78" s="9" t="s">
        <v>799</v>
      </c>
      <c r="E78" s="9" t="s">
        <v>790</v>
      </c>
      <c r="F78" s="9" t="s">
        <v>641</v>
      </c>
      <c r="G78" s="9"/>
      <c r="H78" s="9" t="s">
        <v>800</v>
      </c>
    </row>
    <row r="79" spans="1:8">
      <c r="A79" s="8" t="s">
        <v>801</v>
      </c>
      <c r="B79" s="8" t="s">
        <v>453</v>
      </c>
      <c r="C79" s="9" t="s">
        <v>802</v>
      </c>
      <c r="D79" s="9" t="s">
        <v>803</v>
      </c>
      <c r="E79" s="9" t="s">
        <v>804</v>
      </c>
      <c r="F79" s="9" t="s">
        <v>641</v>
      </c>
      <c r="G79" s="9"/>
      <c r="H79" s="9" t="s">
        <v>503</v>
      </c>
    </row>
    <row r="80" spans="1:8">
      <c r="A80" s="8" t="s">
        <v>805</v>
      </c>
      <c r="B80" s="8" t="s">
        <v>460</v>
      </c>
      <c r="C80" s="9" t="s">
        <v>806</v>
      </c>
      <c r="D80" s="9" t="s">
        <v>768</v>
      </c>
      <c r="E80" s="9"/>
      <c r="F80" s="9"/>
      <c r="G80" s="9"/>
      <c r="H80" s="9"/>
    </row>
    <row r="81" spans="1:8">
      <c r="A81" s="8" t="s">
        <v>807</v>
      </c>
      <c r="B81" s="8" t="s">
        <v>267</v>
      </c>
      <c r="C81" s="9" t="s">
        <v>808</v>
      </c>
      <c r="D81" s="9" t="s">
        <v>720</v>
      </c>
      <c r="E81" s="9" t="s">
        <v>721</v>
      </c>
      <c r="F81" s="9" t="s">
        <v>615</v>
      </c>
      <c r="G81" s="9"/>
      <c r="H81" s="9" t="s">
        <v>723</v>
      </c>
    </row>
    <row r="82" spans="1:8">
      <c r="A82" s="8" t="s">
        <v>809</v>
      </c>
      <c r="B82" s="8" t="s">
        <v>267</v>
      </c>
      <c r="C82" s="9" t="s">
        <v>810</v>
      </c>
      <c r="D82" s="9" t="s">
        <v>709</v>
      </c>
      <c r="E82" s="9" t="s">
        <v>710</v>
      </c>
      <c r="F82" s="9" t="s">
        <v>711</v>
      </c>
      <c r="G82" s="9"/>
      <c r="H82" s="9" t="s">
        <v>712</v>
      </c>
    </row>
    <row r="83" spans="1:8">
      <c r="A83" s="8" t="s">
        <v>811</v>
      </c>
      <c r="B83" s="8" t="s">
        <v>267</v>
      </c>
      <c r="C83" s="9" t="s">
        <v>812</v>
      </c>
      <c r="D83" s="9" t="s">
        <v>609</v>
      </c>
      <c r="E83" s="9" t="s">
        <v>497</v>
      </c>
      <c r="F83" s="9" t="s">
        <v>715</v>
      </c>
      <c r="G83" s="9"/>
      <c r="H83" s="9" t="s">
        <v>503</v>
      </c>
    </row>
    <row r="84" spans="1:8">
      <c r="A84" s="8" t="s">
        <v>813</v>
      </c>
      <c r="B84" s="8" t="s">
        <v>267</v>
      </c>
      <c r="C84" s="9" t="s">
        <v>814</v>
      </c>
      <c r="D84" s="9" t="s">
        <v>509</v>
      </c>
      <c r="E84" s="9" t="s">
        <v>510</v>
      </c>
      <c r="F84" s="9" t="s">
        <v>619</v>
      </c>
      <c r="G84" s="9"/>
      <c r="H84" s="9" t="s">
        <v>511</v>
      </c>
    </row>
    <row r="85" spans="1:8">
      <c r="A85" s="11" t="s">
        <v>815</v>
      </c>
      <c r="B85" s="11" t="s">
        <v>267</v>
      </c>
      <c r="C85" s="11" t="s">
        <v>816</v>
      </c>
      <c r="D85" s="9"/>
      <c r="E85" s="9"/>
      <c r="F85" s="9"/>
      <c r="G85" s="11"/>
      <c r="H85" s="9" t="s">
        <v>817</v>
      </c>
    </row>
    <row r="86" spans="1:8">
      <c r="A86" s="11" t="s">
        <v>818</v>
      </c>
      <c r="B86" s="11" t="s">
        <v>752</v>
      </c>
      <c r="C86" s="11" t="s">
        <v>819</v>
      </c>
      <c r="D86" s="9" t="s">
        <v>764</v>
      </c>
      <c r="E86" s="9" t="s">
        <v>765</v>
      </c>
      <c r="F86" s="9" t="s">
        <v>641</v>
      </c>
      <c r="G86" s="11"/>
      <c r="H86" s="9" t="s">
        <v>642</v>
      </c>
    </row>
    <row r="87" spans="1:8">
      <c r="A87" s="12"/>
      <c r="C87" s="4"/>
      <c r="D87" s="4"/>
      <c r="E87" s="4"/>
      <c r="F87" s="4"/>
      <c r="G87" s="4"/>
    </row>
    <row r="88" spans="1:8">
      <c r="A88" s="13"/>
      <c r="B88" s="81" t="s">
        <v>820</v>
      </c>
      <c r="C88" s="81"/>
      <c r="D88" s="14"/>
      <c r="E88" s="14"/>
      <c r="F88" s="14"/>
      <c r="G88" s="14"/>
      <c r="H88" s="38"/>
    </row>
    <row r="92" spans="1:8" ht="14.4">
      <c r="E92" s="15"/>
    </row>
  </sheetData>
  <mergeCells count="1">
    <mergeCell ref="B88:C8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4DDDA-0905-400D-A12F-1410C717E35B}">
  <dimension ref="A1:J224"/>
  <sheetViews>
    <sheetView topLeftCell="D1" workbookViewId="0">
      <selection activeCell="E7" sqref="E7"/>
    </sheetView>
  </sheetViews>
  <sheetFormatPr defaultRowHeight="13.8"/>
  <cols>
    <col min="1" max="1" width="18.59765625" customWidth="1"/>
    <col min="2" max="2" width="18.69921875" customWidth="1"/>
    <col min="3" max="3" width="27.8984375" customWidth="1"/>
    <col min="4" max="4" width="73.3984375" bestFit="1" customWidth="1"/>
    <col min="5" max="7" width="24.3984375" customWidth="1"/>
    <col min="8" max="8" width="17.3984375" customWidth="1"/>
    <col min="9" max="9" width="13.59765625" customWidth="1"/>
  </cols>
  <sheetData>
    <row r="1" spans="1:10">
      <c r="A1" s="85" t="s">
        <v>821</v>
      </c>
      <c r="B1" s="85"/>
      <c r="C1" s="85"/>
      <c r="D1" s="85"/>
    </row>
    <row r="5" spans="1:10" ht="55.2">
      <c r="A5" s="26" t="s">
        <v>22</v>
      </c>
      <c r="B5" s="27" t="s">
        <v>23</v>
      </c>
      <c r="C5" s="27" t="s">
        <v>24</v>
      </c>
      <c r="D5" s="27" t="s">
        <v>25</v>
      </c>
      <c r="E5" s="28" t="s">
        <v>822</v>
      </c>
      <c r="F5" s="28" t="s">
        <v>823</v>
      </c>
      <c r="G5" s="28" t="s">
        <v>824</v>
      </c>
      <c r="H5" s="29" t="s">
        <v>825</v>
      </c>
      <c r="I5" s="37"/>
      <c r="J5" s="37"/>
    </row>
    <row r="6" spans="1:10">
      <c r="A6" s="30">
        <v>1</v>
      </c>
      <c r="B6" s="22" t="s">
        <v>33</v>
      </c>
      <c r="C6" s="22" t="s">
        <v>34</v>
      </c>
      <c r="D6" s="22" t="s">
        <v>35</v>
      </c>
      <c r="E6" s="43"/>
      <c r="F6" s="23">
        <f>VLOOKUP($B6,Tabel1[[Productcode]:[Verwacht (Fictief) aantal bestellingen]],6,FALSE)</f>
        <v>495.75</v>
      </c>
      <c r="G6" s="23">
        <f>VLOOKUP($B6,Tabel1[[Productcode]:[Verwacht (Fictief) aantal bestellingen]],9,FALSE)</f>
        <v>0</v>
      </c>
      <c r="H6" s="41">
        <f>+E6*F6</f>
        <v>0</v>
      </c>
    </row>
    <row r="7" spans="1:10">
      <c r="A7" s="31">
        <v>2</v>
      </c>
      <c r="B7" s="24" t="s">
        <v>37</v>
      </c>
      <c r="C7" s="24" t="s">
        <v>34</v>
      </c>
      <c r="D7" s="24" t="s">
        <v>38</v>
      </c>
      <c r="E7" s="43"/>
      <c r="F7" s="23">
        <f>VLOOKUP($B7,Tabel1[[Productcode]:[Verwacht (Fictief) aantal bestellingen]],6,FALSE)</f>
        <v>108.5</v>
      </c>
      <c r="G7" s="23">
        <f>VLOOKUP($B7,Tabel1[[Productcode]:[Verwacht (Fictief) aantal bestellingen]],9,FALSE)</f>
        <v>0</v>
      </c>
      <c r="H7" s="41">
        <f t="shared" ref="H7:H70" si="0">+E7*F7</f>
        <v>0</v>
      </c>
    </row>
    <row r="8" spans="1:10">
      <c r="A8" s="30">
        <v>3</v>
      </c>
      <c r="B8" s="22" t="s">
        <v>39</v>
      </c>
      <c r="C8" s="22" t="s">
        <v>34</v>
      </c>
      <c r="D8" s="22" t="s">
        <v>40</v>
      </c>
      <c r="E8" s="43"/>
      <c r="F8" s="23">
        <f>VLOOKUP($B8,Tabel1[[Productcode]:[Verwacht (Fictief) aantal bestellingen]],6,FALSE)</f>
        <v>213</v>
      </c>
      <c r="G8" s="23">
        <f>VLOOKUP($B8,Tabel1[[Productcode]:[Verwacht (Fictief) aantal bestellingen]],9,FALSE)</f>
        <v>0</v>
      </c>
      <c r="H8" s="41">
        <f t="shared" si="0"/>
        <v>0</v>
      </c>
    </row>
    <row r="9" spans="1:10" ht="27.6">
      <c r="A9" s="31">
        <v>4</v>
      </c>
      <c r="B9" s="24" t="s">
        <v>41</v>
      </c>
      <c r="C9" s="24" t="s">
        <v>42</v>
      </c>
      <c r="D9" s="34" t="s">
        <v>43</v>
      </c>
      <c r="E9" s="43"/>
      <c r="F9" s="23">
        <f>VLOOKUP($B9,Tabel1[[Productcode]:[Verwacht (Fictief) aantal bestellingen]],6,FALSE)</f>
        <v>88</v>
      </c>
      <c r="G9" s="23">
        <f>VLOOKUP($B9,Tabel1[[Productcode]:[Verwacht (Fictief) aantal bestellingen]],9,FALSE)</f>
        <v>8</v>
      </c>
      <c r="H9" s="41">
        <f t="shared" si="0"/>
        <v>0</v>
      </c>
    </row>
    <row r="10" spans="1:10" ht="27.6">
      <c r="A10" s="30">
        <v>4</v>
      </c>
      <c r="B10" s="22" t="s">
        <v>44</v>
      </c>
      <c r="C10" s="22" t="s">
        <v>45</v>
      </c>
      <c r="D10" s="35" t="s">
        <v>46</v>
      </c>
      <c r="E10" s="43"/>
      <c r="F10" s="23">
        <f>VLOOKUP($B10,Tabel1[[Productcode]:[Verwacht (Fictief) aantal bestellingen]],6,FALSE)</f>
        <v>41.5</v>
      </c>
      <c r="G10" s="23">
        <f>VLOOKUP($B10,Tabel1[[Productcode]:[Verwacht (Fictief) aantal bestellingen]],9,FALSE)</f>
        <v>3.75</v>
      </c>
      <c r="H10" s="41">
        <f t="shared" si="0"/>
        <v>0</v>
      </c>
    </row>
    <row r="11" spans="1:10">
      <c r="A11" s="31">
        <v>4</v>
      </c>
      <c r="B11" s="24" t="s">
        <v>47</v>
      </c>
      <c r="C11" s="24" t="s">
        <v>48</v>
      </c>
      <c r="D11" s="24" t="s">
        <v>49</v>
      </c>
      <c r="E11" s="43"/>
      <c r="F11" s="23">
        <f>VLOOKUP($B11,Tabel1[[Productcode]:[Verwacht (Fictief) aantal bestellingen]],6,FALSE)</f>
        <v>1842.75</v>
      </c>
      <c r="G11" s="23">
        <f>VLOOKUP($B11,Tabel1[[Productcode]:[Verwacht (Fictief) aantal bestellingen]],9,FALSE)</f>
        <v>157.5</v>
      </c>
      <c r="H11" s="41">
        <f t="shared" si="0"/>
        <v>0</v>
      </c>
    </row>
    <row r="12" spans="1:10">
      <c r="A12" s="30">
        <v>4</v>
      </c>
      <c r="B12" s="22" t="s">
        <v>50</v>
      </c>
      <c r="C12" s="22" t="s">
        <v>51</v>
      </c>
      <c r="D12" s="22" t="s">
        <v>52</v>
      </c>
      <c r="E12" s="57"/>
      <c r="F12" s="23">
        <f>VLOOKUP($B12,Tabel1[[Productcode]:[Verwacht (Fictief) aantal bestellingen]],6,FALSE)</f>
        <v>0</v>
      </c>
      <c r="G12" s="23">
        <f>VLOOKUP($B12,Tabel1[[Productcode]:[Verwacht (Fictief) aantal bestellingen]],9,FALSE)</f>
        <v>0</v>
      </c>
      <c r="H12" s="58"/>
    </row>
    <row r="13" spans="1:10">
      <c r="A13" s="31">
        <v>5</v>
      </c>
      <c r="B13" s="24" t="s">
        <v>53</v>
      </c>
      <c r="C13" s="24" t="s">
        <v>54</v>
      </c>
      <c r="D13" s="24" t="s">
        <v>55</v>
      </c>
      <c r="E13" s="43"/>
      <c r="F13" s="23">
        <f>VLOOKUP($B13,Tabel1[[Productcode]:[Verwacht (Fictief) aantal bestellingen]],6,FALSE)</f>
        <v>31.75</v>
      </c>
      <c r="G13" s="23">
        <f>VLOOKUP($B13,Tabel1[[Productcode]:[Verwacht (Fictief) aantal bestellingen]],9,FALSE)</f>
        <v>3.75</v>
      </c>
      <c r="H13" s="41">
        <f t="shared" si="0"/>
        <v>0</v>
      </c>
    </row>
    <row r="14" spans="1:10">
      <c r="A14" s="30">
        <v>5</v>
      </c>
      <c r="B14" s="22" t="s">
        <v>56</v>
      </c>
      <c r="C14" s="22" t="s">
        <v>54</v>
      </c>
      <c r="D14" s="22" t="s">
        <v>57</v>
      </c>
      <c r="E14" s="43"/>
      <c r="F14" s="23">
        <f>VLOOKUP($B14,Tabel1[[Productcode]:[Verwacht (Fictief) aantal bestellingen]],6,FALSE)</f>
        <v>194.5</v>
      </c>
      <c r="G14" s="23">
        <f>VLOOKUP($B14,Tabel1[[Productcode]:[Verwacht (Fictief) aantal bestellingen]],9,FALSE)</f>
        <v>40</v>
      </c>
      <c r="H14" s="41">
        <f t="shared" si="0"/>
        <v>0</v>
      </c>
    </row>
    <row r="15" spans="1:10">
      <c r="A15" s="31">
        <v>5</v>
      </c>
      <c r="B15" s="24" t="s">
        <v>58</v>
      </c>
      <c r="C15" s="24" t="s">
        <v>54</v>
      </c>
      <c r="D15" s="24" t="s">
        <v>59</v>
      </c>
      <c r="E15" s="43"/>
      <c r="F15" s="23">
        <f>VLOOKUP($B15,Tabel1[[Productcode]:[Verwacht (Fictief) aantal bestellingen]],6,FALSE)</f>
        <v>150</v>
      </c>
      <c r="G15" s="23">
        <f>VLOOKUP($B15,Tabel1[[Productcode]:[Verwacht (Fictief) aantal bestellingen]],9,FALSE)</f>
        <v>0</v>
      </c>
      <c r="H15" s="41">
        <f t="shared" si="0"/>
        <v>0</v>
      </c>
    </row>
    <row r="16" spans="1:10">
      <c r="A16" s="30">
        <v>5</v>
      </c>
      <c r="B16" s="22" t="s">
        <v>60</v>
      </c>
      <c r="C16" s="22" t="s">
        <v>54</v>
      </c>
      <c r="D16" s="22" t="s">
        <v>61</v>
      </c>
      <c r="E16" s="43"/>
      <c r="F16" s="23">
        <f>VLOOKUP($B16,Tabel1[[Productcode]:[Verwacht (Fictief) aantal bestellingen]],6,FALSE)</f>
        <v>106</v>
      </c>
      <c r="G16" s="23">
        <f>VLOOKUP($B16,Tabel1[[Productcode]:[Verwacht (Fictief) aantal bestellingen]],9,FALSE)</f>
        <v>0</v>
      </c>
      <c r="H16" s="41">
        <f t="shared" si="0"/>
        <v>0</v>
      </c>
    </row>
    <row r="17" spans="1:8">
      <c r="A17" s="31">
        <v>5</v>
      </c>
      <c r="B17" s="24" t="s">
        <v>62</v>
      </c>
      <c r="C17" s="24" t="s">
        <v>54</v>
      </c>
      <c r="D17" s="24" t="s">
        <v>63</v>
      </c>
      <c r="E17" s="43"/>
      <c r="F17" s="23">
        <f>VLOOKUP($B17,Tabel1[[Productcode]:[Verwacht (Fictief) aantal bestellingen]],6,FALSE)</f>
        <v>117</v>
      </c>
      <c r="G17" s="23">
        <f>VLOOKUP($B17,Tabel1[[Productcode]:[Verwacht (Fictief) aantal bestellingen]],9,FALSE)</f>
        <v>0</v>
      </c>
      <c r="H17" s="41">
        <f t="shared" si="0"/>
        <v>0</v>
      </c>
    </row>
    <row r="18" spans="1:8">
      <c r="A18" s="30">
        <v>6</v>
      </c>
      <c r="B18" s="22" t="s">
        <v>64</v>
      </c>
      <c r="C18" s="22" t="s">
        <v>65</v>
      </c>
      <c r="D18" s="22" t="s">
        <v>66</v>
      </c>
      <c r="E18" s="43"/>
      <c r="F18" s="23">
        <f>VLOOKUP($B18,Tabel1[[Productcode]:[Verwacht (Fictief) aantal bestellingen]],6,FALSE)</f>
        <v>74.25</v>
      </c>
      <c r="G18" s="23">
        <f>VLOOKUP($B18,Tabel1[[Productcode]:[Verwacht (Fictief) aantal bestellingen]],9,FALSE)</f>
        <v>0</v>
      </c>
      <c r="H18" s="41">
        <f t="shared" si="0"/>
        <v>0</v>
      </c>
    </row>
    <row r="19" spans="1:8">
      <c r="A19" s="31">
        <v>6</v>
      </c>
      <c r="B19" s="24" t="s">
        <v>67</v>
      </c>
      <c r="C19" s="24" t="s">
        <v>65</v>
      </c>
      <c r="D19" s="24" t="s">
        <v>68</v>
      </c>
      <c r="E19" s="43"/>
      <c r="F19" s="23">
        <f>VLOOKUP($B19,Tabel1[[Productcode]:[Verwacht (Fictief) aantal bestellingen]],6,FALSE)</f>
        <v>118</v>
      </c>
      <c r="G19" s="23">
        <f>VLOOKUP($B19,Tabel1[[Productcode]:[Verwacht (Fictief) aantal bestellingen]],9,FALSE)</f>
        <v>33.75</v>
      </c>
      <c r="H19" s="41">
        <f t="shared" si="0"/>
        <v>0</v>
      </c>
    </row>
    <row r="20" spans="1:8">
      <c r="A20" s="30">
        <v>7</v>
      </c>
      <c r="B20" s="22" t="s">
        <v>69</v>
      </c>
      <c r="C20" s="22" t="s">
        <v>70</v>
      </c>
      <c r="D20" s="22" t="s">
        <v>70</v>
      </c>
      <c r="E20" s="57"/>
      <c r="F20" s="23">
        <f>VLOOKUP($B20,Tabel1[[Productcode]:[Verwacht (Fictief) aantal bestellingen]],6,FALSE)</f>
        <v>5.5</v>
      </c>
      <c r="G20" s="23">
        <f>VLOOKUP($B20,Tabel1[[Productcode]:[Verwacht (Fictief) aantal bestellingen]],9,FALSE)</f>
        <v>0</v>
      </c>
      <c r="H20" s="58"/>
    </row>
    <row r="21" spans="1:8">
      <c r="A21" s="31">
        <v>8</v>
      </c>
      <c r="B21" s="24" t="s">
        <v>72</v>
      </c>
      <c r="C21" s="24" t="s">
        <v>70</v>
      </c>
      <c r="D21" s="24" t="s">
        <v>70</v>
      </c>
      <c r="E21" s="57"/>
      <c r="F21" s="23">
        <f>VLOOKUP($B21,Tabel1[[Productcode]:[Verwacht (Fictief) aantal bestellingen]],6,FALSE)</f>
        <v>5.5</v>
      </c>
      <c r="G21" s="23">
        <f>VLOOKUP($B21,Tabel1[[Productcode]:[Verwacht (Fictief) aantal bestellingen]],9,FALSE)</f>
        <v>1.25</v>
      </c>
      <c r="H21" s="58"/>
    </row>
    <row r="22" spans="1:8">
      <c r="A22" s="30">
        <v>9</v>
      </c>
      <c r="B22" s="22" t="s">
        <v>74</v>
      </c>
      <c r="C22" s="22" t="s">
        <v>75</v>
      </c>
      <c r="D22" s="22" t="s">
        <v>76</v>
      </c>
      <c r="E22" s="43"/>
      <c r="F22" s="23">
        <f>VLOOKUP($B22,Tabel1[[Productcode]:[Verwacht (Fictief) aantal bestellingen]],6,FALSE)</f>
        <v>261</v>
      </c>
      <c r="G22" s="23">
        <f>VLOOKUP($B22,Tabel1[[Productcode]:[Verwacht (Fictief) aantal bestellingen]],9,FALSE)</f>
        <v>3875</v>
      </c>
      <c r="H22" s="41">
        <f t="shared" si="0"/>
        <v>0</v>
      </c>
    </row>
    <row r="23" spans="1:8">
      <c r="A23" s="31">
        <v>9</v>
      </c>
      <c r="B23" s="24" t="s">
        <v>78</v>
      </c>
      <c r="C23" s="24" t="s">
        <v>75</v>
      </c>
      <c r="D23" s="24" t="s">
        <v>79</v>
      </c>
      <c r="E23" s="43"/>
      <c r="F23" s="23">
        <f>VLOOKUP($B23,Tabel1[[Productcode]:[Verwacht (Fictief) aantal bestellingen]],6,FALSE)</f>
        <v>242.5</v>
      </c>
      <c r="G23" s="23">
        <f>VLOOKUP($B23,Tabel1[[Productcode]:[Verwacht (Fictief) aantal bestellingen]],9,FALSE)</f>
        <v>0</v>
      </c>
      <c r="H23" s="41">
        <f t="shared" si="0"/>
        <v>0</v>
      </c>
    </row>
    <row r="24" spans="1:8">
      <c r="A24" s="30">
        <v>9</v>
      </c>
      <c r="B24" s="22" t="s">
        <v>80</v>
      </c>
      <c r="C24" s="22" t="s">
        <v>75</v>
      </c>
      <c r="D24" s="22" t="s">
        <v>81</v>
      </c>
      <c r="E24" s="43"/>
      <c r="F24" s="23">
        <f>VLOOKUP($B24,Tabel1[[Productcode]:[Verwacht (Fictief) aantal bestellingen]],6,FALSE)</f>
        <v>281</v>
      </c>
      <c r="G24" s="23">
        <f>VLOOKUP($B24,Tabel1[[Productcode]:[Verwacht (Fictief) aantal bestellingen]],9,FALSE)</f>
        <v>0</v>
      </c>
      <c r="H24" s="41">
        <f t="shared" si="0"/>
        <v>0</v>
      </c>
    </row>
    <row r="25" spans="1:8">
      <c r="A25" s="31">
        <v>9</v>
      </c>
      <c r="B25" s="24" t="s">
        <v>82</v>
      </c>
      <c r="C25" s="24" t="s">
        <v>75</v>
      </c>
      <c r="D25" s="24" t="s">
        <v>83</v>
      </c>
      <c r="E25" s="43"/>
      <c r="F25" s="23">
        <f>VLOOKUP($B25,Tabel1[[Productcode]:[Verwacht (Fictief) aantal bestellingen]],6,FALSE)</f>
        <v>246.5</v>
      </c>
      <c r="G25" s="23">
        <f>VLOOKUP($B25,Tabel1[[Productcode]:[Verwacht (Fictief) aantal bestellingen]],9,FALSE)</f>
        <v>0</v>
      </c>
      <c r="H25" s="41">
        <f t="shared" si="0"/>
        <v>0</v>
      </c>
    </row>
    <row r="26" spans="1:8">
      <c r="A26" s="30">
        <v>9</v>
      </c>
      <c r="B26" s="22" t="s">
        <v>84</v>
      </c>
      <c r="C26" s="22" t="s">
        <v>75</v>
      </c>
      <c r="D26" s="22" t="s">
        <v>85</v>
      </c>
      <c r="E26" s="43"/>
      <c r="F26" s="23">
        <f>VLOOKUP($B26,Tabel1[[Productcode]:[Verwacht (Fictief) aantal bestellingen]],6,FALSE)</f>
        <v>222.75</v>
      </c>
      <c r="G26" s="23">
        <f>VLOOKUP($B26,Tabel1[[Productcode]:[Verwacht (Fictief) aantal bestellingen]],9,FALSE)</f>
        <v>0</v>
      </c>
      <c r="H26" s="41">
        <f t="shared" si="0"/>
        <v>0</v>
      </c>
    </row>
    <row r="27" spans="1:8">
      <c r="A27" s="31">
        <v>9</v>
      </c>
      <c r="B27" s="24" t="s">
        <v>86</v>
      </c>
      <c r="C27" s="24" t="s">
        <v>75</v>
      </c>
      <c r="D27" s="24" t="s">
        <v>87</v>
      </c>
      <c r="E27" s="43"/>
      <c r="F27" s="23">
        <f>VLOOKUP($B27,Tabel1[[Productcode]:[Verwacht (Fictief) aantal bestellingen]],6,FALSE)</f>
        <v>203.25</v>
      </c>
      <c r="G27" s="23">
        <f>VLOOKUP($B27,Tabel1[[Productcode]:[Verwacht (Fictief) aantal bestellingen]],9,FALSE)</f>
        <v>0</v>
      </c>
      <c r="H27" s="41">
        <f t="shared" si="0"/>
        <v>0</v>
      </c>
    </row>
    <row r="28" spans="1:8">
      <c r="A28" s="30">
        <v>9</v>
      </c>
      <c r="B28" s="22" t="s">
        <v>88</v>
      </c>
      <c r="C28" s="22" t="s">
        <v>75</v>
      </c>
      <c r="D28" s="22" t="s">
        <v>89</v>
      </c>
      <c r="E28" s="43"/>
      <c r="F28" s="23">
        <f>VLOOKUP($B28,Tabel1[[Productcode]:[Verwacht (Fictief) aantal bestellingen]],6,FALSE)</f>
        <v>158</v>
      </c>
      <c r="G28" s="23">
        <f>VLOOKUP($B28,Tabel1[[Productcode]:[Verwacht (Fictief) aantal bestellingen]],9,FALSE)</f>
        <v>0</v>
      </c>
      <c r="H28" s="41">
        <f t="shared" si="0"/>
        <v>0</v>
      </c>
    </row>
    <row r="29" spans="1:8">
      <c r="A29" s="31">
        <v>9</v>
      </c>
      <c r="B29" s="24" t="s">
        <v>90</v>
      </c>
      <c r="C29" s="24" t="s">
        <v>75</v>
      </c>
      <c r="D29" s="24" t="s">
        <v>91</v>
      </c>
      <c r="E29" s="43"/>
      <c r="F29" s="23">
        <f>VLOOKUP($B29,Tabel1[[Productcode]:[Verwacht (Fictief) aantal bestellingen]],6,FALSE)</f>
        <v>203</v>
      </c>
      <c r="G29" s="23">
        <f>VLOOKUP($B29,Tabel1[[Productcode]:[Verwacht (Fictief) aantal bestellingen]],9,FALSE)</f>
        <v>0</v>
      </c>
      <c r="H29" s="41">
        <f t="shared" si="0"/>
        <v>0</v>
      </c>
    </row>
    <row r="30" spans="1:8">
      <c r="A30" s="30">
        <v>9</v>
      </c>
      <c r="B30" s="22" t="s">
        <v>92</v>
      </c>
      <c r="C30" s="22" t="s">
        <v>75</v>
      </c>
      <c r="D30" s="22" t="s">
        <v>93</v>
      </c>
      <c r="E30" s="43"/>
      <c r="F30" s="23">
        <f>VLOOKUP($B30,Tabel1[[Productcode]:[Verwacht (Fictief) aantal bestellingen]],6,FALSE)</f>
        <v>148</v>
      </c>
      <c r="G30" s="23">
        <f>VLOOKUP($B30,Tabel1[[Productcode]:[Verwacht (Fictief) aantal bestellingen]],9,FALSE)</f>
        <v>0</v>
      </c>
      <c r="H30" s="41">
        <f t="shared" si="0"/>
        <v>0</v>
      </c>
    </row>
    <row r="31" spans="1:8">
      <c r="A31" s="31">
        <v>9</v>
      </c>
      <c r="B31" s="24" t="s">
        <v>94</v>
      </c>
      <c r="C31" s="24" t="s">
        <v>95</v>
      </c>
      <c r="D31" s="24" t="s">
        <v>96</v>
      </c>
      <c r="E31" s="43"/>
      <c r="F31" s="23">
        <f>VLOOKUP($B31,Tabel1[[Productcode]:[Verwacht (Fictief) aantal bestellingen]],6,FALSE)</f>
        <v>133.25</v>
      </c>
      <c r="G31" s="23">
        <f>VLOOKUP($B31,Tabel1[[Productcode]:[Verwacht (Fictief) aantal bestellingen]],9,FALSE)</f>
        <v>0</v>
      </c>
      <c r="H31" s="41">
        <f t="shared" si="0"/>
        <v>0</v>
      </c>
    </row>
    <row r="32" spans="1:8">
      <c r="A32" s="30">
        <v>9</v>
      </c>
      <c r="B32" s="22" t="s">
        <v>97</v>
      </c>
      <c r="C32" s="22" t="s">
        <v>95</v>
      </c>
      <c r="D32" s="22" t="s">
        <v>98</v>
      </c>
      <c r="E32" s="43"/>
      <c r="F32" s="23">
        <f>VLOOKUP($B32,Tabel1[[Productcode]:[Verwacht (Fictief) aantal bestellingen]],6,FALSE)</f>
        <v>127</v>
      </c>
      <c r="G32" s="23">
        <f>VLOOKUP($B32,Tabel1[[Productcode]:[Verwacht (Fictief) aantal bestellingen]],9,FALSE)</f>
        <v>0</v>
      </c>
      <c r="H32" s="41">
        <f t="shared" si="0"/>
        <v>0</v>
      </c>
    </row>
    <row r="33" spans="1:8">
      <c r="A33" s="31">
        <v>9</v>
      </c>
      <c r="B33" s="24" t="s">
        <v>99</v>
      </c>
      <c r="C33" s="24" t="s">
        <v>95</v>
      </c>
      <c r="D33" s="24" t="s">
        <v>100</v>
      </c>
      <c r="E33" s="43"/>
      <c r="F33" s="23">
        <f>VLOOKUP($B33,Tabel1[[Productcode]:[Verwacht (Fictief) aantal bestellingen]],6,FALSE)</f>
        <v>194.75</v>
      </c>
      <c r="G33" s="23">
        <f>VLOOKUP($B33,Tabel1[[Productcode]:[Verwacht (Fictief) aantal bestellingen]],9,FALSE)</f>
        <v>0</v>
      </c>
      <c r="H33" s="41">
        <f t="shared" si="0"/>
        <v>0</v>
      </c>
    </row>
    <row r="34" spans="1:8">
      <c r="A34" s="30">
        <v>9</v>
      </c>
      <c r="B34" s="22" t="s">
        <v>101</v>
      </c>
      <c r="C34" s="22" t="s">
        <v>95</v>
      </c>
      <c r="D34" s="22" t="s">
        <v>102</v>
      </c>
      <c r="E34" s="43"/>
      <c r="F34" s="23">
        <f>VLOOKUP($B34,Tabel1[[Productcode]:[Verwacht (Fictief) aantal bestellingen]],6,FALSE)</f>
        <v>136</v>
      </c>
      <c r="G34" s="23">
        <f>VLOOKUP($B34,Tabel1[[Productcode]:[Verwacht (Fictief) aantal bestellingen]],9,FALSE)</f>
        <v>0</v>
      </c>
      <c r="H34" s="41">
        <f t="shared" si="0"/>
        <v>0</v>
      </c>
    </row>
    <row r="35" spans="1:8">
      <c r="A35" s="31">
        <v>9</v>
      </c>
      <c r="B35" s="24" t="s">
        <v>103</v>
      </c>
      <c r="C35" s="24" t="s">
        <v>95</v>
      </c>
      <c r="D35" s="24" t="s">
        <v>104</v>
      </c>
      <c r="E35" s="43"/>
      <c r="F35" s="23">
        <f>VLOOKUP($B35,Tabel1[[Productcode]:[Verwacht (Fictief) aantal bestellingen]],6,FALSE)</f>
        <v>160</v>
      </c>
      <c r="G35" s="23">
        <f>VLOOKUP($B35,Tabel1[[Productcode]:[Verwacht (Fictief) aantal bestellingen]],9,FALSE)</f>
        <v>0</v>
      </c>
      <c r="H35" s="41">
        <f t="shared" si="0"/>
        <v>0</v>
      </c>
    </row>
    <row r="36" spans="1:8">
      <c r="A36" s="30">
        <v>9</v>
      </c>
      <c r="B36" s="22" t="s">
        <v>105</v>
      </c>
      <c r="C36" s="22" t="s">
        <v>95</v>
      </c>
      <c r="D36" s="22" t="s">
        <v>106</v>
      </c>
      <c r="E36" s="43"/>
      <c r="F36" s="23">
        <f>VLOOKUP($B36,Tabel1[[Productcode]:[Verwacht (Fictief) aantal bestellingen]],6,FALSE)</f>
        <v>138</v>
      </c>
      <c r="G36" s="23">
        <f>VLOOKUP($B36,Tabel1[[Productcode]:[Verwacht (Fictief) aantal bestellingen]],9,FALSE)</f>
        <v>0</v>
      </c>
      <c r="H36" s="41">
        <f t="shared" si="0"/>
        <v>0</v>
      </c>
    </row>
    <row r="37" spans="1:8">
      <c r="A37" s="31">
        <v>9</v>
      </c>
      <c r="B37" s="24" t="s">
        <v>107</v>
      </c>
      <c r="C37" s="24" t="s">
        <v>95</v>
      </c>
      <c r="D37" s="24" t="s">
        <v>108</v>
      </c>
      <c r="E37" s="43"/>
      <c r="F37" s="23">
        <f>VLOOKUP($B37,Tabel1[[Productcode]:[Verwacht (Fictief) aantal bestellingen]],6,FALSE)</f>
        <v>125.75</v>
      </c>
      <c r="G37" s="23">
        <f>VLOOKUP($B37,Tabel1[[Productcode]:[Verwacht (Fictief) aantal bestellingen]],9,FALSE)</f>
        <v>0</v>
      </c>
      <c r="H37" s="41">
        <f t="shared" si="0"/>
        <v>0</v>
      </c>
    </row>
    <row r="38" spans="1:8">
      <c r="A38" s="30">
        <v>9</v>
      </c>
      <c r="B38" s="22" t="s">
        <v>109</v>
      </c>
      <c r="C38" s="22" t="s">
        <v>95</v>
      </c>
      <c r="D38" s="22" t="s">
        <v>110</v>
      </c>
      <c r="E38" s="43"/>
      <c r="F38" s="23">
        <f>VLOOKUP($B38,Tabel1[[Productcode]:[Verwacht (Fictief) aantal bestellingen]],6,FALSE)</f>
        <v>51.5</v>
      </c>
      <c r="G38" s="23">
        <f>VLOOKUP($B38,Tabel1[[Productcode]:[Verwacht (Fictief) aantal bestellingen]],9,FALSE)</f>
        <v>0</v>
      </c>
      <c r="H38" s="41">
        <f t="shared" si="0"/>
        <v>0</v>
      </c>
    </row>
    <row r="39" spans="1:8">
      <c r="A39" s="31">
        <v>9</v>
      </c>
      <c r="B39" s="24" t="s">
        <v>111</v>
      </c>
      <c r="C39" s="24" t="s">
        <v>95</v>
      </c>
      <c r="D39" s="24" t="s">
        <v>112</v>
      </c>
      <c r="E39" s="43"/>
      <c r="F39" s="23">
        <f>VLOOKUP($B39,Tabel1[[Productcode]:[Verwacht (Fictief) aantal bestellingen]],6,FALSE)</f>
        <v>48</v>
      </c>
      <c r="G39" s="23">
        <f>VLOOKUP($B39,Tabel1[[Productcode]:[Verwacht (Fictief) aantal bestellingen]],9,FALSE)</f>
        <v>0</v>
      </c>
      <c r="H39" s="41">
        <f t="shared" si="0"/>
        <v>0</v>
      </c>
    </row>
    <row r="40" spans="1:8">
      <c r="A40" s="30">
        <v>9</v>
      </c>
      <c r="B40" s="22" t="s">
        <v>113</v>
      </c>
      <c r="C40" s="22" t="s">
        <v>95</v>
      </c>
      <c r="D40" s="22" t="s">
        <v>114</v>
      </c>
      <c r="E40" s="43"/>
      <c r="F40" s="23">
        <f>VLOOKUP($B40,Tabel1[[Productcode]:[Verwacht (Fictief) aantal bestellingen]],6,FALSE)</f>
        <v>48</v>
      </c>
      <c r="G40" s="23">
        <f>VLOOKUP($B40,Tabel1[[Productcode]:[Verwacht (Fictief) aantal bestellingen]],9,FALSE)</f>
        <v>0</v>
      </c>
      <c r="H40" s="41">
        <f t="shared" si="0"/>
        <v>0</v>
      </c>
    </row>
    <row r="41" spans="1:8">
      <c r="A41" s="31">
        <v>9</v>
      </c>
      <c r="B41" s="24" t="s">
        <v>115</v>
      </c>
      <c r="C41" s="24" t="s">
        <v>95</v>
      </c>
      <c r="D41" s="24" t="s">
        <v>116</v>
      </c>
      <c r="E41" s="43"/>
      <c r="F41" s="23">
        <f>VLOOKUP($B41,Tabel1[[Productcode]:[Verwacht (Fictief) aantal bestellingen]],6,FALSE)</f>
        <v>53.75</v>
      </c>
      <c r="G41" s="23">
        <f>VLOOKUP($B41,Tabel1[[Productcode]:[Verwacht (Fictief) aantal bestellingen]],9,FALSE)</f>
        <v>0</v>
      </c>
      <c r="H41" s="41">
        <f t="shared" si="0"/>
        <v>0</v>
      </c>
    </row>
    <row r="42" spans="1:8">
      <c r="A42" s="30">
        <v>9</v>
      </c>
      <c r="B42" s="22" t="s">
        <v>117</v>
      </c>
      <c r="C42" s="22" t="s">
        <v>95</v>
      </c>
      <c r="D42" s="22" t="s">
        <v>118</v>
      </c>
      <c r="E42" s="43"/>
      <c r="F42" s="23">
        <f>VLOOKUP($B42,Tabel1[[Productcode]:[Verwacht (Fictief) aantal bestellingen]],6,FALSE)</f>
        <v>46.25</v>
      </c>
      <c r="G42" s="23">
        <f>VLOOKUP($B42,Tabel1[[Productcode]:[Verwacht (Fictief) aantal bestellingen]],9,FALSE)</f>
        <v>0</v>
      </c>
      <c r="H42" s="41">
        <f t="shared" si="0"/>
        <v>0</v>
      </c>
    </row>
    <row r="43" spans="1:8">
      <c r="A43" s="31">
        <v>9</v>
      </c>
      <c r="B43" s="24" t="s">
        <v>119</v>
      </c>
      <c r="C43" s="24" t="s">
        <v>95</v>
      </c>
      <c r="D43" s="24" t="s">
        <v>120</v>
      </c>
      <c r="E43" s="43"/>
      <c r="F43" s="23">
        <f>VLOOKUP($B43,Tabel1[[Productcode]:[Verwacht (Fictief) aantal bestellingen]],6,FALSE)</f>
        <v>52.75</v>
      </c>
      <c r="G43" s="23">
        <f>VLOOKUP($B43,Tabel1[[Productcode]:[Verwacht (Fictief) aantal bestellingen]],9,FALSE)</f>
        <v>0</v>
      </c>
      <c r="H43" s="41">
        <f t="shared" si="0"/>
        <v>0</v>
      </c>
    </row>
    <row r="44" spans="1:8">
      <c r="A44" s="30">
        <v>9</v>
      </c>
      <c r="B44" s="22" t="s">
        <v>121</v>
      </c>
      <c r="C44" s="22" t="s">
        <v>95</v>
      </c>
      <c r="D44" s="22" t="s">
        <v>122</v>
      </c>
      <c r="E44" s="43"/>
      <c r="F44" s="23">
        <f>VLOOKUP($B44,Tabel1[[Productcode]:[Verwacht (Fictief) aantal bestellingen]],6,FALSE)</f>
        <v>47.25</v>
      </c>
      <c r="G44" s="23">
        <f>VLOOKUP($B44,Tabel1[[Productcode]:[Verwacht (Fictief) aantal bestellingen]],9,FALSE)</f>
        <v>0</v>
      </c>
      <c r="H44" s="41">
        <f t="shared" si="0"/>
        <v>0</v>
      </c>
    </row>
    <row r="45" spans="1:8">
      <c r="A45" s="31">
        <v>9</v>
      </c>
      <c r="B45" s="24" t="s">
        <v>123</v>
      </c>
      <c r="C45" s="24" t="s">
        <v>95</v>
      </c>
      <c r="D45" s="24" t="s">
        <v>124</v>
      </c>
      <c r="E45" s="43"/>
      <c r="F45" s="23">
        <f>VLOOKUP($B45,Tabel1[[Productcode]:[Verwacht (Fictief) aantal bestellingen]],6,FALSE)</f>
        <v>90.25</v>
      </c>
      <c r="G45" s="23">
        <f>VLOOKUP($B45,Tabel1[[Productcode]:[Verwacht (Fictief) aantal bestellingen]],9,FALSE)</f>
        <v>0</v>
      </c>
      <c r="H45" s="41">
        <f t="shared" si="0"/>
        <v>0</v>
      </c>
    </row>
    <row r="46" spans="1:8">
      <c r="A46" s="30">
        <v>9</v>
      </c>
      <c r="B46" s="22" t="s">
        <v>125</v>
      </c>
      <c r="C46" s="22" t="s">
        <v>95</v>
      </c>
      <c r="D46" s="22" t="s">
        <v>126</v>
      </c>
      <c r="E46" s="43"/>
      <c r="F46" s="23">
        <f>VLOOKUP($B46,Tabel1[[Productcode]:[Verwacht (Fictief) aantal bestellingen]],6,FALSE)</f>
        <v>72</v>
      </c>
      <c r="G46" s="23">
        <f>VLOOKUP($B46,Tabel1[[Productcode]:[Verwacht (Fictief) aantal bestellingen]],9,FALSE)</f>
        <v>0</v>
      </c>
      <c r="H46" s="41">
        <f t="shared" si="0"/>
        <v>0</v>
      </c>
    </row>
    <row r="47" spans="1:8">
      <c r="A47" s="31">
        <v>9</v>
      </c>
      <c r="B47" s="24" t="s">
        <v>127</v>
      </c>
      <c r="C47" s="24" t="s">
        <v>95</v>
      </c>
      <c r="D47" s="24" t="s">
        <v>128</v>
      </c>
      <c r="E47" s="43"/>
      <c r="F47" s="23">
        <f>VLOOKUP($B47,Tabel1[[Productcode]:[Verwacht (Fictief) aantal bestellingen]],6,FALSE)</f>
        <v>148.5</v>
      </c>
      <c r="G47" s="23">
        <f>VLOOKUP($B47,Tabel1[[Productcode]:[Verwacht (Fictief) aantal bestellingen]],9,FALSE)</f>
        <v>0</v>
      </c>
      <c r="H47" s="41">
        <f t="shared" si="0"/>
        <v>0</v>
      </c>
    </row>
    <row r="48" spans="1:8">
      <c r="A48" s="30">
        <v>9</v>
      </c>
      <c r="B48" s="22" t="s">
        <v>129</v>
      </c>
      <c r="C48" s="22" t="s">
        <v>95</v>
      </c>
      <c r="D48" s="22" t="s">
        <v>130</v>
      </c>
      <c r="E48" s="43"/>
      <c r="F48" s="23">
        <f>VLOOKUP($B48,Tabel1[[Productcode]:[Verwacht (Fictief) aantal bestellingen]],6,FALSE)</f>
        <v>178</v>
      </c>
      <c r="G48" s="23">
        <f>VLOOKUP($B48,Tabel1[[Productcode]:[Verwacht (Fictief) aantal bestellingen]],9,FALSE)</f>
        <v>0</v>
      </c>
      <c r="H48" s="41">
        <f t="shared" si="0"/>
        <v>0</v>
      </c>
    </row>
    <row r="49" spans="1:8">
      <c r="A49" s="31">
        <v>9</v>
      </c>
      <c r="B49" s="24" t="s">
        <v>131</v>
      </c>
      <c r="C49" s="24" t="s">
        <v>95</v>
      </c>
      <c r="D49" s="24" t="s">
        <v>132</v>
      </c>
      <c r="E49" s="43"/>
      <c r="F49" s="23">
        <f>VLOOKUP($B49,Tabel1[[Productcode]:[Verwacht (Fictief) aantal bestellingen]],6,FALSE)</f>
        <v>48.5</v>
      </c>
      <c r="G49" s="23">
        <f>VLOOKUP($B49,Tabel1[[Productcode]:[Verwacht (Fictief) aantal bestellingen]],9,FALSE)</f>
        <v>0</v>
      </c>
      <c r="H49" s="41">
        <f t="shared" si="0"/>
        <v>0</v>
      </c>
    </row>
    <row r="50" spans="1:8">
      <c r="A50" s="30">
        <v>9</v>
      </c>
      <c r="B50" s="22" t="s">
        <v>133</v>
      </c>
      <c r="C50" s="22" t="s">
        <v>95</v>
      </c>
      <c r="D50" s="22" t="s">
        <v>134</v>
      </c>
      <c r="E50" s="43"/>
      <c r="F50" s="23">
        <f>VLOOKUP($B50,Tabel1[[Productcode]:[Verwacht (Fictief) aantal bestellingen]],6,FALSE)</f>
        <v>33.5</v>
      </c>
      <c r="G50" s="23">
        <f>VLOOKUP($B50,Tabel1[[Productcode]:[Verwacht (Fictief) aantal bestellingen]],9,FALSE)</f>
        <v>0</v>
      </c>
      <c r="H50" s="41">
        <f t="shared" si="0"/>
        <v>0</v>
      </c>
    </row>
    <row r="51" spans="1:8">
      <c r="A51" s="31">
        <v>9</v>
      </c>
      <c r="B51" s="24" t="s">
        <v>135</v>
      </c>
      <c r="C51" s="24" t="s">
        <v>95</v>
      </c>
      <c r="D51" s="24" t="s">
        <v>136</v>
      </c>
      <c r="E51" s="43"/>
      <c r="F51" s="23">
        <f>VLOOKUP($B51,Tabel1[[Productcode]:[Verwacht (Fictief) aantal bestellingen]],6,FALSE)</f>
        <v>34</v>
      </c>
      <c r="G51" s="23">
        <f>VLOOKUP($B51,Tabel1[[Productcode]:[Verwacht (Fictief) aantal bestellingen]],9,FALSE)</f>
        <v>0</v>
      </c>
      <c r="H51" s="41">
        <f t="shared" si="0"/>
        <v>0</v>
      </c>
    </row>
    <row r="52" spans="1:8">
      <c r="A52" s="30">
        <v>9</v>
      </c>
      <c r="B52" s="22" t="s">
        <v>137</v>
      </c>
      <c r="C52" s="22" t="s">
        <v>95</v>
      </c>
      <c r="D52" s="22" t="s">
        <v>138</v>
      </c>
      <c r="E52" s="43"/>
      <c r="F52" s="23">
        <f>VLOOKUP($B52,Tabel1[[Productcode]:[Verwacht (Fictief) aantal bestellingen]],6,FALSE)</f>
        <v>118.5</v>
      </c>
      <c r="G52" s="23">
        <f>VLOOKUP($B52,Tabel1[[Productcode]:[Verwacht (Fictief) aantal bestellingen]],9,FALSE)</f>
        <v>0</v>
      </c>
      <c r="H52" s="41">
        <f t="shared" si="0"/>
        <v>0</v>
      </c>
    </row>
    <row r="53" spans="1:8">
      <c r="A53" s="31">
        <v>9</v>
      </c>
      <c r="B53" s="24" t="s">
        <v>139</v>
      </c>
      <c r="C53" s="24" t="s">
        <v>95</v>
      </c>
      <c r="D53" s="24" t="s">
        <v>140</v>
      </c>
      <c r="E53" s="43"/>
      <c r="F53" s="23">
        <f>VLOOKUP($B53,Tabel1[[Productcode]:[Verwacht (Fictief) aantal bestellingen]],6,FALSE)</f>
        <v>28.5</v>
      </c>
      <c r="G53" s="23">
        <f>VLOOKUP($B53,Tabel1[[Productcode]:[Verwacht (Fictief) aantal bestellingen]],9,FALSE)</f>
        <v>0</v>
      </c>
      <c r="H53" s="41">
        <f t="shared" si="0"/>
        <v>0</v>
      </c>
    </row>
    <row r="54" spans="1:8">
      <c r="A54" s="30">
        <v>9</v>
      </c>
      <c r="B54" s="22" t="s">
        <v>141</v>
      </c>
      <c r="C54" s="22" t="s">
        <v>95</v>
      </c>
      <c r="D54" s="22" t="s">
        <v>142</v>
      </c>
      <c r="E54" s="43"/>
      <c r="F54" s="23">
        <f>VLOOKUP($B54,Tabel1[[Productcode]:[Verwacht (Fictief) aantal bestellingen]],6,FALSE)</f>
        <v>66.5</v>
      </c>
      <c r="G54" s="23">
        <f>VLOOKUP($B54,Tabel1[[Productcode]:[Verwacht (Fictief) aantal bestellingen]],9,FALSE)</f>
        <v>0</v>
      </c>
      <c r="H54" s="41">
        <f t="shared" si="0"/>
        <v>0</v>
      </c>
    </row>
    <row r="55" spans="1:8">
      <c r="A55" s="31">
        <v>9</v>
      </c>
      <c r="B55" s="24" t="s">
        <v>143</v>
      </c>
      <c r="C55" s="24" t="s">
        <v>95</v>
      </c>
      <c r="D55" s="24" t="s">
        <v>144</v>
      </c>
      <c r="E55" s="43"/>
      <c r="F55" s="23">
        <f>VLOOKUP($B55,Tabel1[[Productcode]:[Verwacht (Fictief) aantal bestellingen]],6,FALSE)</f>
        <v>37</v>
      </c>
      <c r="G55" s="23">
        <f>VLOOKUP($B55,Tabel1[[Productcode]:[Verwacht (Fictief) aantal bestellingen]],9,FALSE)</f>
        <v>0</v>
      </c>
      <c r="H55" s="41">
        <f t="shared" si="0"/>
        <v>0</v>
      </c>
    </row>
    <row r="56" spans="1:8">
      <c r="A56" s="30">
        <v>9</v>
      </c>
      <c r="B56" s="22" t="s">
        <v>145</v>
      </c>
      <c r="C56" s="22" t="s">
        <v>95</v>
      </c>
      <c r="D56" s="22" t="s">
        <v>146</v>
      </c>
      <c r="E56" s="43"/>
      <c r="F56" s="23">
        <f>VLOOKUP($B56,Tabel1[[Productcode]:[Verwacht (Fictief) aantal bestellingen]],6,FALSE)</f>
        <v>33</v>
      </c>
      <c r="G56" s="23">
        <f>VLOOKUP($B56,Tabel1[[Productcode]:[Verwacht (Fictief) aantal bestellingen]],9,FALSE)</f>
        <v>0</v>
      </c>
      <c r="H56" s="41">
        <f t="shared" si="0"/>
        <v>0</v>
      </c>
    </row>
    <row r="57" spans="1:8">
      <c r="A57" s="31">
        <v>9</v>
      </c>
      <c r="B57" s="24" t="s">
        <v>147</v>
      </c>
      <c r="C57" s="24" t="s">
        <v>148</v>
      </c>
      <c r="D57" s="24" t="s">
        <v>149</v>
      </c>
      <c r="E57" s="43"/>
      <c r="F57" s="23">
        <f>VLOOKUP($B57,Tabel1[[Productcode]:[Verwacht (Fictief) aantal bestellingen]],6,FALSE)</f>
        <v>316.5</v>
      </c>
      <c r="G57" s="23">
        <f>VLOOKUP($B57,Tabel1[[Productcode]:[Verwacht (Fictief) aantal bestellingen]],9,FALSE)</f>
        <v>0</v>
      </c>
      <c r="H57" s="41">
        <f t="shared" si="0"/>
        <v>0</v>
      </c>
    </row>
    <row r="58" spans="1:8">
      <c r="A58" s="30">
        <v>9</v>
      </c>
      <c r="B58" s="22" t="s">
        <v>150</v>
      </c>
      <c r="C58" s="22" t="s">
        <v>148</v>
      </c>
      <c r="D58" s="22" t="s">
        <v>151</v>
      </c>
      <c r="E58" s="43"/>
      <c r="F58" s="23">
        <f>VLOOKUP($B58,Tabel1[[Productcode]:[Verwacht (Fictief) aantal bestellingen]],6,FALSE)</f>
        <v>154.25</v>
      </c>
      <c r="G58" s="23">
        <f>VLOOKUP($B58,Tabel1[[Productcode]:[Verwacht (Fictief) aantal bestellingen]],9,FALSE)</f>
        <v>0</v>
      </c>
      <c r="H58" s="41">
        <f t="shared" si="0"/>
        <v>0</v>
      </c>
    </row>
    <row r="59" spans="1:8">
      <c r="A59" s="31">
        <v>9</v>
      </c>
      <c r="B59" s="24" t="s">
        <v>152</v>
      </c>
      <c r="C59" s="24" t="s">
        <v>148</v>
      </c>
      <c r="D59" s="24" t="s">
        <v>153</v>
      </c>
      <c r="E59" s="43"/>
      <c r="F59" s="23">
        <f>VLOOKUP($B59,Tabel1[[Productcode]:[Verwacht (Fictief) aantal bestellingen]],6,FALSE)</f>
        <v>190</v>
      </c>
      <c r="G59" s="23">
        <f>VLOOKUP($B59,Tabel1[[Productcode]:[Verwacht (Fictief) aantal bestellingen]],9,FALSE)</f>
        <v>0</v>
      </c>
      <c r="H59" s="41">
        <f t="shared" si="0"/>
        <v>0</v>
      </c>
    </row>
    <row r="60" spans="1:8">
      <c r="A60" s="30">
        <v>9</v>
      </c>
      <c r="B60" s="22" t="s">
        <v>154</v>
      </c>
      <c r="C60" s="22" t="s">
        <v>148</v>
      </c>
      <c r="D60" s="22" t="s">
        <v>155</v>
      </c>
      <c r="E60" s="43"/>
      <c r="F60" s="23">
        <f>VLOOKUP($B60,Tabel1[[Productcode]:[Verwacht (Fictief) aantal bestellingen]],6,FALSE)</f>
        <v>156.25</v>
      </c>
      <c r="G60" s="23">
        <f>VLOOKUP($B60,Tabel1[[Productcode]:[Verwacht (Fictief) aantal bestellingen]],9,FALSE)</f>
        <v>0</v>
      </c>
      <c r="H60" s="41">
        <f t="shared" si="0"/>
        <v>0</v>
      </c>
    </row>
    <row r="61" spans="1:8">
      <c r="A61" s="31">
        <v>9</v>
      </c>
      <c r="B61" s="24" t="s">
        <v>156</v>
      </c>
      <c r="C61" s="24" t="s">
        <v>148</v>
      </c>
      <c r="D61" s="24" t="s">
        <v>157</v>
      </c>
      <c r="E61" s="43"/>
      <c r="F61" s="23">
        <f>VLOOKUP($B61,Tabel1[[Productcode]:[Verwacht (Fictief) aantal bestellingen]],6,FALSE)</f>
        <v>269</v>
      </c>
      <c r="G61" s="23">
        <f>VLOOKUP($B61,Tabel1[[Productcode]:[Verwacht (Fictief) aantal bestellingen]],9,FALSE)</f>
        <v>0</v>
      </c>
      <c r="H61" s="41">
        <f t="shared" si="0"/>
        <v>0</v>
      </c>
    </row>
    <row r="62" spans="1:8">
      <c r="A62" s="30">
        <v>9</v>
      </c>
      <c r="B62" s="22" t="s">
        <v>158</v>
      </c>
      <c r="C62" s="22" t="s">
        <v>148</v>
      </c>
      <c r="D62" s="22" t="s">
        <v>159</v>
      </c>
      <c r="E62" s="43"/>
      <c r="F62" s="23">
        <f>VLOOKUP($B62,Tabel1[[Productcode]:[Verwacht (Fictief) aantal bestellingen]],6,FALSE)</f>
        <v>234.75</v>
      </c>
      <c r="G62" s="23">
        <f>VLOOKUP($B62,Tabel1[[Productcode]:[Verwacht (Fictief) aantal bestellingen]],9,FALSE)</f>
        <v>0</v>
      </c>
      <c r="H62" s="41">
        <f t="shared" si="0"/>
        <v>0</v>
      </c>
    </row>
    <row r="63" spans="1:8">
      <c r="A63" s="31">
        <v>9</v>
      </c>
      <c r="B63" s="24" t="s">
        <v>160</v>
      </c>
      <c r="C63" s="24" t="s">
        <v>148</v>
      </c>
      <c r="D63" s="24" t="s">
        <v>161</v>
      </c>
      <c r="E63" s="43"/>
      <c r="F63" s="23">
        <f>VLOOKUP($B63,Tabel1[[Productcode]:[Verwacht (Fictief) aantal bestellingen]],6,FALSE)</f>
        <v>101.25</v>
      </c>
      <c r="G63" s="23">
        <f>VLOOKUP($B63,Tabel1[[Productcode]:[Verwacht (Fictief) aantal bestellingen]],9,FALSE)</f>
        <v>0</v>
      </c>
      <c r="H63" s="41">
        <f t="shared" si="0"/>
        <v>0</v>
      </c>
    </row>
    <row r="64" spans="1:8">
      <c r="A64" s="30">
        <v>9</v>
      </c>
      <c r="B64" s="22" t="s">
        <v>162</v>
      </c>
      <c r="C64" s="22" t="s">
        <v>148</v>
      </c>
      <c r="D64" s="22" t="s">
        <v>163</v>
      </c>
      <c r="E64" s="43"/>
      <c r="F64" s="23">
        <f>VLOOKUP($B64,Tabel1[[Productcode]:[Verwacht (Fictief) aantal bestellingen]],6,FALSE)</f>
        <v>214</v>
      </c>
      <c r="G64" s="23">
        <f>VLOOKUP($B64,Tabel1[[Productcode]:[Verwacht (Fictief) aantal bestellingen]],9,FALSE)</f>
        <v>0</v>
      </c>
      <c r="H64" s="41">
        <f t="shared" si="0"/>
        <v>0</v>
      </c>
    </row>
    <row r="65" spans="1:8">
      <c r="A65" s="31">
        <v>9</v>
      </c>
      <c r="B65" s="24" t="s">
        <v>164</v>
      </c>
      <c r="C65" s="24" t="s">
        <v>148</v>
      </c>
      <c r="D65" s="24" t="s">
        <v>165</v>
      </c>
      <c r="E65" s="43"/>
      <c r="F65" s="23">
        <f>VLOOKUP($B65,Tabel1[[Productcode]:[Verwacht (Fictief) aantal bestellingen]],6,FALSE)</f>
        <v>191.25</v>
      </c>
      <c r="G65" s="23">
        <f>VLOOKUP($B65,Tabel1[[Productcode]:[Verwacht (Fictief) aantal bestellingen]],9,FALSE)</f>
        <v>0</v>
      </c>
      <c r="H65" s="41">
        <f t="shared" si="0"/>
        <v>0</v>
      </c>
    </row>
    <row r="66" spans="1:8">
      <c r="A66" s="30">
        <v>9</v>
      </c>
      <c r="B66" s="22" t="s">
        <v>166</v>
      </c>
      <c r="C66" s="22" t="s">
        <v>148</v>
      </c>
      <c r="D66" s="22" t="s">
        <v>167</v>
      </c>
      <c r="E66" s="43"/>
      <c r="F66" s="23">
        <f>VLOOKUP($B66,Tabel1[[Productcode]:[Verwacht (Fictief) aantal bestellingen]],6,FALSE)</f>
        <v>198.25</v>
      </c>
      <c r="G66" s="23">
        <f>VLOOKUP($B66,Tabel1[[Productcode]:[Verwacht (Fictief) aantal bestellingen]],9,FALSE)</f>
        <v>0</v>
      </c>
      <c r="H66" s="41">
        <f t="shared" si="0"/>
        <v>0</v>
      </c>
    </row>
    <row r="67" spans="1:8">
      <c r="A67" s="31">
        <v>9</v>
      </c>
      <c r="B67" s="24" t="s">
        <v>168</v>
      </c>
      <c r="C67" s="24" t="s">
        <v>148</v>
      </c>
      <c r="D67" s="24" t="s">
        <v>169</v>
      </c>
      <c r="E67" s="43"/>
      <c r="F67" s="23">
        <f>VLOOKUP($B67,Tabel1[[Productcode]:[Verwacht (Fictief) aantal bestellingen]],6,FALSE)</f>
        <v>168.25</v>
      </c>
      <c r="G67" s="23">
        <f>VLOOKUP($B67,Tabel1[[Productcode]:[Verwacht (Fictief) aantal bestellingen]],9,FALSE)</f>
        <v>0</v>
      </c>
      <c r="H67" s="41">
        <f t="shared" si="0"/>
        <v>0</v>
      </c>
    </row>
    <row r="68" spans="1:8">
      <c r="A68" s="30">
        <v>9</v>
      </c>
      <c r="B68" s="22" t="s">
        <v>170</v>
      </c>
      <c r="C68" s="22" t="s">
        <v>148</v>
      </c>
      <c r="D68" s="22" t="s">
        <v>171</v>
      </c>
      <c r="E68" s="43"/>
      <c r="F68" s="23">
        <f>VLOOKUP($B68,Tabel1[[Productcode]:[Verwacht (Fictief) aantal bestellingen]],6,FALSE)</f>
        <v>151.75</v>
      </c>
      <c r="G68" s="23">
        <f>VLOOKUP($B68,Tabel1[[Productcode]:[Verwacht (Fictief) aantal bestellingen]],9,FALSE)</f>
        <v>0</v>
      </c>
      <c r="H68" s="41">
        <f t="shared" si="0"/>
        <v>0</v>
      </c>
    </row>
    <row r="69" spans="1:8">
      <c r="A69" s="31">
        <v>9</v>
      </c>
      <c r="B69" s="24" t="s">
        <v>172</v>
      </c>
      <c r="C69" s="24" t="s">
        <v>148</v>
      </c>
      <c r="D69" s="24" t="s">
        <v>173</v>
      </c>
      <c r="E69" s="43"/>
      <c r="F69" s="23">
        <f>VLOOKUP($B69,Tabel1[[Productcode]:[Verwacht (Fictief) aantal bestellingen]],6,FALSE)</f>
        <v>178</v>
      </c>
      <c r="G69" s="23">
        <f>VLOOKUP($B69,Tabel1[[Productcode]:[Verwacht (Fictief) aantal bestellingen]],9,FALSE)</f>
        <v>0</v>
      </c>
      <c r="H69" s="41">
        <f t="shared" si="0"/>
        <v>0</v>
      </c>
    </row>
    <row r="70" spans="1:8">
      <c r="A70" s="30">
        <v>9</v>
      </c>
      <c r="B70" s="22" t="s">
        <v>174</v>
      </c>
      <c r="C70" s="22" t="s">
        <v>148</v>
      </c>
      <c r="D70" s="22" t="s">
        <v>175</v>
      </c>
      <c r="E70" s="43"/>
      <c r="F70" s="23">
        <f>VLOOKUP($B70,Tabel1[[Productcode]:[Verwacht (Fictief) aantal bestellingen]],6,FALSE)</f>
        <v>284.25</v>
      </c>
      <c r="G70" s="23">
        <f>VLOOKUP($B70,Tabel1[[Productcode]:[Verwacht (Fictief) aantal bestellingen]],9,FALSE)</f>
        <v>0</v>
      </c>
      <c r="H70" s="41">
        <f t="shared" si="0"/>
        <v>0</v>
      </c>
    </row>
    <row r="71" spans="1:8">
      <c r="A71" s="31">
        <v>9</v>
      </c>
      <c r="B71" s="24" t="s">
        <v>176</v>
      </c>
      <c r="C71" s="24" t="s">
        <v>148</v>
      </c>
      <c r="D71" s="24" t="s">
        <v>177</v>
      </c>
      <c r="E71" s="43"/>
      <c r="F71" s="23">
        <f>VLOOKUP($B71,Tabel1[[Productcode]:[Verwacht (Fictief) aantal bestellingen]],6,FALSE)</f>
        <v>195</v>
      </c>
      <c r="G71" s="23">
        <f>VLOOKUP($B71,Tabel1[[Productcode]:[Verwacht (Fictief) aantal bestellingen]],9,FALSE)</f>
        <v>0</v>
      </c>
      <c r="H71" s="41">
        <f t="shared" ref="H71:H134" si="1">+E71*F71</f>
        <v>0</v>
      </c>
    </row>
    <row r="72" spans="1:8">
      <c r="A72" s="30">
        <v>9</v>
      </c>
      <c r="B72" s="22" t="s">
        <v>178</v>
      </c>
      <c r="C72" s="22" t="s">
        <v>148</v>
      </c>
      <c r="D72" s="22" t="s">
        <v>179</v>
      </c>
      <c r="E72" s="43"/>
      <c r="F72" s="23">
        <f>VLOOKUP($B72,Tabel1[[Productcode]:[Verwacht (Fictief) aantal bestellingen]],6,FALSE)</f>
        <v>259</v>
      </c>
      <c r="G72" s="23">
        <f>VLOOKUP($B72,Tabel1[[Productcode]:[Verwacht (Fictief) aantal bestellingen]],9,FALSE)</f>
        <v>0</v>
      </c>
      <c r="H72" s="41">
        <f t="shared" si="1"/>
        <v>0</v>
      </c>
    </row>
    <row r="73" spans="1:8">
      <c r="A73" s="31">
        <v>9</v>
      </c>
      <c r="B73" s="24" t="s">
        <v>180</v>
      </c>
      <c r="C73" s="24" t="s">
        <v>148</v>
      </c>
      <c r="D73" s="24" t="s">
        <v>181</v>
      </c>
      <c r="E73" s="43"/>
      <c r="F73" s="23">
        <f>VLOOKUP($B73,Tabel1[[Productcode]:[Verwacht (Fictief) aantal bestellingen]],6,FALSE)</f>
        <v>140</v>
      </c>
      <c r="G73" s="23">
        <f>VLOOKUP($B73,Tabel1[[Productcode]:[Verwacht (Fictief) aantal bestellingen]],9,FALSE)</f>
        <v>0</v>
      </c>
      <c r="H73" s="41">
        <f t="shared" si="1"/>
        <v>0</v>
      </c>
    </row>
    <row r="74" spans="1:8">
      <c r="A74" s="30">
        <v>9</v>
      </c>
      <c r="B74" s="22" t="s">
        <v>182</v>
      </c>
      <c r="C74" s="22" t="s">
        <v>148</v>
      </c>
      <c r="D74" s="22" t="s">
        <v>183</v>
      </c>
      <c r="E74" s="43"/>
      <c r="F74" s="23">
        <f>VLOOKUP($B74,Tabel1[[Productcode]:[Verwacht (Fictief) aantal bestellingen]],6,FALSE)</f>
        <v>97.5</v>
      </c>
      <c r="G74" s="23">
        <f>VLOOKUP($B74,Tabel1[[Productcode]:[Verwacht (Fictief) aantal bestellingen]],9,FALSE)</f>
        <v>0</v>
      </c>
      <c r="H74" s="41">
        <f t="shared" si="1"/>
        <v>0</v>
      </c>
    </row>
    <row r="75" spans="1:8">
      <c r="A75" s="31">
        <v>9</v>
      </c>
      <c r="B75" s="24" t="s">
        <v>184</v>
      </c>
      <c r="C75" s="24" t="s">
        <v>148</v>
      </c>
      <c r="D75" s="24" t="s">
        <v>185</v>
      </c>
      <c r="E75" s="43"/>
      <c r="F75" s="23">
        <f>VLOOKUP($B75,Tabel1[[Productcode]:[Verwacht (Fictief) aantal bestellingen]],6,FALSE)</f>
        <v>168.75</v>
      </c>
      <c r="G75" s="23">
        <f>VLOOKUP($B75,Tabel1[[Productcode]:[Verwacht (Fictief) aantal bestellingen]],9,FALSE)</f>
        <v>0</v>
      </c>
      <c r="H75" s="41">
        <f t="shared" si="1"/>
        <v>0</v>
      </c>
    </row>
    <row r="76" spans="1:8">
      <c r="A76" s="30">
        <v>9</v>
      </c>
      <c r="B76" s="22" t="s">
        <v>186</v>
      </c>
      <c r="C76" s="22" t="s">
        <v>148</v>
      </c>
      <c r="D76" s="22" t="s">
        <v>187</v>
      </c>
      <c r="E76" s="43"/>
      <c r="F76" s="23">
        <f>VLOOKUP($B76,Tabel1[[Productcode]:[Verwacht (Fictief) aantal bestellingen]],6,FALSE)</f>
        <v>130.75</v>
      </c>
      <c r="G76" s="23">
        <f>VLOOKUP($B76,Tabel1[[Productcode]:[Verwacht (Fictief) aantal bestellingen]],9,FALSE)</f>
        <v>0</v>
      </c>
      <c r="H76" s="41">
        <f t="shared" si="1"/>
        <v>0</v>
      </c>
    </row>
    <row r="77" spans="1:8">
      <c r="A77" s="31">
        <v>9</v>
      </c>
      <c r="B77" s="24" t="s">
        <v>188</v>
      </c>
      <c r="C77" s="24" t="s">
        <v>148</v>
      </c>
      <c r="D77" s="24" t="s">
        <v>189</v>
      </c>
      <c r="E77" s="43"/>
      <c r="F77" s="23">
        <f>VLOOKUP($B77,Tabel1[[Productcode]:[Verwacht (Fictief) aantal bestellingen]],6,FALSE)</f>
        <v>198.5</v>
      </c>
      <c r="G77" s="23">
        <f>VLOOKUP($B77,Tabel1[[Productcode]:[Verwacht (Fictief) aantal bestellingen]],9,FALSE)</f>
        <v>0</v>
      </c>
      <c r="H77" s="41">
        <f t="shared" si="1"/>
        <v>0</v>
      </c>
    </row>
    <row r="78" spans="1:8">
      <c r="A78" s="30">
        <v>9</v>
      </c>
      <c r="B78" s="22" t="s">
        <v>190</v>
      </c>
      <c r="C78" s="22" t="s">
        <v>148</v>
      </c>
      <c r="D78" s="22" t="s">
        <v>191</v>
      </c>
      <c r="E78" s="43"/>
      <c r="F78" s="23">
        <f>VLOOKUP($B78,Tabel1[[Productcode]:[Verwacht (Fictief) aantal bestellingen]],6,FALSE)</f>
        <v>225.75</v>
      </c>
      <c r="G78" s="23">
        <f>VLOOKUP($B78,Tabel1[[Productcode]:[Verwacht (Fictief) aantal bestellingen]],9,FALSE)</f>
        <v>0</v>
      </c>
      <c r="H78" s="41">
        <f t="shared" si="1"/>
        <v>0</v>
      </c>
    </row>
    <row r="79" spans="1:8">
      <c r="A79" s="31">
        <v>9</v>
      </c>
      <c r="B79" s="24" t="s">
        <v>192</v>
      </c>
      <c r="C79" s="24" t="s">
        <v>148</v>
      </c>
      <c r="D79" s="24" t="s">
        <v>193</v>
      </c>
      <c r="E79" s="43"/>
      <c r="F79" s="23">
        <f>VLOOKUP($B79,Tabel1[[Productcode]:[Verwacht (Fictief) aantal bestellingen]],6,FALSE)</f>
        <v>206</v>
      </c>
      <c r="G79" s="23">
        <f>VLOOKUP($B79,Tabel1[[Productcode]:[Verwacht (Fictief) aantal bestellingen]],9,FALSE)</f>
        <v>0</v>
      </c>
      <c r="H79" s="41">
        <f t="shared" si="1"/>
        <v>0</v>
      </c>
    </row>
    <row r="80" spans="1:8">
      <c r="A80" s="30">
        <v>9</v>
      </c>
      <c r="B80" s="22" t="s">
        <v>194</v>
      </c>
      <c r="C80" s="22" t="s">
        <v>148</v>
      </c>
      <c r="D80" s="22" t="s">
        <v>195</v>
      </c>
      <c r="E80" s="43"/>
      <c r="F80" s="23">
        <f>VLOOKUP($B80,Tabel1[[Productcode]:[Verwacht (Fictief) aantal bestellingen]],6,FALSE)</f>
        <v>195.25</v>
      </c>
      <c r="G80" s="23">
        <f>VLOOKUP($B80,Tabel1[[Productcode]:[Verwacht (Fictief) aantal bestellingen]],9,FALSE)</f>
        <v>0</v>
      </c>
      <c r="H80" s="41">
        <f t="shared" si="1"/>
        <v>0</v>
      </c>
    </row>
    <row r="81" spans="1:8">
      <c r="A81" s="31">
        <v>9</v>
      </c>
      <c r="B81" s="24" t="s">
        <v>194</v>
      </c>
      <c r="C81" s="24" t="s">
        <v>148</v>
      </c>
      <c r="D81" s="24" t="s">
        <v>196</v>
      </c>
      <c r="E81" s="43"/>
      <c r="F81" s="23">
        <f>VLOOKUP($B81,Tabel1[[Productcode]:[Verwacht (Fictief) aantal bestellingen]],6,FALSE)</f>
        <v>195.25</v>
      </c>
      <c r="G81" s="23">
        <f>VLOOKUP($B81,Tabel1[[Productcode]:[Verwacht (Fictief) aantal bestellingen]],9,FALSE)</f>
        <v>0</v>
      </c>
      <c r="H81" s="41">
        <f t="shared" si="1"/>
        <v>0</v>
      </c>
    </row>
    <row r="82" spans="1:8">
      <c r="A82" s="30">
        <v>9</v>
      </c>
      <c r="B82" s="22" t="s">
        <v>197</v>
      </c>
      <c r="C82" s="22" t="s">
        <v>148</v>
      </c>
      <c r="D82" s="22" t="s">
        <v>198</v>
      </c>
      <c r="E82" s="43"/>
      <c r="F82" s="23">
        <f>VLOOKUP($B82,Tabel1[[Productcode]:[Verwacht (Fictief) aantal bestellingen]],6,FALSE)</f>
        <v>178.75</v>
      </c>
      <c r="G82" s="23">
        <f>VLOOKUP($B82,Tabel1[[Productcode]:[Verwacht (Fictief) aantal bestellingen]],9,FALSE)</f>
        <v>0</v>
      </c>
      <c r="H82" s="41">
        <f t="shared" si="1"/>
        <v>0</v>
      </c>
    </row>
    <row r="83" spans="1:8">
      <c r="A83" s="31">
        <v>9</v>
      </c>
      <c r="B83" s="24" t="s">
        <v>199</v>
      </c>
      <c r="C83" s="24" t="s">
        <v>148</v>
      </c>
      <c r="D83" s="24" t="s">
        <v>200</v>
      </c>
      <c r="E83" s="43"/>
      <c r="F83" s="23">
        <f>VLOOKUP($B83,Tabel1[[Productcode]:[Verwacht (Fictief) aantal bestellingen]],6,FALSE)</f>
        <v>213</v>
      </c>
      <c r="G83" s="23">
        <f>VLOOKUP($B83,Tabel1[[Productcode]:[Verwacht (Fictief) aantal bestellingen]],9,FALSE)</f>
        <v>0</v>
      </c>
      <c r="H83" s="41">
        <f t="shared" si="1"/>
        <v>0</v>
      </c>
    </row>
    <row r="84" spans="1:8">
      <c r="A84" s="30">
        <v>9</v>
      </c>
      <c r="B84" s="22" t="s">
        <v>201</v>
      </c>
      <c r="C84" s="22" t="s">
        <v>148</v>
      </c>
      <c r="D84" s="22" t="s">
        <v>202</v>
      </c>
      <c r="E84" s="43"/>
      <c r="F84" s="23">
        <f>VLOOKUP($B84,Tabel1[[Productcode]:[Verwacht (Fictief) aantal bestellingen]],6,FALSE)</f>
        <v>195.25</v>
      </c>
      <c r="G84" s="23">
        <f>VLOOKUP($B84,Tabel1[[Productcode]:[Verwacht (Fictief) aantal bestellingen]],9,FALSE)</f>
        <v>0</v>
      </c>
      <c r="H84" s="41">
        <f t="shared" si="1"/>
        <v>0</v>
      </c>
    </row>
    <row r="85" spans="1:8">
      <c r="A85" s="31">
        <v>9</v>
      </c>
      <c r="B85" s="24" t="s">
        <v>203</v>
      </c>
      <c r="C85" s="24" t="s">
        <v>148</v>
      </c>
      <c r="D85" s="24" t="s">
        <v>204</v>
      </c>
      <c r="E85" s="43"/>
      <c r="F85" s="23">
        <f>VLOOKUP($B85,Tabel1[[Productcode]:[Verwacht (Fictief) aantal bestellingen]],6,FALSE)</f>
        <v>264.75</v>
      </c>
      <c r="G85" s="23">
        <f>VLOOKUP($B85,Tabel1[[Productcode]:[Verwacht (Fictief) aantal bestellingen]],9,FALSE)</f>
        <v>0</v>
      </c>
      <c r="H85" s="41">
        <f t="shared" si="1"/>
        <v>0</v>
      </c>
    </row>
    <row r="86" spans="1:8">
      <c r="A86" s="30">
        <v>9</v>
      </c>
      <c r="B86" s="22" t="s">
        <v>205</v>
      </c>
      <c r="C86" s="22" t="s">
        <v>148</v>
      </c>
      <c r="D86" s="22" t="s">
        <v>206</v>
      </c>
      <c r="E86" s="43"/>
      <c r="F86" s="23">
        <f>VLOOKUP($B86,Tabel1[[Productcode]:[Verwacht (Fictief) aantal bestellingen]],6,FALSE)</f>
        <v>235.25</v>
      </c>
      <c r="G86" s="23">
        <f>VLOOKUP($B86,Tabel1[[Productcode]:[Verwacht (Fictief) aantal bestellingen]],9,FALSE)</f>
        <v>0</v>
      </c>
      <c r="H86" s="41">
        <f t="shared" si="1"/>
        <v>0</v>
      </c>
    </row>
    <row r="87" spans="1:8">
      <c r="A87" s="31">
        <v>9</v>
      </c>
      <c r="B87" s="24" t="s">
        <v>207</v>
      </c>
      <c r="C87" s="24" t="s">
        <v>148</v>
      </c>
      <c r="D87" s="24" t="s">
        <v>208</v>
      </c>
      <c r="E87" s="43"/>
      <c r="F87" s="23">
        <f>VLOOKUP($B87,Tabel1[[Productcode]:[Verwacht (Fictief) aantal bestellingen]],6,FALSE)</f>
        <v>186.75</v>
      </c>
      <c r="G87" s="23">
        <f>VLOOKUP($B87,Tabel1[[Productcode]:[Verwacht (Fictief) aantal bestellingen]],9,FALSE)</f>
        <v>0</v>
      </c>
      <c r="H87" s="41">
        <f t="shared" si="1"/>
        <v>0</v>
      </c>
    </row>
    <row r="88" spans="1:8">
      <c r="A88" s="30">
        <v>9</v>
      </c>
      <c r="B88" s="22" t="s">
        <v>209</v>
      </c>
      <c r="C88" s="22" t="s">
        <v>148</v>
      </c>
      <c r="D88" s="22" t="s">
        <v>210</v>
      </c>
      <c r="E88" s="43"/>
      <c r="F88" s="23">
        <f>VLOOKUP($B88,Tabel1[[Productcode]:[Verwacht (Fictief) aantal bestellingen]],6,FALSE)</f>
        <v>87</v>
      </c>
      <c r="G88" s="23">
        <f>VLOOKUP($B88,Tabel1[[Productcode]:[Verwacht (Fictief) aantal bestellingen]],9,FALSE)</f>
        <v>0</v>
      </c>
      <c r="H88" s="41">
        <f t="shared" si="1"/>
        <v>0</v>
      </c>
    </row>
    <row r="89" spans="1:8">
      <c r="A89" s="31">
        <v>9</v>
      </c>
      <c r="B89" s="24" t="s">
        <v>211</v>
      </c>
      <c r="C89" s="24" t="s">
        <v>148</v>
      </c>
      <c r="D89" s="24" t="s">
        <v>212</v>
      </c>
      <c r="E89" s="43"/>
      <c r="F89" s="23">
        <f>VLOOKUP($B89,Tabel1[[Productcode]:[Verwacht (Fictief) aantal bestellingen]],6,FALSE)</f>
        <v>250.5</v>
      </c>
      <c r="G89" s="23">
        <f>VLOOKUP($B89,Tabel1[[Productcode]:[Verwacht (Fictief) aantal bestellingen]],9,FALSE)</f>
        <v>0</v>
      </c>
      <c r="H89" s="41">
        <f t="shared" si="1"/>
        <v>0</v>
      </c>
    </row>
    <row r="90" spans="1:8">
      <c r="A90" s="30">
        <v>9</v>
      </c>
      <c r="B90" s="22" t="s">
        <v>213</v>
      </c>
      <c r="C90" s="22" t="s">
        <v>148</v>
      </c>
      <c r="D90" s="22" t="s">
        <v>214</v>
      </c>
      <c r="E90" s="43"/>
      <c r="F90" s="23">
        <f>VLOOKUP($B90,Tabel1[[Productcode]:[Verwacht (Fictief) aantal bestellingen]],6,FALSE)</f>
        <v>153.5</v>
      </c>
      <c r="G90" s="23">
        <f>VLOOKUP($B90,Tabel1[[Productcode]:[Verwacht (Fictief) aantal bestellingen]],9,FALSE)</f>
        <v>0</v>
      </c>
      <c r="H90" s="41">
        <f t="shared" si="1"/>
        <v>0</v>
      </c>
    </row>
    <row r="91" spans="1:8">
      <c r="A91" s="31">
        <v>9</v>
      </c>
      <c r="B91" s="24" t="s">
        <v>215</v>
      </c>
      <c r="C91" s="24" t="s">
        <v>148</v>
      </c>
      <c r="D91" s="24" t="s">
        <v>216</v>
      </c>
      <c r="E91" s="43"/>
      <c r="F91" s="23">
        <f>VLOOKUP($B91,Tabel1[[Productcode]:[Verwacht (Fictief) aantal bestellingen]],6,FALSE)</f>
        <v>253.25</v>
      </c>
      <c r="G91" s="23">
        <f>VLOOKUP($B91,Tabel1[[Productcode]:[Verwacht (Fictief) aantal bestellingen]],9,FALSE)</f>
        <v>0</v>
      </c>
      <c r="H91" s="41">
        <f t="shared" si="1"/>
        <v>0</v>
      </c>
    </row>
    <row r="92" spans="1:8">
      <c r="A92" s="30">
        <v>9</v>
      </c>
      <c r="B92" s="22" t="s">
        <v>217</v>
      </c>
      <c r="C92" s="22" t="s">
        <v>148</v>
      </c>
      <c r="D92" s="22" t="s">
        <v>218</v>
      </c>
      <c r="E92" s="43"/>
      <c r="F92" s="23">
        <f>VLOOKUP($B92,Tabel1[[Productcode]:[Verwacht (Fictief) aantal bestellingen]],6,FALSE)</f>
        <v>151</v>
      </c>
      <c r="G92" s="23">
        <f>VLOOKUP($B92,Tabel1[[Productcode]:[Verwacht (Fictief) aantal bestellingen]],9,FALSE)</f>
        <v>0</v>
      </c>
      <c r="H92" s="41">
        <f t="shared" si="1"/>
        <v>0</v>
      </c>
    </row>
    <row r="93" spans="1:8">
      <c r="A93" s="31">
        <v>9</v>
      </c>
      <c r="B93" s="24" t="s">
        <v>219</v>
      </c>
      <c r="C93" s="24" t="s">
        <v>148</v>
      </c>
      <c r="D93" s="24" t="s">
        <v>220</v>
      </c>
      <c r="E93" s="43"/>
      <c r="F93" s="23">
        <f>VLOOKUP($B93,Tabel1[[Productcode]:[Verwacht (Fictief) aantal bestellingen]],6,FALSE)</f>
        <v>116</v>
      </c>
      <c r="G93" s="23">
        <f>VLOOKUP($B93,Tabel1[[Productcode]:[Verwacht (Fictief) aantal bestellingen]],9,FALSE)</f>
        <v>0</v>
      </c>
      <c r="H93" s="41">
        <f t="shared" si="1"/>
        <v>0</v>
      </c>
    </row>
    <row r="94" spans="1:8">
      <c r="A94" s="30">
        <v>9</v>
      </c>
      <c r="B94" s="22" t="s">
        <v>221</v>
      </c>
      <c r="C94" s="22" t="s">
        <v>148</v>
      </c>
      <c r="D94" s="22" t="s">
        <v>222</v>
      </c>
      <c r="E94" s="43"/>
      <c r="F94" s="23">
        <f>VLOOKUP($B94,Tabel1[[Productcode]:[Verwacht (Fictief) aantal bestellingen]],6,FALSE)</f>
        <v>241.5</v>
      </c>
      <c r="G94" s="23">
        <f>VLOOKUP($B94,Tabel1[[Productcode]:[Verwacht (Fictief) aantal bestellingen]],9,FALSE)</f>
        <v>0</v>
      </c>
      <c r="H94" s="41">
        <f t="shared" si="1"/>
        <v>0</v>
      </c>
    </row>
    <row r="95" spans="1:8">
      <c r="A95" s="31">
        <v>9</v>
      </c>
      <c r="B95" s="24" t="s">
        <v>223</v>
      </c>
      <c r="C95" s="24" t="s">
        <v>148</v>
      </c>
      <c r="D95" s="24" t="s">
        <v>224</v>
      </c>
      <c r="E95" s="43"/>
      <c r="F95" s="23">
        <f>VLOOKUP($B95,Tabel1[[Productcode]:[Verwacht (Fictief) aantal bestellingen]],6,FALSE)</f>
        <v>140</v>
      </c>
      <c r="G95" s="23">
        <f>VLOOKUP($B95,Tabel1[[Productcode]:[Verwacht (Fictief) aantal bestellingen]],9,FALSE)</f>
        <v>0</v>
      </c>
      <c r="H95" s="41">
        <f t="shared" si="1"/>
        <v>0</v>
      </c>
    </row>
    <row r="96" spans="1:8">
      <c r="A96" s="30">
        <v>9</v>
      </c>
      <c r="B96" s="22" t="s">
        <v>225</v>
      </c>
      <c r="C96" s="22" t="s">
        <v>148</v>
      </c>
      <c r="D96" s="22" t="s">
        <v>226</v>
      </c>
      <c r="E96" s="43"/>
      <c r="F96" s="23">
        <f>VLOOKUP($B96,Tabel1[[Productcode]:[Verwacht (Fictief) aantal bestellingen]],6,FALSE)</f>
        <v>231</v>
      </c>
      <c r="G96" s="23">
        <f>VLOOKUP($B96,Tabel1[[Productcode]:[Verwacht (Fictief) aantal bestellingen]],9,FALSE)</f>
        <v>0</v>
      </c>
      <c r="H96" s="41">
        <f t="shared" si="1"/>
        <v>0</v>
      </c>
    </row>
    <row r="97" spans="1:8">
      <c r="A97" s="31">
        <v>9</v>
      </c>
      <c r="B97" s="24" t="s">
        <v>227</v>
      </c>
      <c r="C97" s="24" t="s">
        <v>148</v>
      </c>
      <c r="D97" s="24" t="s">
        <v>228</v>
      </c>
      <c r="E97" s="43"/>
      <c r="F97" s="23">
        <f>VLOOKUP($B97,Tabel1[[Productcode]:[Verwacht (Fictief) aantal bestellingen]],6,FALSE)</f>
        <v>154.5</v>
      </c>
      <c r="G97" s="23">
        <f>VLOOKUP($B97,Tabel1[[Productcode]:[Verwacht (Fictief) aantal bestellingen]],9,FALSE)</f>
        <v>0</v>
      </c>
      <c r="H97" s="41">
        <f t="shared" si="1"/>
        <v>0</v>
      </c>
    </row>
    <row r="98" spans="1:8">
      <c r="A98" s="30">
        <v>9</v>
      </c>
      <c r="B98" s="22" t="s">
        <v>229</v>
      </c>
      <c r="C98" s="22" t="s">
        <v>148</v>
      </c>
      <c r="D98" s="22" t="s">
        <v>230</v>
      </c>
      <c r="E98" s="43"/>
      <c r="F98" s="23">
        <f>VLOOKUP($B98,Tabel1[[Productcode]:[Verwacht (Fictief) aantal bestellingen]],6,FALSE)</f>
        <v>233.25</v>
      </c>
      <c r="G98" s="23">
        <f>VLOOKUP($B98,Tabel1[[Productcode]:[Verwacht (Fictief) aantal bestellingen]],9,FALSE)</f>
        <v>0</v>
      </c>
      <c r="H98" s="41">
        <f t="shared" si="1"/>
        <v>0</v>
      </c>
    </row>
    <row r="99" spans="1:8">
      <c r="A99" s="31">
        <v>9</v>
      </c>
      <c r="B99" s="24" t="s">
        <v>231</v>
      </c>
      <c r="C99" s="24" t="s">
        <v>148</v>
      </c>
      <c r="D99" s="24" t="s">
        <v>232</v>
      </c>
      <c r="E99" s="43"/>
      <c r="F99" s="23">
        <f>VLOOKUP($B99,Tabel1[[Productcode]:[Verwacht (Fictief) aantal bestellingen]],6,FALSE)</f>
        <v>196.5</v>
      </c>
      <c r="G99" s="23">
        <f>VLOOKUP($B99,Tabel1[[Productcode]:[Verwacht (Fictief) aantal bestellingen]],9,FALSE)</f>
        <v>0</v>
      </c>
      <c r="H99" s="41">
        <f t="shared" si="1"/>
        <v>0</v>
      </c>
    </row>
    <row r="100" spans="1:8">
      <c r="A100" s="30">
        <v>9</v>
      </c>
      <c r="B100" s="22" t="s">
        <v>233</v>
      </c>
      <c r="C100" s="22" t="s">
        <v>148</v>
      </c>
      <c r="D100" s="22" t="s">
        <v>234</v>
      </c>
      <c r="E100" s="43"/>
      <c r="F100" s="23">
        <f>VLOOKUP($B100,Tabel1[[Productcode]:[Verwacht (Fictief) aantal bestellingen]],6,FALSE)</f>
        <v>127</v>
      </c>
      <c r="G100" s="23">
        <f>VLOOKUP($B100,Tabel1[[Productcode]:[Verwacht (Fictief) aantal bestellingen]],9,FALSE)</f>
        <v>0</v>
      </c>
      <c r="H100" s="41">
        <f t="shared" si="1"/>
        <v>0</v>
      </c>
    </row>
    <row r="101" spans="1:8">
      <c r="A101" s="31">
        <v>9</v>
      </c>
      <c r="B101" s="24" t="s">
        <v>235</v>
      </c>
      <c r="C101" s="24" t="s">
        <v>148</v>
      </c>
      <c r="D101" s="24" t="s">
        <v>236</v>
      </c>
      <c r="E101" s="43"/>
      <c r="F101" s="23">
        <f>VLOOKUP($B101,Tabel1[[Productcode]:[Verwacht (Fictief) aantal bestellingen]],6,FALSE)</f>
        <v>123</v>
      </c>
      <c r="G101" s="23">
        <f>VLOOKUP($B101,Tabel1[[Productcode]:[Verwacht (Fictief) aantal bestellingen]],9,FALSE)</f>
        <v>0</v>
      </c>
      <c r="H101" s="41">
        <f t="shared" si="1"/>
        <v>0</v>
      </c>
    </row>
    <row r="102" spans="1:8">
      <c r="A102" s="30">
        <v>9</v>
      </c>
      <c r="B102" s="22" t="s">
        <v>237</v>
      </c>
      <c r="C102" s="22" t="s">
        <v>148</v>
      </c>
      <c r="D102" s="22" t="s">
        <v>238</v>
      </c>
      <c r="E102" s="43"/>
      <c r="F102" s="23">
        <f>VLOOKUP($B102,Tabel1[[Productcode]:[Verwacht (Fictief) aantal bestellingen]],6,FALSE)</f>
        <v>99.25</v>
      </c>
      <c r="G102" s="23">
        <f>VLOOKUP($B102,Tabel1[[Productcode]:[Verwacht (Fictief) aantal bestellingen]],9,FALSE)</f>
        <v>0</v>
      </c>
      <c r="H102" s="41">
        <f t="shared" si="1"/>
        <v>0</v>
      </c>
    </row>
    <row r="103" spans="1:8">
      <c r="A103" s="31">
        <v>9</v>
      </c>
      <c r="B103" s="24" t="s">
        <v>239</v>
      </c>
      <c r="C103" s="24" t="s">
        <v>148</v>
      </c>
      <c r="D103" s="24" t="s">
        <v>240</v>
      </c>
      <c r="E103" s="43"/>
      <c r="F103" s="23">
        <f>VLOOKUP($B103,Tabel1[[Productcode]:[Verwacht (Fictief) aantal bestellingen]],6,FALSE)</f>
        <v>154.25</v>
      </c>
      <c r="G103" s="23">
        <f>VLOOKUP($B103,Tabel1[[Productcode]:[Verwacht (Fictief) aantal bestellingen]],9,FALSE)</f>
        <v>0</v>
      </c>
      <c r="H103" s="41">
        <f t="shared" si="1"/>
        <v>0</v>
      </c>
    </row>
    <row r="104" spans="1:8">
      <c r="A104" s="30">
        <v>9</v>
      </c>
      <c r="B104" s="22" t="s">
        <v>241</v>
      </c>
      <c r="C104" s="22" t="s">
        <v>148</v>
      </c>
      <c r="D104" s="22" t="s">
        <v>242</v>
      </c>
      <c r="E104" s="43"/>
      <c r="F104" s="23">
        <f>VLOOKUP($B104,Tabel1[[Productcode]:[Verwacht (Fictief) aantal bestellingen]],6,FALSE)</f>
        <v>153.25</v>
      </c>
      <c r="G104" s="23">
        <f>VLOOKUP($B104,Tabel1[[Productcode]:[Verwacht (Fictief) aantal bestellingen]],9,FALSE)</f>
        <v>0</v>
      </c>
      <c r="H104" s="41">
        <f t="shared" si="1"/>
        <v>0</v>
      </c>
    </row>
    <row r="105" spans="1:8">
      <c r="A105" s="31">
        <v>9</v>
      </c>
      <c r="B105" s="24" t="s">
        <v>243</v>
      </c>
      <c r="C105" s="24" t="s">
        <v>148</v>
      </c>
      <c r="D105" s="24" t="s">
        <v>244</v>
      </c>
      <c r="E105" s="43"/>
      <c r="F105" s="23">
        <f>VLOOKUP($B105,Tabel1[[Productcode]:[Verwacht (Fictief) aantal bestellingen]],6,FALSE)</f>
        <v>283.25</v>
      </c>
      <c r="G105" s="23">
        <f>VLOOKUP($B105,Tabel1[[Productcode]:[Verwacht (Fictief) aantal bestellingen]],9,FALSE)</f>
        <v>0</v>
      </c>
      <c r="H105" s="41">
        <f t="shared" si="1"/>
        <v>0</v>
      </c>
    </row>
    <row r="106" spans="1:8">
      <c r="A106" s="30">
        <v>9</v>
      </c>
      <c r="B106" s="22" t="s">
        <v>245</v>
      </c>
      <c r="C106" s="22" t="s">
        <v>148</v>
      </c>
      <c r="D106" s="22" t="s">
        <v>246</v>
      </c>
      <c r="E106" s="43"/>
      <c r="F106" s="23">
        <f>VLOOKUP($B106,Tabel1[[Productcode]:[Verwacht (Fictief) aantal bestellingen]],6,FALSE)</f>
        <v>171.75</v>
      </c>
      <c r="G106" s="23">
        <f>VLOOKUP($B106,Tabel1[[Productcode]:[Verwacht (Fictief) aantal bestellingen]],9,FALSE)</f>
        <v>0</v>
      </c>
      <c r="H106" s="41">
        <f t="shared" si="1"/>
        <v>0</v>
      </c>
    </row>
    <row r="107" spans="1:8">
      <c r="A107" s="31">
        <v>9</v>
      </c>
      <c r="B107" s="24" t="s">
        <v>247</v>
      </c>
      <c r="C107" s="24" t="s">
        <v>148</v>
      </c>
      <c r="D107" s="24" t="s">
        <v>248</v>
      </c>
      <c r="E107" s="43"/>
      <c r="F107" s="23">
        <f>VLOOKUP($B107,Tabel1[[Productcode]:[Verwacht (Fictief) aantal bestellingen]],6,FALSE)</f>
        <v>176</v>
      </c>
      <c r="G107" s="23">
        <f>VLOOKUP($B107,Tabel1[[Productcode]:[Verwacht (Fictief) aantal bestellingen]],9,FALSE)</f>
        <v>0</v>
      </c>
      <c r="H107" s="41">
        <f t="shared" si="1"/>
        <v>0</v>
      </c>
    </row>
    <row r="108" spans="1:8">
      <c r="A108" s="30">
        <v>9</v>
      </c>
      <c r="B108" s="22" t="s">
        <v>249</v>
      </c>
      <c r="C108" s="22" t="s">
        <v>148</v>
      </c>
      <c r="D108" s="22" t="s">
        <v>250</v>
      </c>
      <c r="E108" s="43"/>
      <c r="F108" s="23">
        <f>VLOOKUP($B108,Tabel1[[Productcode]:[Verwacht (Fictief) aantal bestellingen]],6,FALSE)</f>
        <v>206.5</v>
      </c>
      <c r="G108" s="23">
        <f>VLOOKUP($B108,Tabel1[[Productcode]:[Verwacht (Fictief) aantal bestellingen]],9,FALSE)</f>
        <v>0</v>
      </c>
      <c r="H108" s="41">
        <f t="shared" si="1"/>
        <v>0</v>
      </c>
    </row>
    <row r="109" spans="1:8">
      <c r="A109" s="31">
        <v>9</v>
      </c>
      <c r="B109" s="24" t="s">
        <v>251</v>
      </c>
      <c r="C109" s="24" t="s">
        <v>148</v>
      </c>
      <c r="D109" s="24" t="s">
        <v>252</v>
      </c>
      <c r="E109" s="43"/>
      <c r="F109" s="23">
        <f>VLOOKUP($B109,Tabel1[[Productcode]:[Verwacht (Fictief) aantal bestellingen]],6,FALSE)</f>
        <v>189.75</v>
      </c>
      <c r="G109" s="23">
        <f>VLOOKUP($B109,Tabel1[[Productcode]:[Verwacht (Fictief) aantal bestellingen]],9,FALSE)</f>
        <v>0</v>
      </c>
      <c r="H109" s="41">
        <f t="shared" si="1"/>
        <v>0</v>
      </c>
    </row>
    <row r="110" spans="1:8">
      <c r="A110" s="30">
        <v>9</v>
      </c>
      <c r="B110" s="22" t="s">
        <v>253</v>
      </c>
      <c r="C110" s="22" t="s">
        <v>148</v>
      </c>
      <c r="D110" s="22" t="s">
        <v>254</v>
      </c>
      <c r="E110" s="43"/>
      <c r="F110" s="23">
        <f>VLOOKUP($B110,Tabel1[[Productcode]:[Verwacht (Fictief) aantal bestellingen]],6,FALSE)</f>
        <v>78.75</v>
      </c>
      <c r="G110" s="23">
        <f>VLOOKUP($B110,Tabel1[[Productcode]:[Verwacht (Fictief) aantal bestellingen]],9,FALSE)</f>
        <v>0</v>
      </c>
      <c r="H110" s="41">
        <f t="shared" si="1"/>
        <v>0</v>
      </c>
    </row>
    <row r="111" spans="1:8">
      <c r="A111" s="31">
        <v>9</v>
      </c>
      <c r="B111" s="24" t="s">
        <v>255</v>
      </c>
      <c r="C111" s="24" t="s">
        <v>148</v>
      </c>
      <c r="D111" s="24" t="s">
        <v>256</v>
      </c>
      <c r="E111" s="43"/>
      <c r="F111" s="23">
        <f>VLOOKUP($B111,Tabel1[[Productcode]:[Verwacht (Fictief) aantal bestellingen]],6,FALSE)</f>
        <v>180</v>
      </c>
      <c r="G111" s="23">
        <f>VLOOKUP($B111,Tabel1[[Productcode]:[Verwacht (Fictief) aantal bestellingen]],9,FALSE)</f>
        <v>0</v>
      </c>
      <c r="H111" s="41">
        <f t="shared" si="1"/>
        <v>0</v>
      </c>
    </row>
    <row r="112" spans="1:8">
      <c r="A112" s="30">
        <v>9</v>
      </c>
      <c r="B112" s="22" t="s">
        <v>257</v>
      </c>
      <c r="C112" s="22" t="s">
        <v>148</v>
      </c>
      <c r="D112" s="22" t="s">
        <v>258</v>
      </c>
      <c r="E112" s="43"/>
      <c r="F112" s="23">
        <f>VLOOKUP($B112,Tabel1[[Productcode]:[Verwacht (Fictief) aantal bestellingen]],6,FALSE)</f>
        <v>316.5</v>
      </c>
      <c r="G112" s="23">
        <f>VLOOKUP($B112,Tabel1[[Productcode]:[Verwacht (Fictief) aantal bestellingen]],9,FALSE)</f>
        <v>0</v>
      </c>
      <c r="H112" s="41">
        <f t="shared" si="1"/>
        <v>0</v>
      </c>
    </row>
    <row r="113" spans="1:8">
      <c r="A113" s="31">
        <v>9</v>
      </c>
      <c r="B113" s="24" t="s">
        <v>259</v>
      </c>
      <c r="C113" s="24" t="s">
        <v>148</v>
      </c>
      <c r="D113" s="24" t="s">
        <v>260</v>
      </c>
      <c r="E113" s="43"/>
      <c r="F113" s="23">
        <f>VLOOKUP($B113,Tabel1[[Productcode]:[Verwacht (Fictief) aantal bestellingen]],6,FALSE)</f>
        <v>229.5</v>
      </c>
      <c r="G113" s="23">
        <f>VLOOKUP($B113,Tabel1[[Productcode]:[Verwacht (Fictief) aantal bestellingen]],9,FALSE)</f>
        <v>0</v>
      </c>
      <c r="H113" s="41">
        <f t="shared" si="1"/>
        <v>0</v>
      </c>
    </row>
    <row r="114" spans="1:8">
      <c r="A114" s="30">
        <v>9</v>
      </c>
      <c r="B114" s="22" t="s">
        <v>261</v>
      </c>
      <c r="C114" s="22" t="s">
        <v>262</v>
      </c>
      <c r="D114" s="22" t="s">
        <v>263</v>
      </c>
      <c r="E114" s="43"/>
      <c r="F114" s="23">
        <f>VLOOKUP($B114,Tabel1[[Productcode]:[Verwacht (Fictief) aantal bestellingen]],6,FALSE)</f>
        <v>184.5</v>
      </c>
      <c r="G114" s="23">
        <f>VLOOKUP($B114,Tabel1[[Productcode]:[Verwacht (Fictief) aantal bestellingen]],9,FALSE)</f>
        <v>0</v>
      </c>
      <c r="H114" s="41">
        <f t="shared" si="1"/>
        <v>0</v>
      </c>
    </row>
    <row r="115" spans="1:8">
      <c r="A115" s="31">
        <v>9</v>
      </c>
      <c r="B115" s="24" t="s">
        <v>264</v>
      </c>
      <c r="C115" s="24" t="s">
        <v>262</v>
      </c>
      <c r="D115" s="24" t="s">
        <v>265</v>
      </c>
      <c r="E115" s="43"/>
      <c r="F115" s="23">
        <f>VLOOKUP($B115,Tabel1[[Productcode]:[Verwacht (Fictief) aantal bestellingen]],6,FALSE)</f>
        <v>107</v>
      </c>
      <c r="G115" s="23">
        <f>VLOOKUP($B115,Tabel1[[Productcode]:[Verwacht (Fictief) aantal bestellingen]],9,FALSE)</f>
        <v>0</v>
      </c>
      <c r="H115" s="41">
        <f t="shared" si="1"/>
        <v>0</v>
      </c>
    </row>
    <row r="116" spans="1:8">
      <c r="A116" s="30">
        <v>10</v>
      </c>
      <c r="B116" s="22" t="s">
        <v>266</v>
      </c>
      <c r="C116" s="22" t="s">
        <v>267</v>
      </c>
      <c r="D116" s="22" t="s">
        <v>268</v>
      </c>
      <c r="E116" s="43"/>
      <c r="F116" s="23">
        <f>VLOOKUP($B116,Tabel1[[Productcode]:[Verwacht (Fictief) aantal bestellingen]],6,FALSE)</f>
        <v>158</v>
      </c>
      <c r="G116" s="23">
        <f>VLOOKUP($B116,Tabel1[[Productcode]:[Verwacht (Fictief) aantal bestellingen]],9,FALSE)</f>
        <v>200</v>
      </c>
      <c r="H116" s="41">
        <f t="shared" si="1"/>
        <v>0</v>
      </c>
    </row>
    <row r="117" spans="1:8">
      <c r="A117" s="31">
        <v>10</v>
      </c>
      <c r="B117" s="24" t="s">
        <v>270</v>
      </c>
      <c r="C117" s="24" t="s">
        <v>267</v>
      </c>
      <c r="D117" s="24" t="s">
        <v>271</v>
      </c>
      <c r="E117" s="43"/>
      <c r="F117" s="23">
        <f>VLOOKUP($B117,Tabel1[[Productcode]:[Verwacht (Fictief) aantal bestellingen]],6,FALSE)</f>
        <v>132.5</v>
      </c>
      <c r="G117" s="23">
        <f>VLOOKUP($B117,Tabel1[[Productcode]:[Verwacht (Fictief) aantal bestellingen]],9,FALSE)</f>
        <v>0</v>
      </c>
      <c r="H117" s="41">
        <f t="shared" si="1"/>
        <v>0</v>
      </c>
    </row>
    <row r="118" spans="1:8">
      <c r="A118" s="30">
        <v>10</v>
      </c>
      <c r="B118" s="22" t="s">
        <v>272</v>
      </c>
      <c r="C118" s="22" t="s">
        <v>267</v>
      </c>
      <c r="D118" s="22" t="s">
        <v>273</v>
      </c>
      <c r="E118" s="43"/>
      <c r="F118" s="23">
        <f>VLOOKUP($B118,Tabel1[[Productcode]:[Verwacht (Fictief) aantal bestellingen]],6,FALSE)</f>
        <v>85.5</v>
      </c>
      <c r="G118" s="23">
        <f>VLOOKUP($B118,Tabel1[[Productcode]:[Verwacht (Fictief) aantal bestellingen]],9,FALSE)</f>
        <v>0</v>
      </c>
      <c r="H118" s="41">
        <f t="shared" si="1"/>
        <v>0</v>
      </c>
    </row>
    <row r="119" spans="1:8">
      <c r="A119" s="31">
        <v>10</v>
      </c>
      <c r="B119" s="24" t="s">
        <v>274</v>
      </c>
      <c r="C119" s="24" t="s">
        <v>267</v>
      </c>
      <c r="D119" s="24" t="s">
        <v>275</v>
      </c>
      <c r="E119" s="43"/>
      <c r="F119" s="23">
        <f>VLOOKUP($B119,Tabel1[[Productcode]:[Verwacht (Fictief) aantal bestellingen]],6,FALSE)</f>
        <v>96.5</v>
      </c>
      <c r="G119" s="23">
        <f>VLOOKUP($B119,Tabel1[[Productcode]:[Verwacht (Fictief) aantal bestellingen]],9,FALSE)</f>
        <v>0</v>
      </c>
      <c r="H119" s="41">
        <f t="shared" si="1"/>
        <v>0</v>
      </c>
    </row>
    <row r="120" spans="1:8">
      <c r="A120" s="30">
        <v>10</v>
      </c>
      <c r="B120" s="22" t="s">
        <v>276</v>
      </c>
      <c r="C120" s="22" t="s">
        <v>267</v>
      </c>
      <c r="D120" s="22" t="s">
        <v>277</v>
      </c>
      <c r="E120" s="43"/>
      <c r="F120" s="23">
        <f>VLOOKUP($B120,Tabel1[[Productcode]:[Verwacht (Fictief) aantal bestellingen]],6,FALSE)</f>
        <v>160</v>
      </c>
      <c r="G120" s="23">
        <f>VLOOKUP($B120,Tabel1[[Productcode]:[Verwacht (Fictief) aantal bestellingen]],9,FALSE)</f>
        <v>0</v>
      </c>
      <c r="H120" s="41">
        <f t="shared" si="1"/>
        <v>0</v>
      </c>
    </row>
    <row r="121" spans="1:8">
      <c r="A121" s="31">
        <v>10</v>
      </c>
      <c r="B121" s="24" t="s">
        <v>278</v>
      </c>
      <c r="C121" s="24" t="s">
        <v>267</v>
      </c>
      <c r="D121" s="24" t="s">
        <v>279</v>
      </c>
      <c r="E121" s="43"/>
      <c r="F121" s="23">
        <f>VLOOKUP($B121,Tabel1[[Productcode]:[Verwacht (Fictief) aantal bestellingen]],6,FALSE)</f>
        <v>122.5</v>
      </c>
      <c r="G121" s="23">
        <f>VLOOKUP($B121,Tabel1[[Productcode]:[Verwacht (Fictief) aantal bestellingen]],9,FALSE)</f>
        <v>0</v>
      </c>
      <c r="H121" s="41">
        <f t="shared" si="1"/>
        <v>0</v>
      </c>
    </row>
    <row r="122" spans="1:8">
      <c r="A122" s="30">
        <v>10</v>
      </c>
      <c r="B122" s="22" t="s">
        <v>280</v>
      </c>
      <c r="C122" s="22" t="s">
        <v>267</v>
      </c>
      <c r="D122" s="22" t="s">
        <v>281</v>
      </c>
      <c r="E122" s="43"/>
      <c r="F122" s="23">
        <f>VLOOKUP($B122,Tabel1[[Productcode]:[Verwacht (Fictief) aantal bestellingen]],6,FALSE)</f>
        <v>102.5</v>
      </c>
      <c r="G122" s="23">
        <f>VLOOKUP($B122,Tabel1[[Productcode]:[Verwacht (Fictief) aantal bestellingen]],9,FALSE)</f>
        <v>0</v>
      </c>
      <c r="H122" s="41">
        <f t="shared" si="1"/>
        <v>0</v>
      </c>
    </row>
    <row r="123" spans="1:8">
      <c r="A123" s="31">
        <v>10</v>
      </c>
      <c r="B123" s="24" t="s">
        <v>282</v>
      </c>
      <c r="C123" s="24" t="s">
        <v>267</v>
      </c>
      <c r="D123" s="24" t="s">
        <v>283</v>
      </c>
      <c r="E123" s="43"/>
      <c r="F123" s="23">
        <f>VLOOKUP($B123,Tabel1[[Productcode]:[Verwacht (Fictief) aantal bestellingen]],6,FALSE)</f>
        <v>82.5</v>
      </c>
      <c r="G123" s="23">
        <f>VLOOKUP($B123,Tabel1[[Productcode]:[Verwacht (Fictief) aantal bestellingen]],9,FALSE)</f>
        <v>0</v>
      </c>
      <c r="H123" s="41">
        <f t="shared" si="1"/>
        <v>0</v>
      </c>
    </row>
    <row r="124" spans="1:8">
      <c r="A124" s="30">
        <v>10</v>
      </c>
      <c r="B124" s="22" t="s">
        <v>284</v>
      </c>
      <c r="C124" s="22" t="s">
        <v>267</v>
      </c>
      <c r="D124" s="22" t="s">
        <v>285</v>
      </c>
      <c r="E124" s="43"/>
      <c r="F124" s="23">
        <f>VLOOKUP($B124,Tabel1[[Productcode]:[Verwacht (Fictief) aantal bestellingen]],6,FALSE)</f>
        <v>85</v>
      </c>
      <c r="G124" s="23">
        <f>VLOOKUP($B124,Tabel1[[Productcode]:[Verwacht (Fictief) aantal bestellingen]],9,FALSE)</f>
        <v>0</v>
      </c>
      <c r="H124" s="41">
        <f t="shared" si="1"/>
        <v>0</v>
      </c>
    </row>
    <row r="125" spans="1:8">
      <c r="A125" s="31">
        <v>10</v>
      </c>
      <c r="B125" s="24" t="s">
        <v>286</v>
      </c>
      <c r="C125" s="24" t="s">
        <v>267</v>
      </c>
      <c r="D125" s="24" t="s">
        <v>287</v>
      </c>
      <c r="E125" s="43"/>
      <c r="F125" s="23">
        <f>VLOOKUP($B125,Tabel1[[Productcode]:[Verwacht (Fictief) aantal bestellingen]],6,FALSE)</f>
        <v>121</v>
      </c>
      <c r="G125" s="23">
        <f>VLOOKUP($B125,Tabel1[[Productcode]:[Verwacht (Fictief) aantal bestellingen]],9,FALSE)</f>
        <v>0</v>
      </c>
      <c r="H125" s="41">
        <f t="shared" si="1"/>
        <v>0</v>
      </c>
    </row>
    <row r="126" spans="1:8">
      <c r="A126" s="30">
        <v>10</v>
      </c>
      <c r="B126" s="22" t="s">
        <v>288</v>
      </c>
      <c r="C126" s="22" t="s">
        <v>267</v>
      </c>
      <c r="D126" s="22" t="s">
        <v>289</v>
      </c>
      <c r="E126" s="43"/>
      <c r="F126" s="23">
        <f>VLOOKUP($B126,Tabel1[[Productcode]:[Verwacht (Fictief) aantal bestellingen]],6,FALSE)</f>
        <v>93</v>
      </c>
      <c r="G126" s="23">
        <f>VLOOKUP($B126,Tabel1[[Productcode]:[Verwacht (Fictief) aantal bestellingen]],9,FALSE)</f>
        <v>0</v>
      </c>
      <c r="H126" s="41">
        <f t="shared" si="1"/>
        <v>0</v>
      </c>
    </row>
    <row r="127" spans="1:8">
      <c r="A127" s="31">
        <v>10</v>
      </c>
      <c r="B127" s="24" t="s">
        <v>290</v>
      </c>
      <c r="C127" s="24" t="s">
        <v>267</v>
      </c>
      <c r="D127" s="24" t="s">
        <v>291</v>
      </c>
      <c r="E127" s="43"/>
      <c r="F127" s="23">
        <f>VLOOKUP($B127,Tabel1[[Productcode]:[Verwacht (Fictief) aantal bestellingen]],6,FALSE)</f>
        <v>96.5</v>
      </c>
      <c r="G127" s="23">
        <f>VLOOKUP($B127,Tabel1[[Productcode]:[Verwacht (Fictief) aantal bestellingen]],9,FALSE)</f>
        <v>0</v>
      </c>
      <c r="H127" s="41">
        <f t="shared" si="1"/>
        <v>0</v>
      </c>
    </row>
    <row r="128" spans="1:8">
      <c r="A128" s="30">
        <v>10</v>
      </c>
      <c r="B128" s="22" t="s">
        <v>292</v>
      </c>
      <c r="C128" s="22" t="s">
        <v>267</v>
      </c>
      <c r="D128" s="22" t="s">
        <v>293</v>
      </c>
      <c r="E128" s="43"/>
      <c r="F128" s="23">
        <f>VLOOKUP($B128,Tabel1[[Productcode]:[Verwacht (Fictief) aantal bestellingen]],6,FALSE)</f>
        <v>112.5</v>
      </c>
      <c r="G128" s="23">
        <f>VLOOKUP($B128,Tabel1[[Productcode]:[Verwacht (Fictief) aantal bestellingen]],9,FALSE)</f>
        <v>0</v>
      </c>
      <c r="H128" s="41">
        <f t="shared" si="1"/>
        <v>0</v>
      </c>
    </row>
    <row r="129" spans="1:8">
      <c r="A129" s="31">
        <v>10</v>
      </c>
      <c r="B129" s="24" t="s">
        <v>294</v>
      </c>
      <c r="C129" s="24" t="s">
        <v>267</v>
      </c>
      <c r="D129" s="24" t="s">
        <v>295</v>
      </c>
      <c r="E129" s="43"/>
      <c r="F129" s="23">
        <f>VLOOKUP($B129,Tabel1[[Productcode]:[Verwacht (Fictief) aantal bestellingen]],6,FALSE)</f>
        <v>90</v>
      </c>
      <c r="G129" s="23">
        <f>VLOOKUP($B129,Tabel1[[Productcode]:[Verwacht (Fictief) aantal bestellingen]],9,FALSE)</f>
        <v>0</v>
      </c>
      <c r="H129" s="41">
        <f t="shared" si="1"/>
        <v>0</v>
      </c>
    </row>
    <row r="130" spans="1:8">
      <c r="A130" s="30">
        <v>10</v>
      </c>
      <c r="B130" s="22" t="s">
        <v>296</v>
      </c>
      <c r="C130" s="22" t="s">
        <v>267</v>
      </c>
      <c r="D130" s="22" t="s">
        <v>297</v>
      </c>
      <c r="E130" s="43"/>
      <c r="F130" s="23">
        <f>VLOOKUP($B130,Tabel1[[Productcode]:[Verwacht (Fictief) aantal bestellingen]],6,FALSE)</f>
        <v>54.5</v>
      </c>
      <c r="G130" s="23">
        <f>VLOOKUP($B130,Tabel1[[Productcode]:[Verwacht (Fictief) aantal bestellingen]],9,FALSE)</f>
        <v>0</v>
      </c>
      <c r="H130" s="41">
        <f t="shared" si="1"/>
        <v>0</v>
      </c>
    </row>
    <row r="131" spans="1:8">
      <c r="A131" s="31">
        <v>10</v>
      </c>
      <c r="B131" s="24" t="s">
        <v>298</v>
      </c>
      <c r="C131" s="24" t="s">
        <v>267</v>
      </c>
      <c r="D131" s="24" t="s">
        <v>299</v>
      </c>
      <c r="E131" s="43"/>
      <c r="F131" s="23">
        <f>VLOOKUP($B131,Tabel1[[Productcode]:[Verwacht (Fictief) aantal bestellingen]],6,FALSE)</f>
        <v>133.5</v>
      </c>
      <c r="G131" s="23">
        <f>VLOOKUP($B131,Tabel1[[Productcode]:[Verwacht (Fictief) aantal bestellingen]],9,FALSE)</f>
        <v>0</v>
      </c>
      <c r="H131" s="41">
        <f t="shared" si="1"/>
        <v>0</v>
      </c>
    </row>
    <row r="132" spans="1:8">
      <c r="A132" s="30">
        <v>10</v>
      </c>
      <c r="B132" s="22" t="s">
        <v>300</v>
      </c>
      <c r="C132" s="22" t="s">
        <v>267</v>
      </c>
      <c r="D132" s="22" t="s">
        <v>301</v>
      </c>
      <c r="E132" s="43"/>
      <c r="F132" s="23">
        <f>VLOOKUP($B132,Tabel1[[Productcode]:[Verwacht (Fictief) aantal bestellingen]],6,FALSE)</f>
        <v>130</v>
      </c>
      <c r="G132" s="23">
        <f>VLOOKUP($B132,Tabel1[[Productcode]:[Verwacht (Fictief) aantal bestellingen]],9,FALSE)</f>
        <v>0</v>
      </c>
      <c r="H132" s="41">
        <f t="shared" si="1"/>
        <v>0</v>
      </c>
    </row>
    <row r="133" spans="1:8">
      <c r="A133" s="31">
        <v>10</v>
      </c>
      <c r="B133" s="24" t="s">
        <v>302</v>
      </c>
      <c r="C133" s="24" t="s">
        <v>267</v>
      </c>
      <c r="D133" s="24" t="s">
        <v>303</v>
      </c>
      <c r="E133" s="43"/>
      <c r="F133" s="23">
        <f>VLOOKUP($B133,Tabel1[[Productcode]:[Verwacht (Fictief) aantal bestellingen]],6,FALSE)</f>
        <v>127</v>
      </c>
      <c r="G133" s="23">
        <f>VLOOKUP($B133,Tabel1[[Productcode]:[Verwacht (Fictief) aantal bestellingen]],9,FALSE)</f>
        <v>0</v>
      </c>
      <c r="H133" s="41">
        <f t="shared" si="1"/>
        <v>0</v>
      </c>
    </row>
    <row r="134" spans="1:8">
      <c r="A134" s="30">
        <v>10</v>
      </c>
      <c r="B134" s="22" t="s">
        <v>304</v>
      </c>
      <c r="C134" s="22" t="s">
        <v>267</v>
      </c>
      <c r="D134" s="22" t="s">
        <v>305</v>
      </c>
      <c r="E134" s="43"/>
      <c r="F134" s="23">
        <f>VLOOKUP($B134,Tabel1[[Productcode]:[Verwacht (Fictief) aantal bestellingen]],6,FALSE)</f>
        <v>100.5</v>
      </c>
      <c r="G134" s="23">
        <f>VLOOKUP($B134,Tabel1[[Productcode]:[Verwacht (Fictief) aantal bestellingen]],9,FALSE)</f>
        <v>0</v>
      </c>
      <c r="H134" s="41">
        <f t="shared" si="1"/>
        <v>0</v>
      </c>
    </row>
    <row r="135" spans="1:8">
      <c r="A135" s="31">
        <v>10</v>
      </c>
      <c r="B135" s="24" t="s">
        <v>306</v>
      </c>
      <c r="C135" s="24" t="s">
        <v>267</v>
      </c>
      <c r="D135" s="24" t="s">
        <v>307</v>
      </c>
      <c r="E135" s="43"/>
      <c r="F135" s="23">
        <f>VLOOKUP($B135,Tabel1[[Productcode]:[Verwacht (Fictief) aantal bestellingen]],6,FALSE)</f>
        <v>81</v>
      </c>
      <c r="G135" s="23">
        <f>VLOOKUP($B135,Tabel1[[Productcode]:[Verwacht (Fictief) aantal bestellingen]],9,FALSE)</f>
        <v>0</v>
      </c>
      <c r="H135" s="41">
        <f t="shared" ref="H135:H183" si="2">+E135*F135</f>
        <v>0</v>
      </c>
    </row>
    <row r="136" spans="1:8">
      <c r="A136" s="30">
        <v>11</v>
      </c>
      <c r="B136" s="22" t="s">
        <v>308</v>
      </c>
      <c r="C136" s="22" t="s">
        <v>309</v>
      </c>
      <c r="D136" s="22" t="s">
        <v>309</v>
      </c>
      <c r="E136" s="43"/>
      <c r="F136" s="23">
        <f>VLOOKUP($B136,Tabel1[[Productcode]:[Verwacht (Fictief) aantal bestellingen]],6,FALSE)</f>
        <v>13.5</v>
      </c>
      <c r="G136" s="23">
        <f>VLOOKUP($B136,Tabel1[[Productcode]:[Verwacht (Fictief) aantal bestellingen]],9,FALSE)</f>
        <v>2.5</v>
      </c>
      <c r="H136" s="41">
        <f t="shared" si="2"/>
        <v>0</v>
      </c>
    </row>
    <row r="137" spans="1:8">
      <c r="A137" s="31">
        <v>12</v>
      </c>
      <c r="B137" s="24" t="s">
        <v>310</v>
      </c>
      <c r="C137" s="24" t="s">
        <v>311</v>
      </c>
      <c r="D137" s="24" t="s">
        <v>312</v>
      </c>
      <c r="E137" s="43"/>
      <c r="F137" s="23">
        <f>VLOOKUP($B137,Tabel1[[Productcode]:[Verwacht (Fictief) aantal bestellingen]],6,FALSE)</f>
        <v>33</v>
      </c>
      <c r="G137" s="23">
        <f>VLOOKUP($B137,Tabel1[[Productcode]:[Verwacht (Fictief) aantal bestellingen]],9,FALSE)</f>
        <v>146.25</v>
      </c>
      <c r="H137" s="41">
        <f t="shared" si="2"/>
        <v>0</v>
      </c>
    </row>
    <row r="138" spans="1:8">
      <c r="A138" s="30">
        <v>12</v>
      </c>
      <c r="B138" s="22" t="s">
        <v>314</v>
      </c>
      <c r="C138" s="22" t="s">
        <v>311</v>
      </c>
      <c r="D138" s="22" t="s">
        <v>315</v>
      </c>
      <c r="E138" s="43"/>
      <c r="F138" s="23">
        <f>VLOOKUP($B138,Tabel1[[Productcode]:[Verwacht (Fictief) aantal bestellingen]],6,FALSE)</f>
        <v>20</v>
      </c>
      <c r="G138" s="23">
        <f>VLOOKUP($B138,Tabel1[[Productcode]:[Verwacht (Fictief) aantal bestellingen]],9,FALSE)</f>
        <v>0</v>
      </c>
      <c r="H138" s="41">
        <f t="shared" si="2"/>
        <v>0</v>
      </c>
    </row>
    <row r="139" spans="1:8">
      <c r="A139" s="31">
        <v>12</v>
      </c>
      <c r="B139" s="24" t="s">
        <v>316</v>
      </c>
      <c r="C139" s="24" t="s">
        <v>311</v>
      </c>
      <c r="D139" s="24" t="s">
        <v>317</v>
      </c>
      <c r="E139" s="43"/>
      <c r="F139" s="23">
        <f>VLOOKUP($B139,Tabel1[[Productcode]:[Verwacht (Fictief) aantal bestellingen]],6,FALSE)</f>
        <v>34.25</v>
      </c>
      <c r="G139" s="23">
        <f>VLOOKUP($B139,Tabel1[[Productcode]:[Verwacht (Fictief) aantal bestellingen]],9,FALSE)</f>
        <v>0</v>
      </c>
      <c r="H139" s="41">
        <f t="shared" si="2"/>
        <v>0</v>
      </c>
    </row>
    <row r="140" spans="1:8">
      <c r="A140" s="30">
        <v>12</v>
      </c>
      <c r="B140" s="22" t="s">
        <v>318</v>
      </c>
      <c r="C140" s="22" t="s">
        <v>311</v>
      </c>
      <c r="D140" s="22" t="s">
        <v>319</v>
      </c>
      <c r="E140" s="43"/>
      <c r="F140" s="23">
        <f>VLOOKUP($B140,Tabel1[[Productcode]:[Verwacht (Fictief) aantal bestellingen]],6,FALSE)</f>
        <v>17.75</v>
      </c>
      <c r="G140" s="23">
        <f>VLOOKUP($B140,Tabel1[[Productcode]:[Verwacht (Fictief) aantal bestellingen]],9,FALSE)</f>
        <v>0</v>
      </c>
      <c r="H140" s="41">
        <f t="shared" si="2"/>
        <v>0</v>
      </c>
    </row>
    <row r="141" spans="1:8">
      <c r="A141" s="31">
        <v>12</v>
      </c>
      <c r="B141" s="24" t="s">
        <v>320</v>
      </c>
      <c r="C141" s="24" t="s">
        <v>311</v>
      </c>
      <c r="D141" s="24" t="s">
        <v>321</v>
      </c>
      <c r="E141" s="43"/>
      <c r="F141" s="23">
        <f>VLOOKUP($B141,Tabel1[[Productcode]:[Verwacht (Fictief) aantal bestellingen]],6,FALSE)</f>
        <v>24.75</v>
      </c>
      <c r="G141" s="23">
        <f>VLOOKUP($B141,Tabel1[[Productcode]:[Verwacht (Fictief) aantal bestellingen]],9,FALSE)</f>
        <v>0</v>
      </c>
      <c r="H141" s="41">
        <f t="shared" si="2"/>
        <v>0</v>
      </c>
    </row>
    <row r="142" spans="1:8">
      <c r="A142" s="30">
        <v>12</v>
      </c>
      <c r="B142" s="22" t="s">
        <v>322</v>
      </c>
      <c r="C142" s="22" t="s">
        <v>311</v>
      </c>
      <c r="D142" s="22" t="s">
        <v>323</v>
      </c>
      <c r="E142" s="43"/>
      <c r="F142" s="23">
        <f>VLOOKUP($B142,Tabel1[[Productcode]:[Verwacht (Fictief) aantal bestellingen]],6,FALSE)</f>
        <v>19.5</v>
      </c>
      <c r="G142" s="23">
        <f>VLOOKUP($B142,Tabel1[[Productcode]:[Verwacht (Fictief) aantal bestellingen]],9,FALSE)</f>
        <v>0</v>
      </c>
      <c r="H142" s="41">
        <f t="shared" si="2"/>
        <v>0</v>
      </c>
    </row>
    <row r="143" spans="1:8">
      <c r="A143" s="31">
        <v>12</v>
      </c>
      <c r="B143" s="24" t="s">
        <v>324</v>
      </c>
      <c r="C143" s="24" t="s">
        <v>311</v>
      </c>
      <c r="D143" s="24" t="s">
        <v>325</v>
      </c>
      <c r="E143" s="43"/>
      <c r="F143" s="23">
        <f>VLOOKUP($B143,Tabel1[[Productcode]:[Verwacht (Fictief) aantal bestellingen]],6,FALSE)</f>
        <v>47.75</v>
      </c>
      <c r="G143" s="23">
        <f>VLOOKUP($B143,Tabel1[[Productcode]:[Verwacht (Fictief) aantal bestellingen]],9,FALSE)</f>
        <v>0</v>
      </c>
      <c r="H143" s="41">
        <f t="shared" si="2"/>
        <v>0</v>
      </c>
    </row>
    <row r="144" spans="1:8">
      <c r="A144" s="30">
        <v>12</v>
      </c>
      <c r="B144" s="22" t="s">
        <v>326</v>
      </c>
      <c r="C144" s="22" t="s">
        <v>311</v>
      </c>
      <c r="D144" s="22" t="s">
        <v>327</v>
      </c>
      <c r="E144" s="43"/>
      <c r="F144" s="23">
        <f>VLOOKUP($B144,Tabel1[[Productcode]:[Verwacht (Fictief) aantal bestellingen]],6,FALSE)</f>
        <v>24</v>
      </c>
      <c r="G144" s="23">
        <f>VLOOKUP($B144,Tabel1[[Productcode]:[Verwacht (Fictief) aantal bestellingen]],9,FALSE)</f>
        <v>0</v>
      </c>
      <c r="H144" s="41">
        <f t="shared" si="2"/>
        <v>0</v>
      </c>
    </row>
    <row r="145" spans="1:8">
      <c r="A145" s="31">
        <v>12</v>
      </c>
      <c r="B145" s="24" t="s">
        <v>328</v>
      </c>
      <c r="C145" s="24" t="s">
        <v>311</v>
      </c>
      <c r="D145" s="24" t="s">
        <v>329</v>
      </c>
      <c r="E145" s="43"/>
      <c r="F145" s="23">
        <f>VLOOKUP($B145,Tabel1[[Productcode]:[Verwacht (Fictief) aantal bestellingen]],6,FALSE)</f>
        <v>16</v>
      </c>
      <c r="G145" s="23">
        <f>VLOOKUP($B145,Tabel1[[Productcode]:[Verwacht (Fictief) aantal bestellingen]],9,FALSE)</f>
        <v>0</v>
      </c>
      <c r="H145" s="41">
        <f t="shared" si="2"/>
        <v>0</v>
      </c>
    </row>
    <row r="146" spans="1:8">
      <c r="A146" s="30">
        <v>12</v>
      </c>
      <c r="B146" s="22" t="s">
        <v>330</v>
      </c>
      <c r="C146" s="22" t="s">
        <v>311</v>
      </c>
      <c r="D146" s="22" t="s">
        <v>331</v>
      </c>
      <c r="E146" s="43"/>
      <c r="F146" s="23">
        <f>VLOOKUP($B146,Tabel1[[Productcode]:[Verwacht (Fictief) aantal bestellingen]],6,FALSE)</f>
        <v>15</v>
      </c>
      <c r="G146" s="23">
        <f>VLOOKUP($B146,Tabel1[[Productcode]:[Verwacht (Fictief) aantal bestellingen]],9,FALSE)</f>
        <v>0</v>
      </c>
      <c r="H146" s="41">
        <f t="shared" si="2"/>
        <v>0</v>
      </c>
    </row>
    <row r="147" spans="1:8">
      <c r="A147" s="31">
        <v>12</v>
      </c>
      <c r="B147" s="24" t="s">
        <v>332</v>
      </c>
      <c r="C147" s="24" t="s">
        <v>311</v>
      </c>
      <c r="D147" s="24" t="s">
        <v>333</v>
      </c>
      <c r="E147" s="43"/>
      <c r="F147" s="23">
        <f>VLOOKUP($B147,Tabel1[[Productcode]:[Verwacht (Fictief) aantal bestellingen]],6,FALSE)</f>
        <v>15.25</v>
      </c>
      <c r="G147" s="23">
        <f>VLOOKUP($B147,Tabel1[[Productcode]:[Verwacht (Fictief) aantal bestellingen]],9,FALSE)</f>
        <v>0</v>
      </c>
      <c r="H147" s="41">
        <f t="shared" si="2"/>
        <v>0</v>
      </c>
    </row>
    <row r="148" spans="1:8">
      <c r="A148" s="30">
        <v>12</v>
      </c>
      <c r="B148" s="22" t="s">
        <v>334</v>
      </c>
      <c r="C148" s="22" t="s">
        <v>311</v>
      </c>
      <c r="D148" s="22" t="s">
        <v>335</v>
      </c>
      <c r="E148" s="43"/>
      <c r="F148" s="23">
        <f>VLOOKUP($B148,Tabel1[[Productcode]:[Verwacht (Fictief) aantal bestellingen]],6,FALSE)</f>
        <v>14.75</v>
      </c>
      <c r="G148" s="23">
        <f>VLOOKUP($B148,Tabel1[[Productcode]:[Verwacht (Fictief) aantal bestellingen]],9,FALSE)</f>
        <v>0</v>
      </c>
      <c r="H148" s="41">
        <f t="shared" si="2"/>
        <v>0</v>
      </c>
    </row>
    <row r="149" spans="1:8">
      <c r="A149" s="31">
        <v>12</v>
      </c>
      <c r="B149" s="24" t="s">
        <v>336</v>
      </c>
      <c r="C149" s="24" t="s">
        <v>311</v>
      </c>
      <c r="D149" s="24" t="s">
        <v>337</v>
      </c>
      <c r="E149" s="43"/>
      <c r="F149" s="23">
        <f>VLOOKUP($B149,Tabel1[[Productcode]:[Verwacht (Fictief) aantal bestellingen]],6,FALSE)</f>
        <v>15.5</v>
      </c>
      <c r="G149" s="23">
        <f>VLOOKUP($B149,Tabel1[[Productcode]:[Verwacht (Fictief) aantal bestellingen]],9,FALSE)</f>
        <v>0</v>
      </c>
      <c r="H149" s="41">
        <f t="shared" si="2"/>
        <v>0</v>
      </c>
    </row>
    <row r="150" spans="1:8">
      <c r="A150" s="30">
        <v>12</v>
      </c>
      <c r="B150" s="22" t="s">
        <v>338</v>
      </c>
      <c r="C150" s="22" t="s">
        <v>311</v>
      </c>
      <c r="D150" s="22" t="s">
        <v>339</v>
      </c>
      <c r="E150" s="43"/>
      <c r="F150" s="23">
        <f>VLOOKUP($B150,Tabel1[[Productcode]:[Verwacht (Fictief) aantal bestellingen]],6,FALSE)</f>
        <v>14.5</v>
      </c>
      <c r="G150" s="23">
        <f>VLOOKUP($B150,Tabel1[[Productcode]:[Verwacht (Fictief) aantal bestellingen]],9,FALSE)</f>
        <v>0</v>
      </c>
      <c r="H150" s="41">
        <f t="shared" si="2"/>
        <v>0</v>
      </c>
    </row>
    <row r="151" spans="1:8">
      <c r="A151" s="31">
        <v>12</v>
      </c>
      <c r="B151" s="24" t="s">
        <v>340</v>
      </c>
      <c r="C151" s="24" t="s">
        <v>311</v>
      </c>
      <c r="D151" s="24" t="s">
        <v>341</v>
      </c>
      <c r="E151" s="43"/>
      <c r="F151" s="23">
        <f>VLOOKUP($B151,Tabel1[[Productcode]:[Verwacht (Fictief) aantal bestellingen]],6,FALSE)</f>
        <v>18.25</v>
      </c>
      <c r="G151" s="23">
        <f>VLOOKUP($B151,Tabel1[[Productcode]:[Verwacht (Fictief) aantal bestellingen]],9,FALSE)</f>
        <v>0</v>
      </c>
      <c r="H151" s="41">
        <f t="shared" si="2"/>
        <v>0</v>
      </c>
    </row>
    <row r="152" spans="1:8">
      <c r="A152" s="30">
        <v>13</v>
      </c>
      <c r="B152" s="22" t="s">
        <v>342</v>
      </c>
      <c r="C152" s="22" t="s">
        <v>343</v>
      </c>
      <c r="D152" s="22" t="s">
        <v>344</v>
      </c>
      <c r="E152" s="43"/>
      <c r="F152" s="23">
        <f>VLOOKUP($B152,Tabel1[[Productcode]:[Verwacht (Fictief) aantal bestellingen]],6,FALSE)</f>
        <v>1776.75</v>
      </c>
      <c r="G152" s="23">
        <f>VLOOKUP($B152,Tabel1[[Productcode]:[Verwacht (Fictief) aantal bestellingen]],9,FALSE)</f>
        <v>0</v>
      </c>
      <c r="H152" s="41">
        <f t="shared" si="2"/>
        <v>0</v>
      </c>
    </row>
    <row r="153" spans="1:8">
      <c r="A153" s="31">
        <v>13</v>
      </c>
      <c r="B153" s="24" t="s">
        <v>345</v>
      </c>
      <c r="C153" s="24" t="s">
        <v>343</v>
      </c>
      <c r="D153" s="24" t="s">
        <v>346</v>
      </c>
      <c r="E153" s="43"/>
      <c r="F153" s="23">
        <f>VLOOKUP($B153,Tabel1[[Productcode]:[Verwacht (Fictief) aantal bestellingen]],6,FALSE)</f>
        <v>583</v>
      </c>
      <c r="G153" s="23">
        <f>VLOOKUP($B153,Tabel1[[Productcode]:[Verwacht (Fictief) aantal bestellingen]],9,FALSE)</f>
        <v>0</v>
      </c>
      <c r="H153" s="41">
        <f t="shared" si="2"/>
        <v>0</v>
      </c>
    </row>
    <row r="154" spans="1:8">
      <c r="A154" s="30">
        <v>13</v>
      </c>
      <c r="B154" s="22" t="s">
        <v>347</v>
      </c>
      <c r="C154" s="22" t="s">
        <v>343</v>
      </c>
      <c r="D154" s="22" t="s">
        <v>348</v>
      </c>
      <c r="E154" s="43"/>
      <c r="F154" s="23">
        <f>VLOOKUP($B154,Tabel1[[Productcode]:[Verwacht (Fictief) aantal bestellingen]],6,FALSE)</f>
        <v>296.25</v>
      </c>
      <c r="G154" s="23">
        <f>VLOOKUP($B154,Tabel1[[Productcode]:[Verwacht (Fictief) aantal bestellingen]],9,FALSE)</f>
        <v>0</v>
      </c>
      <c r="H154" s="41">
        <f t="shared" si="2"/>
        <v>0</v>
      </c>
    </row>
    <row r="155" spans="1:8">
      <c r="A155" s="31">
        <v>14</v>
      </c>
      <c r="B155" s="24" t="s">
        <v>349</v>
      </c>
      <c r="C155" s="24" t="s">
        <v>350</v>
      </c>
      <c r="D155" s="24" t="s">
        <v>351</v>
      </c>
      <c r="E155" s="43"/>
      <c r="F155" s="23">
        <f>VLOOKUP($B155,Tabel1[[Productcode]:[Verwacht (Fictief) aantal bestellingen]],6,FALSE)</f>
        <v>317.75</v>
      </c>
      <c r="G155" s="23">
        <f>VLOOKUP($B155,Tabel1[[Productcode]:[Verwacht (Fictief) aantal bestellingen]],9,FALSE)</f>
        <v>62.5</v>
      </c>
      <c r="H155" s="41">
        <f t="shared" si="2"/>
        <v>0</v>
      </c>
    </row>
    <row r="156" spans="1:8">
      <c r="A156" s="30">
        <v>14</v>
      </c>
      <c r="B156" s="22" t="s">
        <v>352</v>
      </c>
      <c r="C156" s="22" t="s">
        <v>350</v>
      </c>
      <c r="D156" s="22" t="s">
        <v>353</v>
      </c>
      <c r="E156" s="43"/>
      <c r="F156" s="23">
        <f>VLOOKUP($B156,Tabel1[[Productcode]:[Verwacht (Fictief) aantal bestellingen]],6,FALSE)</f>
        <v>146</v>
      </c>
      <c r="G156" s="23">
        <f>VLOOKUP($B156,Tabel1[[Productcode]:[Verwacht (Fictief) aantal bestellingen]],9,FALSE)</f>
        <v>0</v>
      </c>
      <c r="H156" s="41">
        <f t="shared" si="2"/>
        <v>0</v>
      </c>
    </row>
    <row r="157" spans="1:8" ht="14.25" customHeight="1">
      <c r="A157" s="31">
        <v>15</v>
      </c>
      <c r="B157" s="24" t="s">
        <v>354</v>
      </c>
      <c r="C157" s="24" t="s">
        <v>350</v>
      </c>
      <c r="D157" s="34" t="s">
        <v>355</v>
      </c>
      <c r="E157" s="43"/>
      <c r="F157" s="23">
        <f>VLOOKUP($B157,Tabel1[[Productcode]:[Verwacht (Fictief) aantal bestellingen]],6,FALSE)</f>
        <v>52</v>
      </c>
      <c r="G157" s="23">
        <f>VLOOKUP($B157,Tabel1[[Productcode]:[Verwacht (Fictief) aantal bestellingen]],9,FALSE)</f>
        <v>18.75</v>
      </c>
      <c r="H157" s="41">
        <f t="shared" si="2"/>
        <v>0</v>
      </c>
    </row>
    <row r="158" spans="1:8">
      <c r="A158" s="30">
        <v>16</v>
      </c>
      <c r="B158" s="22" t="s">
        <v>356</v>
      </c>
      <c r="C158" s="22" t="s">
        <v>357</v>
      </c>
      <c r="D158" s="22" t="s">
        <v>358</v>
      </c>
      <c r="E158" s="43"/>
      <c r="F158" s="23">
        <f>VLOOKUP($B158,Tabel1[[Productcode]:[Verwacht (Fictief) aantal bestellingen]],6,FALSE)</f>
        <v>49.25</v>
      </c>
      <c r="G158" s="23">
        <f>VLOOKUP($B158,Tabel1[[Productcode]:[Verwacht (Fictief) aantal bestellingen]],9,FALSE)</f>
        <v>0</v>
      </c>
      <c r="H158" s="41">
        <f t="shared" si="2"/>
        <v>0</v>
      </c>
    </row>
    <row r="159" spans="1:8">
      <c r="A159" s="31">
        <v>17</v>
      </c>
      <c r="B159" s="24" t="s">
        <v>359</v>
      </c>
      <c r="C159" s="24" t="s">
        <v>357</v>
      </c>
      <c r="D159" s="24" t="s">
        <v>360</v>
      </c>
      <c r="E159" s="43"/>
      <c r="F159" s="23">
        <f>VLOOKUP($B159,Tabel1[[Productcode]:[Verwacht (Fictief) aantal bestellingen]],6,FALSE)</f>
        <v>57.75</v>
      </c>
      <c r="G159" s="23">
        <f>VLOOKUP($B159,Tabel1[[Productcode]:[Verwacht (Fictief) aantal bestellingen]],9,FALSE)</f>
        <v>21.25</v>
      </c>
      <c r="H159" s="41">
        <f t="shared" si="2"/>
        <v>0</v>
      </c>
    </row>
    <row r="160" spans="1:8">
      <c r="A160" s="30">
        <v>18</v>
      </c>
      <c r="B160" s="22" t="s">
        <v>361</v>
      </c>
      <c r="C160" s="22" t="s">
        <v>267</v>
      </c>
      <c r="D160" s="22" t="s">
        <v>362</v>
      </c>
      <c r="E160" s="43"/>
      <c r="F160" s="23">
        <f>VLOOKUP($B160,Tabel1[[Productcode]:[Verwacht (Fictief) aantal bestellingen]],6,FALSE)</f>
        <v>117</v>
      </c>
      <c r="G160" s="23">
        <f>VLOOKUP($B160,Tabel1[[Productcode]:[Verwacht (Fictief) aantal bestellingen]],9,FALSE)</f>
        <v>0</v>
      </c>
      <c r="H160" s="41">
        <f t="shared" si="2"/>
        <v>0</v>
      </c>
    </row>
    <row r="161" spans="1:8">
      <c r="A161" s="31">
        <v>19</v>
      </c>
      <c r="B161" s="24" t="s">
        <v>363</v>
      </c>
      <c r="C161" s="24" t="s">
        <v>45</v>
      </c>
      <c r="D161" s="24" t="s">
        <v>364</v>
      </c>
      <c r="E161" s="43"/>
      <c r="F161" s="23">
        <f>VLOOKUP($B161,Tabel1[[Productcode]:[Verwacht (Fictief) aantal bestellingen]],6,FALSE)</f>
        <v>76.5</v>
      </c>
      <c r="G161" s="23">
        <f>VLOOKUP($B161,Tabel1[[Productcode]:[Verwacht (Fictief) aantal bestellingen]],9,FALSE)</f>
        <v>327.5</v>
      </c>
      <c r="H161" s="41">
        <f t="shared" si="2"/>
        <v>0</v>
      </c>
    </row>
    <row r="162" spans="1:8">
      <c r="A162" s="30">
        <v>19</v>
      </c>
      <c r="B162" s="22" t="s">
        <v>366</v>
      </c>
      <c r="C162" s="22" t="s">
        <v>45</v>
      </c>
      <c r="D162" s="22" t="s">
        <v>367</v>
      </c>
      <c r="E162" s="43"/>
      <c r="F162" s="23">
        <f>VLOOKUP($B162,Tabel1[[Productcode]:[Verwacht (Fictief) aantal bestellingen]],6,FALSE)</f>
        <v>90.5</v>
      </c>
      <c r="G162" s="23">
        <f>VLOOKUP($B162,Tabel1[[Productcode]:[Verwacht (Fictief) aantal bestellingen]],9,FALSE)</f>
        <v>0</v>
      </c>
      <c r="H162" s="41">
        <f t="shared" si="2"/>
        <v>0</v>
      </c>
    </row>
    <row r="163" spans="1:8">
      <c r="A163" s="31">
        <v>19</v>
      </c>
      <c r="B163" s="24" t="s">
        <v>368</v>
      </c>
      <c r="C163" s="24" t="s">
        <v>45</v>
      </c>
      <c r="D163" s="24" t="s">
        <v>369</v>
      </c>
      <c r="E163" s="43"/>
      <c r="F163" s="23">
        <f>VLOOKUP($B163,Tabel1[[Productcode]:[Verwacht (Fictief) aantal bestellingen]],6,FALSE)</f>
        <v>117</v>
      </c>
      <c r="G163" s="23">
        <f>VLOOKUP($B163,Tabel1[[Productcode]:[Verwacht (Fictief) aantal bestellingen]],9,FALSE)</f>
        <v>0</v>
      </c>
      <c r="H163" s="41">
        <f t="shared" si="2"/>
        <v>0</v>
      </c>
    </row>
    <row r="164" spans="1:8">
      <c r="A164" s="30">
        <v>19</v>
      </c>
      <c r="B164" s="22" t="s">
        <v>370</v>
      </c>
      <c r="C164" s="22" t="s">
        <v>45</v>
      </c>
      <c r="D164" s="22" t="s">
        <v>371</v>
      </c>
      <c r="E164" s="43"/>
      <c r="F164" s="23">
        <f>VLOOKUP($B164,Tabel1[[Productcode]:[Verwacht (Fictief) aantal bestellingen]],6,FALSE)</f>
        <v>129.5</v>
      </c>
      <c r="G164" s="23">
        <f>VLOOKUP($B164,Tabel1[[Productcode]:[Verwacht (Fictief) aantal bestellingen]],9,FALSE)</f>
        <v>0</v>
      </c>
      <c r="H164" s="41">
        <f t="shared" si="2"/>
        <v>0</v>
      </c>
    </row>
    <row r="165" spans="1:8">
      <c r="A165" s="31">
        <v>19</v>
      </c>
      <c r="B165" s="24" t="s">
        <v>372</v>
      </c>
      <c r="C165" s="24" t="s">
        <v>45</v>
      </c>
      <c r="D165" s="24" t="s">
        <v>373</v>
      </c>
      <c r="E165" s="43"/>
      <c r="F165" s="23">
        <f>VLOOKUP($B165,Tabel1[[Productcode]:[Verwacht (Fictief) aantal bestellingen]],6,FALSE)</f>
        <v>109</v>
      </c>
      <c r="G165" s="23">
        <f>VLOOKUP($B165,Tabel1[[Productcode]:[Verwacht (Fictief) aantal bestellingen]],9,FALSE)</f>
        <v>0</v>
      </c>
      <c r="H165" s="41">
        <f t="shared" si="2"/>
        <v>0</v>
      </c>
    </row>
    <row r="166" spans="1:8">
      <c r="A166" s="30">
        <v>19</v>
      </c>
      <c r="B166" s="22" t="s">
        <v>374</v>
      </c>
      <c r="C166" s="22" t="s">
        <v>45</v>
      </c>
      <c r="D166" s="22" t="s">
        <v>375</v>
      </c>
      <c r="E166" s="43"/>
      <c r="F166" s="23">
        <f>VLOOKUP($B166,Tabel1[[Productcode]:[Verwacht (Fictief) aantal bestellingen]],6,FALSE)</f>
        <v>116.5</v>
      </c>
      <c r="G166" s="23">
        <f>VLOOKUP($B166,Tabel1[[Productcode]:[Verwacht (Fictief) aantal bestellingen]],9,FALSE)</f>
        <v>0</v>
      </c>
      <c r="H166" s="41">
        <f t="shared" si="2"/>
        <v>0</v>
      </c>
    </row>
    <row r="167" spans="1:8">
      <c r="A167" s="31">
        <v>19</v>
      </c>
      <c r="B167" s="24" t="s">
        <v>376</v>
      </c>
      <c r="C167" s="24" t="s">
        <v>45</v>
      </c>
      <c r="D167" s="24" t="s">
        <v>377</v>
      </c>
      <c r="E167" s="43"/>
      <c r="F167" s="23">
        <f>VLOOKUP($B167,Tabel1[[Productcode]:[Verwacht (Fictief) aantal bestellingen]],6,FALSE)</f>
        <v>92</v>
      </c>
      <c r="G167" s="23">
        <f>VLOOKUP($B167,Tabel1[[Productcode]:[Verwacht (Fictief) aantal bestellingen]],9,FALSE)</f>
        <v>0</v>
      </c>
      <c r="H167" s="41">
        <f t="shared" si="2"/>
        <v>0</v>
      </c>
    </row>
    <row r="168" spans="1:8">
      <c r="A168" s="30">
        <v>19</v>
      </c>
      <c r="B168" s="22" t="s">
        <v>378</v>
      </c>
      <c r="C168" s="22" t="s">
        <v>45</v>
      </c>
      <c r="D168" s="22" t="s">
        <v>379</v>
      </c>
      <c r="E168" s="43"/>
      <c r="F168" s="23">
        <f>VLOOKUP($B168,Tabel1[[Productcode]:[Verwacht (Fictief) aantal bestellingen]],6,FALSE)</f>
        <v>120.5</v>
      </c>
      <c r="G168" s="23">
        <f>VLOOKUP($B168,Tabel1[[Productcode]:[Verwacht (Fictief) aantal bestellingen]],9,FALSE)</f>
        <v>0</v>
      </c>
      <c r="H168" s="41">
        <f t="shared" si="2"/>
        <v>0</v>
      </c>
    </row>
    <row r="169" spans="1:8">
      <c r="A169" s="31">
        <v>19</v>
      </c>
      <c r="B169" s="24" t="s">
        <v>380</v>
      </c>
      <c r="C169" s="24" t="s">
        <v>45</v>
      </c>
      <c r="D169" s="24" t="s">
        <v>381</v>
      </c>
      <c r="E169" s="43"/>
      <c r="F169" s="23">
        <f>VLOOKUP($B169,Tabel1[[Productcode]:[Verwacht (Fictief) aantal bestellingen]],6,FALSE)</f>
        <v>88.5</v>
      </c>
      <c r="G169" s="23">
        <f>VLOOKUP($B169,Tabel1[[Productcode]:[Verwacht (Fictief) aantal bestellingen]],9,FALSE)</f>
        <v>0</v>
      </c>
      <c r="H169" s="41">
        <f t="shared" si="2"/>
        <v>0</v>
      </c>
    </row>
    <row r="170" spans="1:8">
      <c r="A170" s="30">
        <v>19</v>
      </c>
      <c r="B170" s="22" t="s">
        <v>382</v>
      </c>
      <c r="C170" s="22" t="s">
        <v>45</v>
      </c>
      <c r="D170" s="22" t="s">
        <v>383</v>
      </c>
      <c r="E170" s="43"/>
      <c r="F170" s="23">
        <f>VLOOKUP($B170,Tabel1[[Productcode]:[Verwacht (Fictief) aantal bestellingen]],6,FALSE)</f>
        <v>99</v>
      </c>
      <c r="G170" s="23">
        <f>VLOOKUP($B170,Tabel1[[Productcode]:[Verwacht (Fictief) aantal bestellingen]],9,FALSE)</f>
        <v>0</v>
      </c>
      <c r="H170" s="41">
        <f t="shared" si="2"/>
        <v>0</v>
      </c>
    </row>
    <row r="171" spans="1:8">
      <c r="A171" s="31">
        <v>19</v>
      </c>
      <c r="B171" s="24" t="s">
        <v>384</v>
      </c>
      <c r="C171" s="24" t="s">
        <v>45</v>
      </c>
      <c r="D171" s="24" t="s">
        <v>385</v>
      </c>
      <c r="E171" s="43"/>
      <c r="F171" s="23">
        <f>VLOOKUP($B171,Tabel1[[Productcode]:[Verwacht (Fictief) aantal bestellingen]],6,FALSE)</f>
        <v>100.5</v>
      </c>
      <c r="G171" s="23">
        <f>VLOOKUP($B171,Tabel1[[Productcode]:[Verwacht (Fictief) aantal bestellingen]],9,FALSE)</f>
        <v>0</v>
      </c>
      <c r="H171" s="41">
        <f t="shared" si="2"/>
        <v>0</v>
      </c>
    </row>
    <row r="172" spans="1:8">
      <c r="A172" s="30">
        <v>19</v>
      </c>
      <c r="B172" s="22" t="s">
        <v>386</v>
      </c>
      <c r="C172" s="22" t="s">
        <v>45</v>
      </c>
      <c r="D172" s="22" t="s">
        <v>387</v>
      </c>
      <c r="E172" s="43"/>
      <c r="F172" s="23">
        <f>VLOOKUP($B172,Tabel1[[Productcode]:[Verwacht (Fictief) aantal bestellingen]],6,FALSE)</f>
        <v>90</v>
      </c>
      <c r="G172" s="23">
        <f>VLOOKUP($B172,Tabel1[[Productcode]:[Verwacht (Fictief) aantal bestellingen]],9,FALSE)</f>
        <v>0</v>
      </c>
      <c r="H172" s="41">
        <f t="shared" si="2"/>
        <v>0</v>
      </c>
    </row>
    <row r="173" spans="1:8">
      <c r="A173" s="31">
        <v>19</v>
      </c>
      <c r="B173" s="24" t="s">
        <v>388</v>
      </c>
      <c r="C173" s="24" t="s">
        <v>45</v>
      </c>
      <c r="D173" s="24" t="s">
        <v>389</v>
      </c>
      <c r="E173" s="43"/>
      <c r="F173" s="23">
        <f>VLOOKUP($B173,Tabel1[[Productcode]:[Verwacht (Fictief) aantal bestellingen]],6,FALSE)</f>
        <v>125</v>
      </c>
      <c r="G173" s="23">
        <f>VLOOKUP($B173,Tabel1[[Productcode]:[Verwacht (Fictief) aantal bestellingen]],9,FALSE)</f>
        <v>0</v>
      </c>
      <c r="H173" s="41">
        <f t="shared" si="2"/>
        <v>0</v>
      </c>
    </row>
    <row r="174" spans="1:8">
      <c r="A174" s="30">
        <v>19</v>
      </c>
      <c r="B174" s="22" t="s">
        <v>390</v>
      </c>
      <c r="C174" s="22" t="s">
        <v>45</v>
      </c>
      <c r="D174" s="22" t="s">
        <v>391</v>
      </c>
      <c r="E174" s="43"/>
      <c r="F174" s="23">
        <f>VLOOKUP($B174,Tabel1[[Productcode]:[Verwacht (Fictief) aantal bestellingen]],6,FALSE)</f>
        <v>76</v>
      </c>
      <c r="G174" s="23">
        <f>VLOOKUP($B174,Tabel1[[Productcode]:[Verwacht (Fictief) aantal bestellingen]],9,FALSE)</f>
        <v>0</v>
      </c>
      <c r="H174" s="41">
        <f t="shared" si="2"/>
        <v>0</v>
      </c>
    </row>
    <row r="175" spans="1:8">
      <c r="A175" s="31">
        <v>19</v>
      </c>
      <c r="B175" s="24" t="s">
        <v>392</v>
      </c>
      <c r="C175" s="24" t="s">
        <v>45</v>
      </c>
      <c r="D175" s="24" t="s">
        <v>393</v>
      </c>
      <c r="E175" s="43"/>
      <c r="F175" s="23">
        <f>VLOOKUP($B175,Tabel1[[Productcode]:[Verwacht (Fictief) aantal bestellingen]],6,FALSE)</f>
        <v>99</v>
      </c>
      <c r="G175" s="23">
        <f>VLOOKUP($B175,Tabel1[[Productcode]:[Verwacht (Fictief) aantal bestellingen]],9,FALSE)</f>
        <v>0</v>
      </c>
      <c r="H175" s="41">
        <f t="shared" si="2"/>
        <v>0</v>
      </c>
    </row>
    <row r="176" spans="1:8">
      <c r="A176" s="30">
        <v>19</v>
      </c>
      <c r="B176" s="22" t="s">
        <v>394</v>
      </c>
      <c r="C176" s="22" t="s">
        <v>45</v>
      </c>
      <c r="D176" s="22" t="s">
        <v>395</v>
      </c>
      <c r="E176" s="43"/>
      <c r="F176" s="23">
        <f>VLOOKUP($B176,Tabel1[[Productcode]:[Verwacht (Fictief) aantal bestellingen]],6,FALSE)</f>
        <v>99</v>
      </c>
      <c r="G176" s="23">
        <f>VLOOKUP($B176,Tabel1[[Productcode]:[Verwacht (Fictief) aantal bestellingen]],9,FALSE)</f>
        <v>0</v>
      </c>
      <c r="H176" s="41">
        <f t="shared" si="2"/>
        <v>0</v>
      </c>
    </row>
    <row r="177" spans="1:8">
      <c r="A177" s="31">
        <v>19</v>
      </c>
      <c r="B177" s="24" t="s">
        <v>396</v>
      </c>
      <c r="C177" s="24" t="s">
        <v>45</v>
      </c>
      <c r="D177" s="24" t="s">
        <v>397</v>
      </c>
      <c r="E177" s="43"/>
      <c r="F177" s="23">
        <f>VLOOKUP($B177,Tabel1[[Productcode]:[Verwacht (Fictief) aantal bestellingen]],6,FALSE)</f>
        <v>84</v>
      </c>
      <c r="G177" s="23">
        <f>VLOOKUP($B177,Tabel1[[Productcode]:[Verwacht (Fictief) aantal bestellingen]],9,FALSE)</f>
        <v>0</v>
      </c>
      <c r="H177" s="41">
        <f t="shared" si="2"/>
        <v>0</v>
      </c>
    </row>
    <row r="178" spans="1:8">
      <c r="A178" s="30">
        <v>19</v>
      </c>
      <c r="B178" s="22" t="s">
        <v>398</v>
      </c>
      <c r="C178" s="22" t="s">
        <v>45</v>
      </c>
      <c r="D178" s="22" t="s">
        <v>399</v>
      </c>
      <c r="E178" s="43"/>
      <c r="F178" s="23">
        <f>VLOOKUP($B178,Tabel1[[Productcode]:[Verwacht (Fictief) aantal bestellingen]],6,FALSE)</f>
        <v>101.5</v>
      </c>
      <c r="G178" s="23">
        <f>VLOOKUP($B178,Tabel1[[Productcode]:[Verwacht (Fictief) aantal bestellingen]],9,FALSE)</f>
        <v>0</v>
      </c>
      <c r="H178" s="41">
        <f t="shared" si="2"/>
        <v>0</v>
      </c>
    </row>
    <row r="179" spans="1:8">
      <c r="A179" s="31">
        <v>19</v>
      </c>
      <c r="B179" s="24" t="s">
        <v>400</v>
      </c>
      <c r="C179" s="24" t="s">
        <v>45</v>
      </c>
      <c r="D179" s="24" t="s">
        <v>401</v>
      </c>
      <c r="E179" s="43"/>
      <c r="F179" s="23">
        <f>VLOOKUP($B179,Tabel1[[Productcode]:[Verwacht (Fictief) aantal bestellingen]],6,FALSE)</f>
        <v>113</v>
      </c>
      <c r="G179" s="23">
        <f>VLOOKUP($B179,Tabel1[[Productcode]:[Verwacht (Fictief) aantal bestellingen]],9,FALSE)</f>
        <v>0</v>
      </c>
      <c r="H179" s="41">
        <f t="shared" si="2"/>
        <v>0</v>
      </c>
    </row>
    <row r="180" spans="1:8">
      <c r="A180" s="30">
        <v>20</v>
      </c>
      <c r="B180" s="22" t="s">
        <v>402</v>
      </c>
      <c r="C180" s="22" t="s">
        <v>45</v>
      </c>
      <c r="D180" s="22" t="s">
        <v>403</v>
      </c>
      <c r="E180" s="43"/>
      <c r="F180" s="23">
        <f>VLOOKUP($B180,Tabel1[[Productcode]:[Verwacht (Fictief) aantal bestellingen]],6,FALSE)</f>
        <v>252</v>
      </c>
      <c r="G180" s="23">
        <f>VLOOKUP($B180,Tabel1[[Productcode]:[Verwacht (Fictief) aantal bestellingen]],9,FALSE)</f>
        <v>0</v>
      </c>
      <c r="H180" s="41">
        <f t="shared" si="2"/>
        <v>0</v>
      </c>
    </row>
    <row r="181" spans="1:8">
      <c r="A181" s="31">
        <v>21</v>
      </c>
      <c r="B181" s="24" t="s">
        <v>404</v>
      </c>
      <c r="C181" s="24" t="s">
        <v>45</v>
      </c>
      <c r="D181" s="24" t="s">
        <v>405</v>
      </c>
      <c r="E181" s="43"/>
      <c r="F181" s="23">
        <f>VLOOKUP($B181,Tabel1[[Productcode]:[Verwacht (Fictief) aantal bestellingen]],6,FALSE)</f>
        <v>136.75</v>
      </c>
      <c r="G181" s="23">
        <f>VLOOKUP($B181,Tabel1[[Productcode]:[Verwacht (Fictief) aantal bestellingen]],9,FALSE)</f>
        <v>0</v>
      </c>
      <c r="H181" s="41">
        <f t="shared" si="2"/>
        <v>0</v>
      </c>
    </row>
    <row r="182" spans="1:8">
      <c r="A182" s="30">
        <v>22</v>
      </c>
      <c r="B182" s="22" t="s">
        <v>406</v>
      </c>
      <c r="C182" s="22" t="s">
        <v>407</v>
      </c>
      <c r="D182" s="22" t="s">
        <v>826</v>
      </c>
      <c r="E182" s="43"/>
      <c r="F182" s="23">
        <f>VLOOKUP($B182,Tabel1[[Productcode]:[Verwacht (Fictief) aantal bestellingen]],6,FALSE)</f>
        <v>86.5</v>
      </c>
      <c r="G182" s="23">
        <f>VLOOKUP($B182,Tabel1[[Productcode]:[Verwacht (Fictief) aantal bestellingen]],9,FALSE)</f>
        <v>25</v>
      </c>
      <c r="H182" s="41">
        <f t="shared" si="2"/>
        <v>0</v>
      </c>
    </row>
    <row r="183" spans="1:8">
      <c r="A183" s="31">
        <v>23</v>
      </c>
      <c r="B183" s="24" t="s">
        <v>409</v>
      </c>
      <c r="C183" s="24" t="s">
        <v>407</v>
      </c>
      <c r="D183" s="24" t="s">
        <v>410</v>
      </c>
      <c r="E183" s="43"/>
      <c r="F183" s="23">
        <f>VLOOKUP($B183,Tabel1[[Productcode]:[Verwacht (Fictief) aantal bestellingen]],6,FALSE)</f>
        <v>54.25</v>
      </c>
      <c r="G183" s="23">
        <f>VLOOKUP($B183,Tabel1[[Productcode]:[Verwacht (Fictief) aantal bestellingen]],9,FALSE)</f>
        <v>0</v>
      </c>
      <c r="H183" s="41">
        <f t="shared" si="2"/>
        <v>0</v>
      </c>
    </row>
    <row r="184" spans="1:8">
      <c r="A184" s="30">
        <v>24</v>
      </c>
      <c r="B184" s="22" t="s">
        <v>411</v>
      </c>
      <c r="C184" s="22" t="s">
        <v>412</v>
      </c>
      <c r="D184" s="22" t="s">
        <v>413</v>
      </c>
      <c r="E184" s="57"/>
      <c r="F184" s="23">
        <f>VLOOKUP($B184,Tabel1[[Productcode]:[Verwacht (Fictief) aantal bestellingen]],6,FALSE)</f>
        <v>1</v>
      </c>
      <c r="G184" s="23">
        <f>VLOOKUP($B184,Tabel1[[Productcode]:[Verwacht (Fictief) aantal bestellingen]],9,FALSE)</f>
        <v>2.5</v>
      </c>
      <c r="H184" s="58"/>
    </row>
    <row r="185" spans="1:8">
      <c r="A185" s="31">
        <v>24</v>
      </c>
      <c r="B185" s="24" t="s">
        <v>415</v>
      </c>
      <c r="C185" s="24" t="s">
        <v>412</v>
      </c>
      <c r="D185" s="24" t="s">
        <v>416</v>
      </c>
      <c r="E185" s="57"/>
      <c r="F185" s="23">
        <f>VLOOKUP($B185,Tabel1[[Productcode]:[Verwacht (Fictief) aantal bestellingen]],6,FALSE)</f>
        <v>1</v>
      </c>
      <c r="G185" s="23">
        <f>VLOOKUP($B185,Tabel1[[Productcode]:[Verwacht (Fictief) aantal bestellingen]],9,FALSE)</f>
        <v>0</v>
      </c>
      <c r="H185" s="58"/>
    </row>
    <row r="186" spans="1:8">
      <c r="A186" s="30">
        <v>24</v>
      </c>
      <c r="B186" s="22" t="s">
        <v>417</v>
      </c>
      <c r="C186" s="22" t="s">
        <v>412</v>
      </c>
      <c r="D186" s="22" t="s">
        <v>418</v>
      </c>
      <c r="E186" s="57"/>
      <c r="F186" s="23">
        <f>VLOOKUP($B186,Tabel1[[Productcode]:[Verwacht (Fictief) aantal bestellingen]],6,FALSE)</f>
        <v>0.5</v>
      </c>
      <c r="G186" s="23">
        <f>VLOOKUP($B186,Tabel1[[Productcode]:[Verwacht (Fictief) aantal bestellingen]],9,FALSE)</f>
        <v>0</v>
      </c>
      <c r="H186" s="58"/>
    </row>
    <row r="187" spans="1:8">
      <c r="A187" s="31">
        <v>24</v>
      </c>
      <c r="B187" s="24" t="s">
        <v>419</v>
      </c>
      <c r="C187" s="24" t="s">
        <v>412</v>
      </c>
      <c r="D187" s="24" t="s">
        <v>420</v>
      </c>
      <c r="E187" s="57"/>
      <c r="F187" s="23">
        <f>VLOOKUP($B187,Tabel1[[Productcode]:[Verwacht (Fictief) aantal bestellingen]],6,FALSE)</f>
        <v>0.5</v>
      </c>
      <c r="G187" s="23">
        <f>VLOOKUP($B187,Tabel1[[Productcode]:[Verwacht (Fictief) aantal bestellingen]],9,FALSE)</f>
        <v>0</v>
      </c>
      <c r="H187" s="58"/>
    </row>
    <row r="188" spans="1:8">
      <c r="A188" s="30">
        <v>24</v>
      </c>
      <c r="B188" s="22" t="s">
        <v>421</v>
      </c>
      <c r="C188" s="22" t="s">
        <v>412</v>
      </c>
      <c r="D188" s="22" t="s">
        <v>422</v>
      </c>
      <c r="E188" s="57"/>
      <c r="F188" s="23">
        <f>VLOOKUP($B188,Tabel1[[Productcode]:[Verwacht (Fictief) aantal bestellingen]],6,FALSE)</f>
        <v>0.5</v>
      </c>
      <c r="G188" s="23">
        <f>VLOOKUP($B188,Tabel1[[Productcode]:[Verwacht (Fictief) aantal bestellingen]],9,FALSE)</f>
        <v>0</v>
      </c>
      <c r="H188" s="58"/>
    </row>
    <row r="189" spans="1:8">
      <c r="A189" s="31">
        <v>24</v>
      </c>
      <c r="B189" s="24" t="s">
        <v>423</v>
      </c>
      <c r="C189" s="24" t="s">
        <v>412</v>
      </c>
      <c r="D189" s="24" t="s">
        <v>424</v>
      </c>
      <c r="E189" s="57"/>
      <c r="F189" s="23">
        <f>VLOOKUP($B189,Tabel1[[Productcode]:[Verwacht (Fictief) aantal bestellingen]],6,FALSE)</f>
        <v>0.5</v>
      </c>
      <c r="G189" s="23">
        <f>VLOOKUP($B189,Tabel1[[Productcode]:[Verwacht (Fictief) aantal bestellingen]],9,FALSE)</f>
        <v>0</v>
      </c>
      <c r="H189" s="58"/>
    </row>
    <row r="190" spans="1:8">
      <c r="A190" s="30">
        <v>24</v>
      </c>
      <c r="B190" s="22" t="s">
        <v>425</v>
      </c>
      <c r="C190" s="22" t="s">
        <v>412</v>
      </c>
      <c r="D190" s="22" t="s">
        <v>426</v>
      </c>
      <c r="E190" s="57"/>
      <c r="F190" s="23">
        <f>VLOOKUP($B190,Tabel1[[Productcode]:[Verwacht (Fictief) aantal bestellingen]],6,FALSE)</f>
        <v>0.5</v>
      </c>
      <c r="G190" s="23">
        <f>VLOOKUP($B190,Tabel1[[Productcode]:[Verwacht (Fictief) aantal bestellingen]],9,FALSE)</f>
        <v>0</v>
      </c>
      <c r="H190" s="58"/>
    </row>
    <row r="191" spans="1:8">
      <c r="A191" s="31">
        <v>24</v>
      </c>
      <c r="B191" s="24" t="s">
        <v>427</v>
      </c>
      <c r="C191" s="24" t="s">
        <v>412</v>
      </c>
      <c r="D191" s="24" t="s">
        <v>428</v>
      </c>
      <c r="E191" s="57"/>
      <c r="F191" s="23">
        <f>VLOOKUP($B191,Tabel1[[Productcode]:[Verwacht (Fictief) aantal bestellingen]],6,FALSE)</f>
        <v>0.5</v>
      </c>
      <c r="G191" s="23">
        <f>VLOOKUP($B191,Tabel1[[Productcode]:[Verwacht (Fictief) aantal bestellingen]],9,FALSE)</f>
        <v>0</v>
      </c>
      <c r="H191" s="58"/>
    </row>
    <row r="192" spans="1:8">
      <c r="A192" s="30">
        <v>24</v>
      </c>
      <c r="B192" s="22" t="s">
        <v>429</v>
      </c>
      <c r="C192" s="22" t="s">
        <v>412</v>
      </c>
      <c r="D192" s="22" t="s">
        <v>430</v>
      </c>
      <c r="E192" s="57"/>
      <c r="F192" s="23">
        <f>VLOOKUP($B192,Tabel1[[Productcode]:[Verwacht (Fictief) aantal bestellingen]],6,FALSE)</f>
        <v>0.5</v>
      </c>
      <c r="G192" s="23">
        <f>VLOOKUP($B192,Tabel1[[Productcode]:[Verwacht (Fictief) aantal bestellingen]],9,FALSE)</f>
        <v>0</v>
      </c>
      <c r="H192" s="58"/>
    </row>
    <row r="193" spans="1:8">
      <c r="A193" s="31">
        <v>24</v>
      </c>
      <c r="B193" s="24" t="s">
        <v>431</v>
      </c>
      <c r="C193" s="24" t="s">
        <v>412</v>
      </c>
      <c r="D193" s="24" t="s">
        <v>432</v>
      </c>
      <c r="E193" s="57"/>
      <c r="F193" s="23">
        <f>VLOOKUP($B193,Tabel1[[Productcode]:[Verwacht (Fictief) aantal bestellingen]],6,FALSE)</f>
        <v>0.5</v>
      </c>
      <c r="G193" s="23">
        <f>VLOOKUP($B193,Tabel1[[Productcode]:[Verwacht (Fictief) aantal bestellingen]],9,FALSE)</f>
        <v>0</v>
      </c>
      <c r="H193" s="58"/>
    </row>
    <row r="194" spans="1:8">
      <c r="A194" s="30">
        <v>24</v>
      </c>
      <c r="B194" s="22" t="s">
        <v>433</v>
      </c>
      <c r="C194" s="22" t="s">
        <v>412</v>
      </c>
      <c r="D194" s="22" t="s">
        <v>434</v>
      </c>
      <c r="E194" s="57"/>
      <c r="F194" s="23">
        <f>VLOOKUP($B194,Tabel1[[Productcode]:[Verwacht (Fictief) aantal bestellingen]],6,FALSE)</f>
        <v>0.5</v>
      </c>
      <c r="G194" s="23">
        <f>VLOOKUP($B194,Tabel1[[Productcode]:[Verwacht (Fictief) aantal bestellingen]],9,FALSE)</f>
        <v>0</v>
      </c>
      <c r="H194" s="58"/>
    </row>
    <row r="195" spans="1:8">
      <c r="A195" s="31">
        <v>24</v>
      </c>
      <c r="B195" s="24" t="s">
        <v>435</v>
      </c>
      <c r="C195" s="24" t="s">
        <v>412</v>
      </c>
      <c r="D195" s="24" t="s">
        <v>436</v>
      </c>
      <c r="E195" s="57"/>
      <c r="F195" s="23">
        <f>VLOOKUP($B195,Tabel1[[Productcode]:[Verwacht (Fictief) aantal bestellingen]],6,FALSE)</f>
        <v>0.5</v>
      </c>
      <c r="G195" s="23">
        <f>VLOOKUP($B195,Tabel1[[Productcode]:[Verwacht (Fictief) aantal bestellingen]],9,FALSE)</f>
        <v>0</v>
      </c>
      <c r="H195" s="58"/>
    </row>
    <row r="196" spans="1:8">
      <c r="A196" s="30">
        <v>24</v>
      </c>
      <c r="B196" s="22" t="s">
        <v>437</v>
      </c>
      <c r="C196" s="22" t="s">
        <v>412</v>
      </c>
      <c r="D196" s="22" t="s">
        <v>438</v>
      </c>
      <c r="E196" s="57"/>
      <c r="F196" s="23">
        <f>VLOOKUP($B196,Tabel1[[Productcode]:[Verwacht (Fictief) aantal bestellingen]],6,FALSE)</f>
        <v>0.5</v>
      </c>
      <c r="G196" s="23">
        <f>VLOOKUP($B196,Tabel1[[Productcode]:[Verwacht (Fictief) aantal bestellingen]],9,FALSE)</f>
        <v>0</v>
      </c>
      <c r="H196" s="58"/>
    </row>
    <row r="197" spans="1:8">
      <c r="A197" s="31">
        <v>24</v>
      </c>
      <c r="B197" s="24" t="s">
        <v>439</v>
      </c>
      <c r="C197" s="24" t="s">
        <v>412</v>
      </c>
      <c r="D197" s="24" t="s">
        <v>440</v>
      </c>
      <c r="E197" s="57"/>
      <c r="F197" s="23">
        <f>VLOOKUP($B197,Tabel1[[Productcode]:[Verwacht (Fictief) aantal bestellingen]],6,FALSE)</f>
        <v>0.5</v>
      </c>
      <c r="G197" s="23">
        <f>VLOOKUP($B197,Tabel1[[Productcode]:[Verwacht (Fictief) aantal bestellingen]],9,FALSE)</f>
        <v>0</v>
      </c>
      <c r="H197" s="58"/>
    </row>
    <row r="198" spans="1:8">
      <c r="A198" s="30">
        <v>24</v>
      </c>
      <c r="B198" s="22" t="s">
        <v>441</v>
      </c>
      <c r="C198" s="22" t="s">
        <v>412</v>
      </c>
      <c r="D198" s="22" t="s">
        <v>442</v>
      </c>
      <c r="E198" s="57"/>
      <c r="F198" s="23">
        <f>VLOOKUP($B198,Tabel1[[Productcode]:[Verwacht (Fictief) aantal bestellingen]],6,FALSE)</f>
        <v>1</v>
      </c>
      <c r="G198" s="23">
        <f>VLOOKUP($B198,Tabel1[[Productcode]:[Verwacht (Fictief) aantal bestellingen]],9,FALSE)</f>
        <v>0</v>
      </c>
      <c r="H198" s="58"/>
    </row>
    <row r="199" spans="1:8">
      <c r="A199" s="31">
        <v>24</v>
      </c>
      <c r="B199" s="24" t="s">
        <v>443</v>
      </c>
      <c r="C199" s="24" t="s">
        <v>412</v>
      </c>
      <c r="D199" s="24" t="s">
        <v>444</v>
      </c>
      <c r="E199" s="57"/>
      <c r="F199" s="23">
        <f>VLOOKUP($B199,Tabel1[[Productcode]:[Verwacht (Fictief) aantal bestellingen]],6,FALSE)</f>
        <v>0.5</v>
      </c>
      <c r="G199" s="23">
        <f>VLOOKUP($B199,Tabel1[[Productcode]:[Verwacht (Fictief) aantal bestellingen]],9,FALSE)</f>
        <v>0</v>
      </c>
      <c r="H199" s="58"/>
    </row>
    <row r="200" spans="1:8">
      <c r="A200" s="30">
        <v>24</v>
      </c>
      <c r="B200" s="22" t="s">
        <v>445</v>
      </c>
      <c r="C200" s="22" t="s">
        <v>412</v>
      </c>
      <c r="D200" s="22" t="s">
        <v>446</v>
      </c>
      <c r="E200" s="57"/>
      <c r="F200" s="23">
        <f>VLOOKUP($B200,Tabel1[[Productcode]:[Verwacht (Fictief) aantal bestellingen]],6,FALSE)</f>
        <v>0.5</v>
      </c>
      <c r="G200" s="23">
        <f>VLOOKUP($B200,Tabel1[[Productcode]:[Verwacht (Fictief) aantal bestellingen]],9,FALSE)</f>
        <v>0</v>
      </c>
      <c r="H200" s="58"/>
    </row>
    <row r="201" spans="1:8">
      <c r="A201" s="31">
        <v>25</v>
      </c>
      <c r="B201" s="24" t="s">
        <v>447</v>
      </c>
      <c r="C201" s="24" t="s">
        <v>448</v>
      </c>
      <c r="D201" s="24" t="s">
        <v>449</v>
      </c>
      <c r="E201" s="43"/>
      <c r="F201" s="23">
        <f>VLOOKUP($B201,Tabel1[[Productcode]:[Verwacht (Fictief) aantal bestellingen]],6,FALSE)</f>
        <v>125.5</v>
      </c>
      <c r="G201" s="23">
        <f>VLOOKUP($B201,Tabel1[[Productcode]:[Verwacht (Fictief) aantal bestellingen]],9,FALSE)</f>
        <v>21.25</v>
      </c>
      <c r="H201" s="41">
        <f>+E201*F201</f>
        <v>0</v>
      </c>
    </row>
    <row r="202" spans="1:8">
      <c r="A202" s="30">
        <v>26</v>
      </c>
      <c r="B202" s="22" t="s">
        <v>450</v>
      </c>
      <c r="C202" s="22" t="s">
        <v>448</v>
      </c>
      <c r="D202" s="22" t="s">
        <v>451</v>
      </c>
      <c r="E202" s="43"/>
      <c r="F202" s="23">
        <f>VLOOKUP($B202,Tabel1[[Productcode]:[Verwacht (Fictief) aantal bestellingen]],6,FALSE)</f>
        <v>25.5</v>
      </c>
      <c r="G202" s="23">
        <f>VLOOKUP($B202,Tabel1[[Productcode]:[Verwacht (Fictief) aantal bestellingen]],9,FALSE)</f>
        <v>0</v>
      </c>
      <c r="H202" s="41">
        <f t="shared" ref="H202:H208" si="3">+E202*F202</f>
        <v>0</v>
      </c>
    </row>
    <row r="203" spans="1:8">
      <c r="A203" s="31">
        <v>27</v>
      </c>
      <c r="B203" s="24" t="s">
        <v>452</v>
      </c>
      <c r="C203" s="24" t="s">
        <v>453</v>
      </c>
      <c r="D203" s="24" t="s">
        <v>454</v>
      </c>
      <c r="E203" s="43"/>
      <c r="F203" s="23">
        <f>VLOOKUP($B203,Tabel1[[Productcode]:[Verwacht (Fictief) aantal bestellingen]],6,FALSE)</f>
        <v>287</v>
      </c>
      <c r="G203" s="23">
        <f>VLOOKUP($B203,Tabel1[[Productcode]:[Verwacht (Fictief) aantal bestellingen]],9,FALSE)</f>
        <v>15</v>
      </c>
      <c r="H203" s="41">
        <f t="shared" si="3"/>
        <v>0</v>
      </c>
    </row>
    <row r="204" spans="1:8">
      <c r="A204" s="30">
        <v>28</v>
      </c>
      <c r="B204" s="22" t="s">
        <v>455</v>
      </c>
      <c r="C204" s="22" t="s">
        <v>453</v>
      </c>
      <c r="D204" s="22" t="s">
        <v>456</v>
      </c>
      <c r="E204" s="43"/>
      <c r="F204" s="23">
        <f>VLOOKUP($B204,Tabel1[[Productcode]:[Verwacht (Fictief) aantal bestellingen]],6,FALSE)</f>
        <v>143.5</v>
      </c>
      <c r="G204" s="23">
        <f>VLOOKUP($B204,Tabel1[[Productcode]:[Verwacht (Fictief) aantal bestellingen]],9,FALSE)</f>
        <v>13.75</v>
      </c>
      <c r="H204" s="41">
        <f t="shared" si="3"/>
        <v>0</v>
      </c>
    </row>
    <row r="205" spans="1:8">
      <c r="A205" s="31">
        <v>29</v>
      </c>
      <c r="B205" s="24" t="s">
        <v>457</v>
      </c>
      <c r="C205" s="24" t="s">
        <v>453</v>
      </c>
      <c r="D205" s="24" t="s">
        <v>458</v>
      </c>
      <c r="E205" s="43"/>
      <c r="F205" s="23">
        <f>VLOOKUP($B205,Tabel1[[Productcode]:[Verwacht (Fictief) aantal bestellingen]],6,FALSE)</f>
        <v>49.25</v>
      </c>
      <c r="G205" s="23">
        <f>VLOOKUP($B205,Tabel1[[Productcode]:[Verwacht (Fictief) aantal bestellingen]],9,FALSE)</f>
        <v>6.25</v>
      </c>
      <c r="H205" s="41">
        <f t="shared" si="3"/>
        <v>0</v>
      </c>
    </row>
    <row r="206" spans="1:8">
      <c r="A206" s="30">
        <v>30</v>
      </c>
      <c r="B206" s="22" t="s">
        <v>459</v>
      </c>
      <c r="C206" s="22" t="s">
        <v>460</v>
      </c>
      <c r="D206" s="22" t="s">
        <v>461</v>
      </c>
      <c r="E206" s="43"/>
      <c r="F206" s="23">
        <f>VLOOKUP($B206,Tabel1[[Productcode]:[Verwacht (Fictief) aantal bestellingen]],6,FALSE)</f>
        <v>77</v>
      </c>
      <c r="G206" s="23">
        <f>VLOOKUP($B206,Tabel1[[Productcode]:[Verwacht (Fictief) aantal bestellingen]],9,FALSE)</f>
        <v>26.25</v>
      </c>
      <c r="H206" s="41">
        <f t="shared" si="3"/>
        <v>0</v>
      </c>
    </row>
    <row r="207" spans="1:8">
      <c r="A207" s="31">
        <v>30</v>
      </c>
      <c r="B207" s="24" t="s">
        <v>462</v>
      </c>
      <c r="C207" s="24" t="s">
        <v>460</v>
      </c>
      <c r="D207" s="24" t="s">
        <v>463</v>
      </c>
      <c r="E207" s="57"/>
      <c r="F207" s="23">
        <f>VLOOKUP($B207,Tabel1[[Productcode]:[Verwacht (Fictief) aantal bestellingen]],6,FALSE)</f>
        <v>0</v>
      </c>
      <c r="G207" s="23">
        <f>VLOOKUP($B207,Tabel1[[Productcode]:[Verwacht (Fictief) aantal bestellingen]],9,FALSE)</f>
        <v>0</v>
      </c>
      <c r="H207" s="58"/>
    </row>
    <row r="208" spans="1:8">
      <c r="A208" s="30">
        <v>31</v>
      </c>
      <c r="B208" s="22" t="s">
        <v>464</v>
      </c>
      <c r="C208" s="22" t="s">
        <v>267</v>
      </c>
      <c r="D208" s="22" t="s">
        <v>465</v>
      </c>
      <c r="E208" s="43"/>
      <c r="F208" s="23">
        <f>VLOOKUP($B208,Tabel1[[Productcode]:[Verwacht (Fictief) aantal bestellingen]],6,FALSE)</f>
        <v>44.5</v>
      </c>
      <c r="G208" s="23">
        <f>VLOOKUP($B208,Tabel1[[Productcode]:[Verwacht (Fictief) aantal bestellingen]],9,FALSE)</f>
        <v>6.25</v>
      </c>
      <c r="H208" s="41">
        <f t="shared" si="3"/>
        <v>0</v>
      </c>
    </row>
    <row r="209" spans="1:8">
      <c r="A209" s="31" t="s">
        <v>471</v>
      </c>
      <c r="B209" s="24" t="s">
        <v>472</v>
      </c>
      <c r="C209" s="24" t="s">
        <v>473</v>
      </c>
      <c r="D209" s="24" t="s">
        <v>474</v>
      </c>
      <c r="E209" s="25"/>
      <c r="F209" s="25"/>
      <c r="G209" s="25"/>
      <c r="H209" s="58"/>
    </row>
    <row r="210" spans="1:8">
      <c r="A210" s="30" t="s">
        <v>471</v>
      </c>
      <c r="B210" s="22" t="s">
        <v>475</v>
      </c>
      <c r="C210" s="22" t="s">
        <v>473</v>
      </c>
      <c r="D210" s="22" t="s">
        <v>476</v>
      </c>
      <c r="E210" s="25"/>
      <c r="F210" s="25"/>
      <c r="G210" s="25"/>
      <c r="H210" s="58"/>
    </row>
    <row r="211" spans="1:8">
      <c r="A211" s="31" t="s">
        <v>471</v>
      </c>
      <c r="B211" s="24" t="s">
        <v>477</v>
      </c>
      <c r="C211" s="24" t="s">
        <v>473</v>
      </c>
      <c r="D211" s="24" t="s">
        <v>478</v>
      </c>
      <c r="E211" s="25"/>
      <c r="F211" s="25"/>
      <c r="G211" s="25"/>
      <c r="H211" s="58"/>
    </row>
    <row r="212" spans="1:8">
      <c r="A212" s="30" t="s">
        <v>471</v>
      </c>
      <c r="B212" s="22" t="s">
        <v>479</v>
      </c>
      <c r="C212" s="22" t="s">
        <v>473</v>
      </c>
      <c r="D212" s="22" t="s">
        <v>480</v>
      </c>
      <c r="E212" s="25"/>
      <c r="F212" s="25"/>
      <c r="G212" s="25"/>
      <c r="H212" s="58"/>
    </row>
    <row r="213" spans="1:8">
      <c r="A213" s="32"/>
      <c r="B213" s="33"/>
      <c r="C213" s="33"/>
      <c r="D213" s="33"/>
      <c r="E213" s="33"/>
      <c r="F213" s="33"/>
      <c r="G213" s="33"/>
      <c r="H213" s="42">
        <f>SUM(H6:H212)</f>
        <v>0</v>
      </c>
    </row>
    <row r="214" spans="1:8" ht="21.75" customHeight="1"/>
    <row r="215" spans="1:8" ht="21.75" customHeight="1">
      <c r="A215" s="16"/>
      <c r="B215" s="21" t="s">
        <v>827</v>
      </c>
    </row>
    <row r="216" spans="1:8" ht="63.75" customHeight="1">
      <c r="A216" s="16" t="s">
        <v>828</v>
      </c>
      <c r="B216" s="42">
        <f>+H213</f>
        <v>0</v>
      </c>
    </row>
    <row r="217" spans="1:8" s="1" customFormat="1"/>
    <row r="218" spans="1:8" s="1" customFormat="1">
      <c r="A218" s="16" t="s">
        <v>829</v>
      </c>
      <c r="B218" s="21" t="s">
        <v>827</v>
      </c>
    </row>
    <row r="219" spans="1:8" s="1" customFormat="1" ht="54.75" customHeight="1">
      <c r="A219" s="16" t="s">
        <v>830</v>
      </c>
      <c r="B219" s="42">
        <f>B216*5</f>
        <v>0</v>
      </c>
    </row>
    <row r="220" spans="1:8" s="1" customFormat="1"/>
    <row r="221" spans="1:8" s="1" customFormat="1" ht="41.4">
      <c r="A221" s="17" t="s">
        <v>831</v>
      </c>
      <c r="B221" s="86"/>
      <c r="C221" s="86"/>
      <c r="D221" s="86"/>
    </row>
    <row r="222" spans="1:8" s="1" customFormat="1">
      <c r="A222" s="19" t="s">
        <v>832</v>
      </c>
      <c r="B222" s="87"/>
      <c r="C222" s="88"/>
      <c r="D222" s="89"/>
    </row>
    <row r="223" spans="1:8" s="1" customFormat="1">
      <c r="A223" s="19" t="s">
        <v>833</v>
      </c>
      <c r="B223" s="82"/>
      <c r="C223" s="83"/>
      <c r="D223" s="84"/>
    </row>
    <row r="224" spans="1:8" s="1" customFormat="1" ht="68.400000000000006" customHeight="1">
      <c r="A224" s="18" t="s">
        <v>834</v>
      </c>
      <c r="B224" s="82"/>
      <c r="C224" s="83"/>
      <c r="D224" s="84"/>
    </row>
  </sheetData>
  <sheetProtection sheet="1" objects="1" scenarios="1"/>
  <protectedRanges>
    <protectedRange sqref="E6:E212" name="Bereik1"/>
    <protectedRange sqref="B222:D224" name="Bereik2"/>
  </protectedRanges>
  <mergeCells count="5">
    <mergeCell ref="B224:D224"/>
    <mergeCell ref="A1:D1"/>
    <mergeCell ref="B221:D221"/>
    <mergeCell ref="B222:D222"/>
    <mergeCell ref="B223:D22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52A91-E44F-4A1C-9DBF-177F5C635706}">
  <dimension ref="A1:D10"/>
  <sheetViews>
    <sheetView workbookViewId="0">
      <selection activeCell="D5" sqref="D5"/>
    </sheetView>
  </sheetViews>
  <sheetFormatPr defaultRowHeight="13.8"/>
  <cols>
    <col min="2" max="2" width="33.19921875" customWidth="1"/>
    <col min="3" max="3" width="29.3984375" customWidth="1"/>
    <col min="4" max="4" width="34.69921875" customWidth="1"/>
  </cols>
  <sheetData>
    <row r="1" spans="1:4">
      <c r="A1" s="44" t="s">
        <v>835</v>
      </c>
      <c r="B1" s="45"/>
      <c r="C1" s="46" t="s">
        <v>836</v>
      </c>
      <c r="D1" s="47" t="s">
        <v>837</v>
      </c>
    </row>
    <row r="2" spans="1:4">
      <c r="A2" s="32" t="s">
        <v>838</v>
      </c>
      <c r="B2" s="33"/>
      <c r="C2" s="53"/>
      <c r="D2" s="56" t="str">
        <f>IF(C2="","",IF(C2&lt;5,"waarde niet toegestaan",IF(C2&gt;20,5,(C2-C7)/3)))</f>
        <v/>
      </c>
    </row>
    <row r="3" spans="1:4">
      <c r="C3" t="s">
        <v>839</v>
      </c>
    </row>
    <row r="4" spans="1:4">
      <c r="A4" s="48" t="s">
        <v>840</v>
      </c>
      <c r="B4" s="45"/>
      <c r="C4" s="49"/>
    </row>
    <row r="5" spans="1:4">
      <c r="A5" s="90" t="s">
        <v>841</v>
      </c>
      <c r="B5" s="91"/>
      <c r="C5" s="50">
        <v>5</v>
      </c>
    </row>
    <row r="6" spans="1:4">
      <c r="A6" s="90" t="s">
        <v>842</v>
      </c>
      <c r="B6" s="91"/>
      <c r="C6" s="50">
        <v>0</v>
      </c>
    </row>
    <row r="7" spans="1:4">
      <c r="A7" s="90" t="s">
        <v>843</v>
      </c>
      <c r="B7" s="91"/>
      <c r="C7" s="51">
        <v>5</v>
      </c>
    </row>
    <row r="8" spans="1:4">
      <c r="A8" s="92" t="s">
        <v>844</v>
      </c>
      <c r="B8" s="93"/>
      <c r="C8" s="52">
        <v>20</v>
      </c>
    </row>
    <row r="10" spans="1:4">
      <c r="A10" s="94" t="s">
        <v>845</v>
      </c>
      <c r="B10" s="94"/>
      <c r="C10" s="94"/>
    </row>
  </sheetData>
  <sheetProtection sheet="1" objects="1" scenarios="1"/>
  <protectedRanges>
    <protectedRange sqref="C2" name="Bereik1"/>
  </protectedRanges>
  <mergeCells count="5">
    <mergeCell ref="A6:B6"/>
    <mergeCell ref="A7:B7"/>
    <mergeCell ref="A8:B8"/>
    <mergeCell ref="A10:C10"/>
    <mergeCell ref="A5:B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C66FB-1A60-4533-A217-02561867408E}">
  <dimension ref="A1:I9"/>
  <sheetViews>
    <sheetView workbookViewId="0">
      <selection activeCell="O7" sqref="O7"/>
    </sheetView>
  </sheetViews>
  <sheetFormatPr defaultRowHeight="13.8"/>
  <sheetData>
    <row r="1" spans="1:9" ht="57.75" customHeight="1">
      <c r="A1" s="85" t="s">
        <v>846</v>
      </c>
      <c r="B1" s="85"/>
      <c r="C1" s="85"/>
      <c r="D1" s="85"/>
      <c r="E1" s="85"/>
      <c r="F1" s="85"/>
      <c r="G1" s="85"/>
      <c r="H1" s="85"/>
      <c r="I1" s="85"/>
    </row>
    <row r="9" spans="1:9">
      <c r="H9" s="36"/>
    </row>
  </sheetData>
  <mergeCells count="1">
    <mergeCell ref="A1:I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8a5d753a-6ff4-408a-b2ce-afab7956ecec">
      <UserInfo>
        <DisplayName>Renate van der Craats</DisplayName>
        <AccountId>1798</AccountId>
        <AccountType/>
      </UserInfo>
      <UserInfo>
        <DisplayName>Johan van Hagen</DisplayName>
        <AccountId>13073</AccountId>
        <AccountType/>
      </UserInfo>
      <UserInfo>
        <DisplayName>Suzannah Vree</DisplayName>
        <AccountId>194</AccountId>
        <AccountType/>
      </UserInfo>
    </SharedWithUsers>
    <TaxCatchAll xmlns="1821a352-5412-4269-90f7-17a58e0e577f" xsi:nil="true"/>
    <lcf76f155ced4ddcb4097134ff3c332f xmlns="6e5a83f1-a469-470f-b7d3-20fae965a13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D745B847AAE424BB93B91494D0EFC75" ma:contentTypeVersion="15" ma:contentTypeDescription="Een nieuw document maken." ma:contentTypeScope="" ma:versionID="a64a3dd3d1a803300c0766e89be8a56b">
  <xsd:schema xmlns:xsd="http://www.w3.org/2001/XMLSchema" xmlns:xs="http://www.w3.org/2001/XMLSchema" xmlns:p="http://schemas.microsoft.com/office/2006/metadata/properties" xmlns:ns2="6e5a83f1-a469-470f-b7d3-20fae965a139" xmlns:ns3="8a5d753a-6ff4-408a-b2ce-afab7956ecec" xmlns:ns4="1821a352-5412-4269-90f7-17a58e0e577f" targetNamespace="http://schemas.microsoft.com/office/2006/metadata/properties" ma:root="true" ma:fieldsID="2c4a177ad65c2ff689034d0ccbf16420" ns2:_="" ns3:_="" ns4:_="">
    <xsd:import namespace="6e5a83f1-a469-470f-b7d3-20fae965a139"/>
    <xsd:import namespace="8a5d753a-6ff4-408a-b2ce-afab7956ecec"/>
    <xsd:import namespace="1821a352-5412-4269-90f7-17a58e0e577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4: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5a83f1-a469-470f-b7d3-20fae965a1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2190253-6c8b-41ca-a2d0-e0c509263a90"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5d753a-6ff4-408a-b2ce-afab7956ece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821a352-5412-4269-90f7-17a58e0e577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376f8214-e299-446b-ae7a-569f1d970790}" ma:internalName="TaxCatchAll" ma:showField="CatchAllData" ma:web="1821a352-5412-4269-90f7-17a58e0e57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BF92F7-D86C-42CB-B0F9-AB1998FAAEF9}">
  <ds:schemaRefs>
    <ds:schemaRef ds:uri="http://schemas.microsoft.com/sharepoint/v3/contenttype/forms"/>
  </ds:schemaRefs>
</ds:datastoreItem>
</file>

<file path=customXml/itemProps2.xml><?xml version="1.0" encoding="utf-8"?>
<ds:datastoreItem xmlns:ds="http://schemas.openxmlformats.org/officeDocument/2006/customXml" ds:itemID="{378DAE2B-51AB-48D1-A930-72BBB9D83961}">
  <ds:schemaRefs>
    <ds:schemaRef ds:uri="http://schemas.microsoft.com/office/2006/metadata/properties"/>
    <ds:schemaRef ds:uri="http://schemas.microsoft.com/office/infopath/2007/PartnerControls"/>
    <ds:schemaRef ds:uri="8a5d753a-6ff4-408a-b2ce-afab7956ecec"/>
    <ds:schemaRef ds:uri="1821a352-5412-4269-90f7-17a58e0e577f"/>
    <ds:schemaRef ds:uri="6e5a83f1-a469-470f-b7d3-20fae965a139"/>
  </ds:schemaRefs>
</ds:datastoreItem>
</file>

<file path=customXml/itemProps3.xml><?xml version="1.0" encoding="utf-8"?>
<ds:datastoreItem xmlns:ds="http://schemas.openxmlformats.org/officeDocument/2006/customXml" ds:itemID="{2AEEDB9C-8B7E-40B5-905B-91BA11C54E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5a83f1-a469-470f-b7d3-20fae965a139"/>
    <ds:schemaRef ds:uri="8a5d753a-6ff4-408a-b2ce-afab7956ecec"/>
    <ds:schemaRef ds:uri="1821a352-5412-4269-90f7-17a58e0e57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Toelichting tabbladen</vt:lpstr>
      <vt:lpstr>1.Instructie invullen prijsblad</vt:lpstr>
      <vt:lpstr>2. Afnames materialen</vt:lpstr>
      <vt:lpstr>3. Specificaties</vt:lpstr>
      <vt:lpstr>4. Prijzenblad Concessie </vt:lpstr>
      <vt:lpstr>5. Royalties </vt:lpstr>
      <vt:lpstr>6. Onderbouwing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Dieuwertje Koesen</dc:creator>
  <cp:keywords/>
  <dc:description/>
  <cp:lastModifiedBy>Yilmaz, Zuhal</cp:lastModifiedBy>
  <cp:revision/>
  <dcterms:created xsi:type="dcterms:W3CDTF">2022-06-21T17:31:28Z</dcterms:created>
  <dcterms:modified xsi:type="dcterms:W3CDTF">2022-11-09T13:23:03Z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0x010100ED745B847AAE424BB93B91494D0EFC75</vt:lpwstr>
  </property>
  <property fmtid="{D5CDD505-2E9C-101B-9397-08002B2CF9AE}" pid="3" name="MediaServiceImageTags">
    <vt:lpwstr/>
  </property>
</Properties>
</file>