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P:\civ\EU_Aanbesteding_FM_2024\4. TM\2. Vraagspecificatie\Scope\Zeeland\DEF\"/>
    </mc:Choice>
  </mc:AlternateContent>
  <bookViews>
    <workbookView xWindow="0" yWindow="0" windowWidth="24360" windowHeight="10275" tabRatio="935" activeTab="1"/>
  </bookViews>
  <sheets>
    <sheet name="Wijzigingen" sheetId="11" r:id="rId1"/>
    <sheet name="Tabel Westerschelde" sheetId="1" r:id="rId2"/>
    <sheet name="Tabel Oosterschelde" sheetId="3" r:id="rId3"/>
    <sheet name="Tabel Vaklodingen" sheetId="4" r:id="rId4"/>
    <sheet name="Optioneel Tabel Ondiepe Oevers" sheetId="16" r:id="rId5"/>
    <sheet name="Optioneel Tabel Grevelingenmeer" sheetId="12" r:id="rId6"/>
    <sheet name="Optioneel Tabel Veerse Meer" sheetId="14" r:id="rId7"/>
    <sheet name="Opt Tabel Volkerak-Zoommeer" sheetId="15" r:id="rId8"/>
    <sheet name="Optioneel Tabel Sedimentpilot" sheetId="13" r:id="rId9"/>
    <sheet name="Tabel 13u meting" sheetId="5" r:id="rId10"/>
  </sheets>
  <calcPr calcId="162913"/>
</workbook>
</file>

<file path=xl/calcChain.xml><?xml version="1.0" encoding="utf-8"?>
<calcChain xmlns="http://schemas.openxmlformats.org/spreadsheetml/2006/main">
  <c r="K11" i="5" l="1"/>
  <c r="L10" i="16" l="1"/>
  <c r="L9" i="16"/>
  <c r="L7" i="16"/>
  <c r="L6" i="16"/>
  <c r="L12" i="15" l="1"/>
  <c r="L11" i="15"/>
  <c r="L10" i="15"/>
  <c r="L9" i="15"/>
  <c r="L8" i="15"/>
  <c r="L7" i="15"/>
  <c r="L24" i="14"/>
  <c r="L23" i="14"/>
  <c r="L22" i="14"/>
  <c r="L21" i="14"/>
  <c r="L20" i="14"/>
  <c r="L19" i="14"/>
  <c r="L18" i="14"/>
  <c r="L17" i="14"/>
  <c r="L16" i="14"/>
  <c r="L15" i="14"/>
  <c r="L14" i="14"/>
  <c r="L13" i="14"/>
  <c r="L12" i="14"/>
  <c r="L11" i="14"/>
  <c r="L10" i="14"/>
  <c r="L9" i="14"/>
  <c r="L8" i="14"/>
  <c r="L7" i="14"/>
  <c r="H7" i="14"/>
  <c r="L23" i="12"/>
  <c r="L22" i="12"/>
  <c r="L21" i="12"/>
  <c r="L20" i="12"/>
  <c r="L19" i="12"/>
  <c r="L18" i="12"/>
  <c r="L17" i="12"/>
  <c r="L16" i="12"/>
  <c r="L15" i="12"/>
  <c r="L14" i="12"/>
  <c r="L13" i="12"/>
  <c r="L12" i="12"/>
  <c r="L11" i="12"/>
  <c r="L10" i="12"/>
  <c r="L9" i="12"/>
  <c r="L8" i="12"/>
  <c r="L7" i="12"/>
  <c r="L6" i="12"/>
  <c r="L64" i="3" l="1"/>
  <c r="L63" i="3"/>
  <c r="L62" i="3"/>
  <c r="L61" i="3"/>
  <c r="L60" i="3"/>
  <c r="L59" i="3"/>
  <c r="L58" i="3"/>
  <c r="L65" i="3"/>
  <c r="L57" i="3"/>
  <c r="K9" i="5" l="1"/>
  <c r="M64" i="1"/>
  <c r="M63" i="1"/>
  <c r="M62" i="1"/>
  <c r="M24" i="1"/>
  <c r="M33" i="1"/>
  <c r="M32" i="1"/>
  <c r="M31" i="1"/>
  <c r="M29" i="1"/>
  <c r="M28" i="1"/>
  <c r="M26" i="1"/>
  <c r="M25" i="1"/>
  <c r="M34" i="1"/>
  <c r="M14" i="1"/>
  <c r="M15" i="1"/>
  <c r="M16" i="1"/>
  <c r="M17" i="1"/>
  <c r="M18" i="1"/>
  <c r="M19" i="1"/>
  <c r="M20" i="1"/>
  <c r="M13" i="1"/>
  <c r="M12" i="1"/>
  <c r="M11" i="1"/>
  <c r="M117" i="1"/>
  <c r="L53" i="3"/>
  <c r="L54" i="3"/>
  <c r="L52" i="3"/>
  <c r="M43" i="1" l="1"/>
  <c r="M42" i="1"/>
  <c r="M44" i="1"/>
  <c r="M41" i="1"/>
  <c r="L38" i="3"/>
  <c r="L37" i="3"/>
  <c r="L41" i="3"/>
  <c r="L40" i="3"/>
  <c r="L39" i="3"/>
  <c r="L47" i="3"/>
  <c r="L34" i="3"/>
  <c r="L33" i="3"/>
  <c r="L35" i="3"/>
  <c r="L22" i="3"/>
  <c r="L21" i="3"/>
  <c r="M46" i="1"/>
  <c r="M45" i="1"/>
  <c r="M38" i="1"/>
  <c r="L12" i="3"/>
  <c r="L11" i="3"/>
  <c r="L10" i="3"/>
  <c r="L9" i="3"/>
  <c r="M83" i="1"/>
  <c r="M84" i="1"/>
  <c r="M82" i="1"/>
  <c r="M81" i="1"/>
  <c r="M71" i="1"/>
  <c r="M57" i="1"/>
  <c r="K18" i="5" l="1"/>
  <c r="K15" i="5"/>
  <c r="K13" i="5"/>
  <c r="K7" i="5"/>
  <c r="K8" i="5"/>
  <c r="K10" i="5"/>
  <c r="K12" i="5"/>
  <c r="K14" i="5"/>
  <c r="K16" i="5"/>
  <c r="K17" i="5"/>
  <c r="K19" i="5"/>
  <c r="K20" i="5"/>
  <c r="K21" i="5"/>
  <c r="K22" i="5"/>
  <c r="K23" i="5"/>
  <c r="K6" i="5"/>
  <c r="M15" i="13"/>
  <c r="M14" i="13"/>
  <c r="M13" i="13"/>
  <c r="M12" i="13"/>
  <c r="M11" i="13"/>
  <c r="M10" i="13"/>
  <c r="M9" i="13"/>
  <c r="M8" i="13"/>
  <c r="M7" i="13"/>
  <c r="M6" i="13"/>
  <c r="M16" i="13"/>
  <c r="M55" i="4"/>
  <c r="M52" i="4"/>
  <c r="M17" i="4"/>
  <c r="M14" i="4"/>
  <c r="M7" i="4"/>
  <c r="M8" i="4"/>
  <c r="M9" i="4"/>
  <c r="M10" i="4"/>
  <c r="M11" i="4"/>
  <c r="M12" i="4"/>
  <c r="M13" i="4"/>
  <c r="M15" i="4"/>
  <c r="M16" i="4"/>
  <c r="M18" i="4"/>
  <c r="M19" i="4"/>
  <c r="M20" i="4"/>
  <c r="M21" i="4"/>
  <c r="M22" i="4"/>
  <c r="M23" i="4"/>
  <c r="M24" i="4"/>
  <c r="M25" i="4"/>
  <c r="M26" i="4"/>
  <c r="M27" i="4"/>
  <c r="M28" i="4"/>
  <c r="M29" i="4"/>
  <c r="M30" i="4"/>
  <c r="M31" i="4"/>
  <c r="M32" i="4"/>
  <c r="M33" i="4"/>
  <c r="M34" i="4"/>
  <c r="M35" i="4"/>
  <c r="M36" i="4"/>
  <c r="M37" i="4"/>
  <c r="M38" i="4"/>
  <c r="M39" i="4"/>
  <c r="M40" i="4"/>
  <c r="M41" i="4"/>
  <c r="M42" i="4"/>
  <c r="M43" i="4"/>
  <c r="M44" i="4"/>
  <c r="M45" i="4"/>
  <c r="M46" i="4"/>
  <c r="M47" i="4"/>
  <c r="M48" i="4"/>
  <c r="M49" i="4"/>
  <c r="M50" i="4"/>
  <c r="M51" i="4"/>
  <c r="M53" i="4"/>
  <c r="M54" i="4"/>
  <c r="M56" i="4"/>
  <c r="M6" i="4"/>
  <c r="L56" i="3"/>
  <c r="L55" i="3"/>
  <c r="L51" i="3"/>
  <c r="L50" i="3"/>
  <c r="L49" i="3"/>
  <c r="L48" i="3"/>
  <c r="L46" i="3"/>
  <c r="L45" i="3"/>
  <c r="L44" i="3"/>
  <c r="L43" i="3"/>
  <c r="L42" i="3"/>
  <c r="L36" i="3"/>
  <c r="L32" i="3"/>
  <c r="L31" i="3"/>
  <c r="L30" i="3"/>
  <c r="L29" i="3"/>
  <c r="L28" i="3"/>
  <c r="L27" i="3"/>
  <c r="L26" i="3"/>
  <c r="L24" i="3"/>
  <c r="L23" i="3"/>
  <c r="L20" i="3"/>
  <c r="L19" i="3"/>
  <c r="L18" i="3"/>
  <c r="L16" i="3"/>
  <c r="L15" i="3"/>
  <c r="L14" i="3"/>
  <c r="L13" i="3"/>
  <c r="L8" i="3"/>
  <c r="L17" i="3"/>
  <c r="L25" i="3"/>
  <c r="M132" i="1"/>
  <c r="M130" i="1"/>
  <c r="M108" i="1"/>
  <c r="M107" i="1"/>
  <c r="M101" i="1"/>
  <c r="M100" i="1"/>
  <c r="M99" i="1"/>
  <c r="M95" i="1"/>
  <c r="M94" i="1"/>
  <c r="M80" i="1"/>
  <c r="M79" i="1"/>
  <c r="M77" i="1"/>
  <c r="M76" i="1"/>
  <c r="M73" i="1"/>
  <c r="M72" i="1"/>
  <c r="M54" i="1"/>
  <c r="M52" i="1"/>
  <c r="M40" i="1"/>
  <c r="M10" i="1"/>
  <c r="M8" i="1"/>
  <c r="M6" i="1"/>
  <c r="L7" i="3"/>
  <c r="L6" i="3"/>
  <c r="M133" i="1"/>
  <c r="M131" i="1"/>
  <c r="M129" i="1"/>
  <c r="M128" i="1"/>
  <c r="M127" i="1"/>
  <c r="M126" i="1"/>
  <c r="M125" i="1"/>
  <c r="M124" i="1"/>
  <c r="M123" i="1"/>
  <c r="M122" i="1"/>
  <c r="M121" i="1"/>
  <c r="M120" i="1"/>
  <c r="M119" i="1"/>
  <c r="M118" i="1"/>
  <c r="M116" i="1"/>
  <c r="M115" i="1"/>
  <c r="M114" i="1"/>
  <c r="M113" i="1"/>
  <c r="M112" i="1"/>
  <c r="M111" i="1"/>
  <c r="M110" i="1"/>
  <c r="M109" i="1"/>
  <c r="M106" i="1"/>
  <c r="M105" i="1"/>
  <c r="M104" i="1"/>
  <c r="M103" i="1"/>
  <c r="M102" i="1"/>
  <c r="M98" i="1"/>
  <c r="M97" i="1"/>
  <c r="M96" i="1"/>
  <c r="M93" i="1"/>
  <c r="M92" i="1"/>
  <c r="M91" i="1"/>
  <c r="M90" i="1"/>
  <c r="M89" i="1"/>
  <c r="M88" i="1"/>
  <c r="M87" i="1"/>
  <c r="M86" i="1"/>
  <c r="M85" i="1"/>
  <c r="M78" i="1"/>
  <c r="M75" i="1"/>
  <c r="M74" i="1"/>
  <c r="M70" i="1"/>
  <c r="M69" i="1"/>
  <c r="M68" i="1"/>
  <c r="M67" i="1"/>
  <c r="M66" i="1"/>
  <c r="M65" i="1"/>
  <c r="M61" i="1"/>
  <c r="M60" i="1"/>
  <c r="M59" i="1"/>
  <c r="M58" i="1"/>
  <c r="M56" i="1"/>
  <c r="M55" i="1"/>
  <c r="M53" i="1"/>
  <c r="M51" i="1"/>
  <c r="M50" i="1"/>
  <c r="M49" i="1"/>
  <c r="M48" i="1"/>
  <c r="M47" i="1"/>
  <c r="M39" i="1"/>
  <c r="M37" i="1"/>
  <c r="M36" i="1"/>
  <c r="M35" i="1"/>
  <c r="M23" i="1"/>
  <c r="M30" i="1"/>
  <c r="M27" i="1"/>
  <c r="M22" i="1"/>
  <c r="M21" i="1"/>
  <c r="M9" i="1"/>
  <c r="M7" i="1"/>
</calcChain>
</file>

<file path=xl/comments1.xml><?xml version="1.0" encoding="utf-8"?>
<comments xmlns="http://schemas.openxmlformats.org/spreadsheetml/2006/main">
  <authors>
    <author>Conijn, Sjoerd (CIV)</author>
  </authors>
  <commentList>
    <comment ref="D31" authorId="0" shapeId="0">
      <text>
        <r>
          <rPr>
            <b/>
            <sz val="9"/>
            <color indexed="81"/>
            <rFont val="Tahoma"/>
            <family val="2"/>
          </rPr>
          <t>Conijn, Sjoerd (CIV):
waarschijnlijk 1x per 3 jaar</t>
        </r>
      </text>
    </comment>
  </commentList>
</comments>
</file>

<file path=xl/sharedStrings.xml><?xml version="1.0" encoding="utf-8"?>
<sst xmlns="http://schemas.openxmlformats.org/spreadsheetml/2006/main" count="2103" uniqueCount="409">
  <si>
    <t>Gebied</t>
  </si>
  <si>
    <t>Frequentie</t>
  </si>
  <si>
    <t>Opmerkingen</t>
  </si>
  <si>
    <t>Opname jaar/jaren</t>
  </si>
  <si>
    <t>Randvoorwaarden algemeen</t>
  </si>
  <si>
    <t>van</t>
  </si>
  <si>
    <t>tot</t>
  </si>
  <si>
    <t>1 keer per jaar</t>
  </si>
  <si>
    <t>Randvoorwaarde</t>
  </si>
  <si>
    <t>Algemeen</t>
  </si>
  <si>
    <t>Code</t>
  </si>
  <si>
    <t>Geul van de Walvischstaart</t>
  </si>
  <si>
    <t>Opnemen in aaneengesloten periode van 2 weken</t>
  </si>
  <si>
    <t>- Aansluitend op gebied 449;
- Opnemen in aaneengesloten periode van 2 weken</t>
  </si>
  <si>
    <t>Leverantietermijn product: prio 2</t>
  </si>
  <si>
    <t>- Bij kaartproductie ook fietspadgedeelte meenemen, zie bestand: kader_0525_fietspad.pro;
- Leverantietermijn product: prio 2</t>
  </si>
  <si>
    <t>Leverantietermijn product: prio 1</t>
  </si>
  <si>
    <t>Rijkszeewering Terneuzen</t>
  </si>
  <si>
    <t>Tabel Oosterschelde</t>
  </si>
  <si>
    <t>Opnameperiode</t>
  </si>
  <si>
    <t>Opnamebegrenzing</t>
  </si>
  <si>
    <t>Tabel Vaklodingen</t>
  </si>
  <si>
    <t>Zandkreeksluis Oostzijde</t>
  </si>
  <si>
    <t>Zandkreeksluis Westzijde</t>
  </si>
  <si>
    <t>Grevelingensluis Westzijde</t>
  </si>
  <si>
    <t>Speelmansgat</t>
  </si>
  <si>
    <t>Levering uiterlijk 14 mei</t>
  </si>
  <si>
    <t>Levering uiterlijk 15 juni</t>
  </si>
  <si>
    <t>Raai nummer</t>
  </si>
  <si>
    <t>5a</t>
  </si>
  <si>
    <t>7A Zuid Everingen</t>
  </si>
  <si>
    <t>I</t>
  </si>
  <si>
    <t>IIIb</t>
  </si>
  <si>
    <t>IV</t>
  </si>
  <si>
    <t>VII</t>
  </si>
  <si>
    <t>Westerschelde</t>
  </si>
  <si>
    <t>Oosterschelde</t>
  </si>
  <si>
    <t>Aantal raaisegmenten</t>
  </si>
  <si>
    <t>Zie raaifiles.</t>
  </si>
  <si>
    <t>Naam gebied(watersysteem) waarbinnen raai valt.</t>
  </si>
  <si>
    <t>Tabel 13u meting</t>
  </si>
  <si>
    <t>1 keer</t>
  </si>
  <si>
    <t>Paal haven</t>
  </si>
  <si>
    <t>Ellewoutsdijk jachthaven</t>
  </si>
  <si>
    <t>Waarde jachthaven</t>
  </si>
  <si>
    <t>- Aansluitend opgebied 448;
- Opnemen in aaneengesloten periode van 2 weken</t>
  </si>
  <si>
    <t>Opname bij hoog water.</t>
  </si>
  <si>
    <t>Levering uiterlijk 14 okt</t>
  </si>
  <si>
    <t>Levering 2 weken na laatste opnamedag</t>
  </si>
  <si>
    <t>- Opnemen vanaf de buitenkant van de havenhoofden tot zo ver mogelijk in de haven zelf.
- Opnemen tijdens hoogwater.</t>
  </si>
  <si>
    <r>
      <t>Leverantietermijn product: prio</t>
    </r>
    <r>
      <rPr>
        <b/>
        <sz val="8"/>
        <color rgb="FFFF0000"/>
        <rFont val="Verdana"/>
        <family val="2"/>
      </rPr>
      <t xml:space="preserve"> </t>
    </r>
    <r>
      <rPr>
        <b/>
        <sz val="8"/>
        <rFont val="Verdana"/>
        <family val="2"/>
      </rPr>
      <t>1</t>
    </r>
  </si>
  <si>
    <t>Opnamegrens nog niet duidelijk</t>
  </si>
  <si>
    <t>Opnames tot minimaal -4.0 m LAT.</t>
  </si>
  <si>
    <t>Opnames tot minimaal –4.0 m LAT, bij ondiepe gedeeltes -3.0 tot -2.0 m LAT.</t>
  </si>
  <si>
    <t>Oever tot -0,5 m NAP
Platen tot 0 m NAP</t>
  </si>
  <si>
    <t>tot -0,5 m NAP</t>
  </si>
  <si>
    <t>tot 0 m NAP</t>
  </si>
  <si>
    <t>tot -1,0 m KP</t>
  </si>
  <si>
    <t>Minimaal tot -0,5 m NAP</t>
  </si>
  <si>
    <t>Extra aandacht voor gebied rondom de pijlers.</t>
  </si>
  <si>
    <t>Veerhaven Kruiningen</t>
  </si>
  <si>
    <t>Veerhaven Perkpolder</t>
  </si>
  <si>
    <t>Haven van Walsoorden</t>
  </si>
  <si>
    <t>Griete haven</t>
  </si>
  <si>
    <t>Geul naar Radareiland Saeftinghe</t>
  </si>
  <si>
    <t>Middeldiep</t>
  </si>
  <si>
    <t>Rasbank</t>
  </si>
  <si>
    <t>Vak 48</t>
  </si>
  <si>
    <t>Schouwenbank</t>
  </si>
  <si>
    <t>Springergeul opnemen tot in/aan gebied 544 (PvT02)</t>
  </si>
  <si>
    <t>- Opnemen in aaneengesloten periode van 2 weken</t>
  </si>
  <si>
    <t>De hele Zandkreek moet worden opgenomen</t>
  </si>
  <si>
    <t>Het voorgaande grid is het gebied, plus Zij-kanaal D. De kaart van vak 4A zal dus iets moeten verschuiven om het hele Zijkanaal D er in te krijgen. De bovenkant van vak 4B (Zij-kanaal B) hoeft niet verder te worden opgenomen.  Zijkanaal D is onder het beheer van RWS. Zijkanaal B is onder het beheer van NSP.
Het deel bij de sluizen van Terneuzen (vakken 7A en 7B) hoeft sinds 1 maart 2019 niet meer gepeild te worden vanwege de werkzaamheden.</t>
  </si>
  <si>
    <t>Vaarwater Hoofdplaat 01 en 02 en Paulinapolder 01 en 02</t>
  </si>
  <si>
    <t>Bathse Spuikanaal</t>
  </si>
  <si>
    <t>Deurloo en Spleet Boeienlijnen</t>
  </si>
  <si>
    <t>Oostgat - 10</t>
  </si>
  <si>
    <t>Roompot</t>
  </si>
  <si>
    <t>Witte Tonnen Vlije</t>
  </si>
  <si>
    <t>Engelsche Vaarwater</t>
  </si>
  <si>
    <t>Bergschediepsluis buitenhaven en havendam</t>
  </si>
  <si>
    <t>Kanaal van Gent naar Terneuzen</t>
  </si>
  <si>
    <t>Sluizen Terneuzen</t>
  </si>
  <si>
    <t>- Opnemen in aaneengesloten periode van 2 weken
- opnemenin 'middelste' week van de maand</t>
  </si>
  <si>
    <t>- Opnemen in aaneengesloten periode van 2 weken
- Opnemen in 'middelste' week van de maand</t>
  </si>
  <si>
    <t>Opname in springtijperiode
Opnemen tot minimaal -1.0 m. NAP' kaartproduct aanvullen met Lidardata</t>
  </si>
  <si>
    <t>Nauw van Bath Pas van Rilland</t>
  </si>
  <si>
    <t>Pas van Rilland</t>
  </si>
  <si>
    <t>Bocht van Walsoorden Zuidergat omg Oude Hoofd</t>
  </si>
  <si>
    <t>Zuidergat 04</t>
  </si>
  <si>
    <t>Overloop van Valkenisse 01 en 02 en Fietspad Moer</t>
  </si>
  <si>
    <t>Overloop van Hansweert 01</t>
  </si>
  <si>
    <t>Middelgat 02</t>
  </si>
  <si>
    <t>Middelgat 03</t>
  </si>
  <si>
    <t>Middelgat 04</t>
  </si>
  <si>
    <t>Overloop van Hansweert</t>
  </si>
  <si>
    <t>Middelgat 01</t>
  </si>
  <si>
    <t>Pas van Terneuzen 05</t>
  </si>
  <si>
    <t>Everingen 01</t>
  </si>
  <si>
    <t>Everingen 02</t>
  </si>
  <si>
    <t>Everingen omgeving Ellewoutsdijk</t>
  </si>
  <si>
    <t>Zuid Everingen 01</t>
  </si>
  <si>
    <t>Honte 02</t>
  </si>
  <si>
    <t>Drempel van Borssele 01</t>
  </si>
  <si>
    <t>Pas van Terneuzen 01</t>
  </si>
  <si>
    <t>Pas van Terneuzen 02</t>
  </si>
  <si>
    <t>Schaar Spijkerplaat 02</t>
  </si>
  <si>
    <t>Rede Vlissingen 01 NW en 02 NO</t>
  </si>
  <si>
    <t>Rede Vlissingen 03 ZW en 04 ZO</t>
  </si>
  <si>
    <t>Honte 01</t>
  </si>
  <si>
    <t>Schaar Spijkerplaat 01</t>
  </si>
  <si>
    <t>Wielingen 01</t>
  </si>
  <si>
    <t>Wielingen 02</t>
  </si>
  <si>
    <t>Wielingen 03</t>
  </si>
  <si>
    <t>Wielingen 04</t>
  </si>
  <si>
    <t>Ankergebied Wielingen Noord 01</t>
  </si>
  <si>
    <t>Ankergebied Wielingen Zuid 01 en 02</t>
  </si>
  <si>
    <t>Wielingen 05</t>
  </si>
  <si>
    <t>Wielingen 06</t>
  </si>
  <si>
    <t>Sardijngeul 01</t>
  </si>
  <si>
    <t>Oostgat 09</t>
  </si>
  <si>
    <t>Oostgat 10</t>
  </si>
  <si>
    <t>Geul van de Rassen 01</t>
  </si>
  <si>
    <t>Oostgat 08</t>
  </si>
  <si>
    <t>Oostgat 07</t>
  </si>
  <si>
    <t>Oostgat 06</t>
  </si>
  <si>
    <t>Hoedekenskerke oude veerhaven en landbouwhaven</t>
  </si>
  <si>
    <t>Zandkreek Oost en West</t>
  </si>
  <si>
    <t>Brabantsche Vaarwater 02</t>
  </si>
  <si>
    <t>Kattendijke</t>
  </si>
  <si>
    <t>Wemeldinge</t>
  </si>
  <si>
    <t>Yerseke</t>
  </si>
  <si>
    <t>Schaar van Yerseke</t>
  </si>
  <si>
    <t>Krammersluizen stortebed West duwvaart Zijpezijde</t>
  </si>
  <si>
    <t>Krammersluizen Duwvaartsluizen West</t>
  </si>
  <si>
    <t>Zuid Grevelingen geul Bruinisse</t>
  </si>
  <si>
    <t>Krammersluizen inloop Duwvaartsluizen</t>
  </si>
  <si>
    <t>Krammersluizen Jachtensluizen West</t>
  </si>
  <si>
    <t>Krammersluizen Jachtensluizen Stortebedden</t>
  </si>
  <si>
    <t>Krammersluizen Duwvaartsluizen Oost</t>
  </si>
  <si>
    <t>Krammersluizen Jachtensluizen Oost incl diensthaven</t>
  </si>
  <si>
    <t>Havendam Dintelsas en vluchthaven</t>
  </si>
  <si>
    <t>Haven van Tholen inclusief vluchthaven</t>
  </si>
  <si>
    <t>Nauw van Bath (Vak01)</t>
  </si>
  <si>
    <t>Valkenisse (Vak02)</t>
  </si>
  <si>
    <t>Ossenisse (Vak03)</t>
  </si>
  <si>
    <t>Baarland (Vak04)</t>
  </si>
  <si>
    <t>Everingen (Vak05)</t>
  </si>
  <si>
    <t>Rede van Vlissingen (Vak06)</t>
  </si>
  <si>
    <t>Steenbanken Aanloop Oostgat (Vak11)</t>
  </si>
  <si>
    <t>Vlakte van de Raan Oost (Vak12)</t>
  </si>
  <si>
    <t>Vlakte van de Raan West (Vak13)</t>
  </si>
  <si>
    <t>Scheur (Vak14)</t>
  </si>
  <si>
    <t>Scheur en Wielingen (Vak16)</t>
  </si>
  <si>
    <t>Wielingen (Vak17)</t>
  </si>
  <si>
    <t>Inloop Westerschelde (Vak18)</t>
  </si>
  <si>
    <t>Inloop Oostgat (Vak19)</t>
  </si>
  <si>
    <t>Voordelta Veerse dam (Vak20)</t>
  </si>
  <si>
    <t>Roompot (Vak22)</t>
  </si>
  <si>
    <t>Zierikzee (Vak23)</t>
  </si>
  <si>
    <t>Brabants vaarwater (Vak24)</t>
  </si>
  <si>
    <t>Yerseke (Vak25)</t>
  </si>
  <si>
    <t>Oesterdam (Vak26)</t>
  </si>
  <si>
    <t>Schotsman (Vak27)</t>
  </si>
  <si>
    <t>Haringvreter (Vak28)</t>
  </si>
  <si>
    <t>Middelplaten (Vak29)</t>
  </si>
  <si>
    <t>Kortgene (Vak30)</t>
  </si>
  <si>
    <t>Mastgat (Vak31)</t>
  </si>
  <si>
    <t>Krammer (Vak32)</t>
  </si>
  <si>
    <t>Hompelvoet (Vak33)</t>
  </si>
  <si>
    <t>Veermansplaat (Vak34)</t>
  </si>
  <si>
    <t>Herkingen (Vak35)</t>
  </si>
  <si>
    <t>Oude Tonge (Vak36)</t>
  </si>
  <si>
    <t>Dinteloord (Vak37)</t>
  </si>
  <si>
    <t>Krabbenkreek (Vak38)</t>
  </si>
  <si>
    <t>Scheur en Wandelaar (Vak44)</t>
  </si>
  <si>
    <t>Kous (Vak45)</t>
  </si>
  <si>
    <t>Brouwershavensche Gat (Vak46)</t>
  </si>
  <si>
    <t>Banjaard (Vak47)</t>
  </si>
  <si>
    <t>Goessche Sas</t>
  </si>
  <si>
    <t>Kats</t>
  </si>
  <si>
    <t>Zandkreek</t>
  </si>
  <si>
    <t>Schouwendiep Middelbank</t>
  </si>
  <si>
    <t>Roompot R 18 - R 20</t>
  </si>
  <si>
    <t>Roompot R 22 - R 24</t>
  </si>
  <si>
    <t>Roompot R 26 - R 28</t>
  </si>
  <si>
    <t>Roompot R 30 - R 32</t>
  </si>
  <si>
    <t>Roompot R 32 - R 34</t>
  </si>
  <si>
    <t>Overloop van Hansweert Noord</t>
  </si>
  <si>
    <t xml:space="preserve">Zie bijgevoegde .shp files, bijlage 1C. </t>
  </si>
  <si>
    <t>Polygoon is aangepast.</t>
  </si>
  <si>
    <t>Opnamegebied is aangepast i.v.m. wijziging geul.</t>
  </si>
  <si>
    <t>Schouwendiep</t>
  </si>
  <si>
    <t>Steenbanken</t>
  </si>
  <si>
    <t>Zie files Bijlage 1C Files</t>
  </si>
  <si>
    <t>Schelde Rijn verbinding Zuidelijke pand (Vak63)</t>
  </si>
  <si>
    <t>Domburger Rassen (Vak 49)</t>
  </si>
  <si>
    <t>Schelde Rijn verbinding (Vak39)</t>
  </si>
  <si>
    <t>Scheur en Zand (Vak15)</t>
  </si>
  <si>
    <t>versie</t>
  </si>
  <si>
    <t>wijzigingen</t>
  </si>
  <si>
    <t>Deze opname dient ook met Side scan sonar te worden uitgevoerd.</t>
  </si>
  <si>
    <t>Aan de Zuidzijde tot de LAT-lijn. Aan de Noordzijde tot de LAT -2,00 m., of tot dat zeker gesteld kan worden dat alle leidingen in het gebied gevonden zijn.</t>
  </si>
  <si>
    <t>Zinkerleidingen Vaarwater langs Hoofdplaat</t>
  </si>
  <si>
    <t>Aanloop Oostgat 01 en 02</t>
  </si>
  <si>
    <t>Aanloop Oostgat 03 t/m 04</t>
  </si>
  <si>
    <t>Oostgat 01 t/m 02</t>
  </si>
  <si>
    <t>Oostgat 03 t/m 05</t>
  </si>
  <si>
    <t>Oorspronkelijke gebied is opgedeeld in 2 stukken</t>
  </si>
  <si>
    <t>Startversie</t>
  </si>
  <si>
    <t>2025 t/m 2029</t>
  </si>
  <si>
    <t>2024 t/m 2029</t>
  </si>
  <si>
    <t>2024 en 2027</t>
  </si>
  <si>
    <t>2026 en 2029</t>
  </si>
  <si>
    <t>2024 en, 2027</t>
  </si>
  <si>
    <t>2025, 2027 en 2029</t>
  </si>
  <si>
    <t>- Opnamevolgorde vak 1, 2, 3, 4, 5, 6, 18 en 19
- Zie files Bijlage 1C Files</t>
  </si>
  <si>
    <t>Westerschelde monding</t>
  </si>
  <si>
    <t>Gebiedsnaam</t>
  </si>
  <si>
    <t>Gebeidsnaam</t>
  </si>
  <si>
    <t>Opnemen tot 0 m. NAP.</t>
  </si>
  <si>
    <t>Opname in springtijperiode met hoogwater Bath, minimaal +5,80 m. LAT.</t>
  </si>
  <si>
    <t>Opnemen tot minimaal –5.0 m LAT, maar niet verder dan 200 m. buiten de boeienlijn OG17A - OG19</t>
  </si>
  <si>
    <t>Opnemen tot minimaal –5.0 m LAT, maar niet verder dan 200 m. buiten de boeienlijn OG17A - OG19.</t>
  </si>
  <si>
    <t>Opnemen tot minimaal -5.0 m. LAT.</t>
  </si>
  <si>
    <t>Opnemen tot minimaal -2.0 m. NAP.</t>
  </si>
  <si>
    <t>Opnemen tot minimaal –5.0 m. LAT.</t>
  </si>
  <si>
    <t>Opnemen tot minimaal –5.0 m. LAT en plaatranden tot -2.0 m. NAP.</t>
  </si>
  <si>
    <t>Opnemen tot minimaal -5.0 m. LAT. Daarnaast het NW-gebied oostelijk van boei MG14 opnemen tot oostelijke grens van kaart MG05.</t>
  </si>
  <si>
    <t>Opnemen tot minimaal –5.0 m. LAT. Daarnaast het NW-gebied oostelijk van boei MG14 opnemen tot oostelijke grens van kaart MG05.</t>
  </si>
  <si>
    <t>Opnemen tot minimaal - 5.0 m. LAT
Aan de rode zijde van het vaarwater, tussen boei 26 en 28B, opnemen tot -3.5 m. LAT.</t>
  </si>
  <si>
    <t>Opnemen tot -2 m. LAT.</t>
  </si>
  <si>
    <r>
      <t xml:space="preserve">Opnemen tot minimaal –5.0 m. LAT.
</t>
    </r>
    <r>
      <rPr>
        <b/>
        <u/>
        <sz val="8"/>
        <rFont val="Verdana"/>
        <family val="2"/>
      </rPr>
      <t>LET OP!</t>
    </r>
    <r>
      <rPr>
        <sz val="8"/>
        <rFont val="Verdana"/>
        <family val="2"/>
      </rPr>
      <t xml:space="preserve">  De plaatuitloper tussen boei 4-PVT/E-E1 meepeilen tot -2.0 m. LAT.</t>
    </r>
  </si>
  <si>
    <t>Opnemen tot minimaal –5.0 m. LAT of minimaal 100 m. buiten de boeien.</t>
  </si>
  <si>
    <t>Opnemen tot minimaal –5.0 m. LAT, maar niet verder dan 200 m. buiten de boeienlijn OG17A - OG19.</t>
  </si>
  <si>
    <t>Opnemen tot minimaal –5.0 m. LAT, maar minimaal 100 m. buiten de boeien of -2.5 m LAT indien deze eerder bereikt wordt.</t>
  </si>
  <si>
    <t>Opnemen tot minimaal –5.0 m. LAT of minimaal 100 m buiten de boeien.</t>
  </si>
  <si>
    <t>Westsluis: opname volledig stortebed gerekend vanaf 50 m. vanaf de sluis aan beide zijden (zie ook tekening sluis). Tevens opname achter remmingswerk voor zover mogelijk.</t>
  </si>
  <si>
    <t>Opname moet aansluiten op de opname van de Zandkreek Oost en West (2342).</t>
  </si>
  <si>
    <t>Steendiep</t>
  </si>
  <si>
    <t>Westpit</t>
  </si>
  <si>
    <t>Naam</t>
  </si>
  <si>
    <t>randvoorwaarden</t>
  </si>
  <si>
    <t xml:space="preserve">waterzijde </t>
  </si>
  <si>
    <t>landzijde</t>
  </si>
  <si>
    <t>Ondiepe Zone</t>
  </si>
  <si>
    <t>Plantengroei mag de metingen niet verstoren</t>
  </si>
  <si>
    <t>0,5 m. waterdiepte</t>
  </si>
  <si>
    <t>Grens shape-file</t>
  </si>
  <si>
    <t>Ieder opnamegebied dient zodanig te worden opgenomen dat hiermee een realistische weergave van de bodemligging kan worden gemaakt op basis van cellen van 20x20 meter, met uitzondering van het gebied Slikken van Flakkee Noord waar gridcellen van 40x40 meter gebruikt mogen worden.</t>
  </si>
  <si>
    <t>2 m. waterdiepte</t>
  </si>
  <si>
    <t>Veermansplaat</t>
  </si>
  <si>
    <t>Sediment Pilot, hele gebied</t>
  </si>
  <si>
    <t>Sediment Pilot, Stortzone 1</t>
  </si>
  <si>
    <t>Opname net voor start eerste stort</t>
  </si>
  <si>
    <t>5 keer</t>
  </si>
  <si>
    <t>Eerste half jaar, direct na eerste stort en daarna elke 2 weken.</t>
  </si>
  <si>
    <t>4 keer</t>
  </si>
  <si>
    <t>Elke 6 weken vanaf 1 augustus.</t>
  </si>
  <si>
    <t>4 keer per jaar</t>
  </si>
  <si>
    <t>Elk kwartaal een opname.</t>
  </si>
  <si>
    <r>
      <rPr>
        <b/>
        <u/>
        <sz val="8"/>
        <rFont val="Verdana"/>
        <family val="2"/>
      </rPr>
      <t>Optioneel:</t>
    </r>
    <r>
      <rPr>
        <sz val="8"/>
        <rFont val="Verdana"/>
        <family val="2"/>
      </rPr>
      <t xml:space="preserve"> Sediment Pilot, Stortzone 1</t>
    </r>
  </si>
  <si>
    <t>6 keer</t>
  </si>
  <si>
    <t>In overleg met OG.</t>
  </si>
  <si>
    <t>Sediment Pilot, Stortzone 2</t>
  </si>
  <si>
    <r>
      <rPr>
        <b/>
        <u/>
        <sz val="8"/>
        <rFont val="Verdana"/>
        <family val="2"/>
      </rPr>
      <t>Optioneel:</t>
    </r>
    <r>
      <rPr>
        <sz val="8"/>
        <rFont val="Verdana"/>
        <family val="2"/>
      </rPr>
      <t xml:space="preserve"> Sediment Pilot, Stortzone 2</t>
    </r>
  </si>
  <si>
    <t>2024 t/m 2026</t>
  </si>
  <si>
    <t>2025 t/m 2026</t>
  </si>
  <si>
    <t>- Zie files Bijlage 1C Files</t>
  </si>
  <si>
    <t>Totale doorlooptijd opname mag maximaal 6 weken bedragen.</t>
  </si>
  <si>
    <t>- Opname periode : volgens regels vastgelegd in Natura 2000.
- Totale doorlooptijd opname mag maximaal 6 weken bedragen.</t>
  </si>
  <si>
    <t>Uitvoering op afroep</t>
  </si>
  <si>
    <t>2024 t/m 2026 in DVO MONEOS</t>
  </si>
  <si>
    <t>2025 in DVO MONEOS</t>
  </si>
  <si>
    <t>2026 in DVO MONEOS</t>
  </si>
  <si>
    <t>Oosterscheldekering (Vak21) (buiten)</t>
  </si>
  <si>
    <t>Oosterscheldekering (Vak21) (binnen)</t>
  </si>
  <si>
    <t>2024 in DVO MONEOS</t>
  </si>
  <si>
    <t>MB opname, geen SB producten maar MB variant.
2025 in DVO MONEOS</t>
  </si>
  <si>
    <r>
      <t xml:space="preserve">2e segment ligt op een plaat en kan tijdens hoog water worden meegenomen bij de meting van het 1e segment.
</t>
    </r>
    <r>
      <rPr>
        <b/>
        <sz val="8"/>
        <rFont val="Verdana"/>
        <family val="2"/>
      </rPr>
      <t>2025 in DVO MONEOS.</t>
    </r>
  </si>
  <si>
    <r>
      <t xml:space="preserve">De 3 segmenten zijn lang waardoor ze lastig in 1 keer te meten zijn. Mogelijk dus eigenlijk 6 segmenten.
</t>
    </r>
    <r>
      <rPr>
        <b/>
        <sz val="8"/>
        <color theme="1"/>
        <rFont val="Verdana"/>
        <family val="2"/>
      </rPr>
      <t>2026 in DVO MONEOS.</t>
    </r>
  </si>
  <si>
    <t>x</t>
  </si>
  <si>
    <r>
      <rPr>
        <b/>
        <u/>
        <sz val="8"/>
        <color rgb="FF000000"/>
        <rFont val="Verdana"/>
        <family val="2"/>
      </rPr>
      <t>OPTIONEEL:</t>
    </r>
    <r>
      <rPr>
        <sz val="8"/>
        <color rgb="FF000000"/>
        <rFont val="Verdana"/>
        <family val="2"/>
      </rPr>
      <t xml:space="preserve"> Oostgat 10</t>
    </r>
  </si>
  <si>
    <r>
      <rPr>
        <b/>
        <u/>
        <sz val="8"/>
        <color rgb="FF000000"/>
        <rFont val="Verdana"/>
        <family val="2"/>
      </rPr>
      <t>OPTIONEEL:</t>
    </r>
    <r>
      <rPr>
        <sz val="8"/>
        <color rgb="FF000000"/>
        <rFont val="Verdana"/>
        <family val="2"/>
      </rPr>
      <t xml:space="preserve"> Sardijngeul 01</t>
    </r>
  </si>
  <si>
    <r>
      <rPr>
        <b/>
        <u/>
        <sz val="8"/>
        <color rgb="FF000000"/>
        <rFont val="Verdana"/>
        <family val="2"/>
      </rPr>
      <t>OPTIONEEL:</t>
    </r>
    <r>
      <rPr>
        <sz val="8"/>
        <color rgb="FF000000"/>
        <rFont val="Verdana"/>
        <family val="2"/>
      </rPr>
      <t xml:space="preserve"> Schaar van Valkenisse SvV03</t>
    </r>
  </si>
  <si>
    <t>Roompot - Keeten</t>
  </si>
  <si>
    <t>Opnames tot minimaal –4.0 m LAT.</t>
  </si>
  <si>
    <t>Ondiepe stukken aanvullen met data vanuit laseraltimetrie opname van de Westerschelde.</t>
  </si>
  <si>
    <t>Prijzentabel
De prijzen zijn inclusief opname, verwerking en producten.</t>
  </si>
  <si>
    <t>Prijs per opnamejaar</t>
  </si>
  <si>
    <t>Totaalprijs 2024 t/m 2029</t>
  </si>
  <si>
    <t>Tabel Westerschelde</t>
  </si>
  <si>
    <r>
      <rPr>
        <b/>
        <u/>
        <sz val="14"/>
        <color theme="4"/>
        <rFont val="Verdana"/>
        <family val="2"/>
      </rPr>
      <t>Optioneel:</t>
    </r>
    <r>
      <rPr>
        <b/>
        <sz val="14"/>
        <color theme="4"/>
        <rFont val="Verdana"/>
        <family val="2"/>
      </rPr>
      <t xml:space="preserve"> Tabel Grevelingenmeer</t>
    </r>
  </si>
  <si>
    <r>
      <rPr>
        <b/>
        <u/>
        <sz val="14"/>
        <color theme="4"/>
        <rFont val="Verdana"/>
        <family val="2"/>
      </rPr>
      <t>Optioneel:</t>
    </r>
    <r>
      <rPr>
        <b/>
        <sz val="14"/>
        <color theme="4"/>
        <rFont val="Verdana"/>
        <family val="2"/>
      </rPr>
      <t xml:space="preserve"> Tabel Sedimentpilot</t>
    </r>
  </si>
  <si>
    <t>Opname kan inzelfde periode als 1 van de opnames van gebied 0623</t>
  </si>
  <si>
    <t>Pas van Terneuzen 04</t>
  </si>
  <si>
    <t>Pas van Terneuzen 03</t>
  </si>
  <si>
    <t>Stortvak SN11</t>
  </si>
  <si>
    <t>Geul Roggenplaat</t>
  </si>
  <si>
    <t>Zuidergat en fietspaden</t>
  </si>
  <si>
    <t>Gat van Ossenisse 03</t>
  </si>
  <si>
    <t>Noordbout</t>
  </si>
  <si>
    <t>Mastgat 1</t>
  </si>
  <si>
    <t>Mastgat 2</t>
  </si>
  <si>
    <t>Krabbenkreek</t>
  </si>
  <si>
    <t>2025 en 2028</t>
  </si>
  <si>
    <t>1-3-20255</t>
  </si>
  <si>
    <t>Zijpe</t>
  </si>
  <si>
    <t>Perkpolder</t>
  </si>
  <si>
    <t>Rammegors</t>
  </si>
  <si>
    <t>Boeienlijn Monding Oosterschelde</t>
  </si>
  <si>
    <t>Schaar van de Noord Groot</t>
  </si>
  <si>
    <t>Schaar van de Noord Klein</t>
  </si>
  <si>
    <t>Schaar van Valkenisse SvV01 en SvV02</t>
  </si>
  <si>
    <t>Opnemen tot 150 m. achter de betonning of –5.0 m. LAT.</t>
  </si>
  <si>
    <t>Opnemen tot 150 m. achter de betonning of –2.0 m. LAT.</t>
  </si>
  <si>
    <t>Opnemen tot minimaal –5.0 m. LAT of minimaal 150 m. buiten de boeien.</t>
  </si>
  <si>
    <t>De 3 segmenten liggen in 3 verschillende kreken. Metingen kunnen niet met een 'gewoon' vaartuig.</t>
  </si>
  <si>
    <t>2024 en 2029</t>
  </si>
  <si>
    <r>
      <rPr>
        <b/>
        <u/>
        <sz val="9"/>
        <color theme="1"/>
        <rFont val="Verdana"/>
        <family val="2"/>
      </rPr>
      <t>Optioneel:</t>
    </r>
    <r>
      <rPr>
        <sz val="9"/>
        <color theme="1"/>
        <rFont val="Verdana"/>
        <family val="2"/>
      </rPr>
      <t xml:space="preserve"> Schaar van Colijnsplaat</t>
    </r>
  </si>
  <si>
    <r>
      <rPr>
        <b/>
        <u/>
        <sz val="9"/>
        <color theme="1"/>
        <rFont val="Verdana"/>
        <family val="2"/>
      </rPr>
      <t>Optioneel:</t>
    </r>
    <r>
      <rPr>
        <sz val="9"/>
        <color theme="1"/>
        <rFont val="Verdana"/>
        <family val="2"/>
      </rPr>
      <t xml:space="preserve"> Hammen</t>
    </r>
  </si>
  <si>
    <r>
      <rPr>
        <b/>
        <u/>
        <sz val="9"/>
        <color theme="1"/>
        <rFont val="Verdana"/>
        <family val="2"/>
      </rPr>
      <t>Optioneel:</t>
    </r>
    <r>
      <rPr>
        <sz val="9"/>
        <color theme="1"/>
        <rFont val="Verdana"/>
        <family val="2"/>
      </rPr>
      <t xml:space="preserve"> Geul van de Roggenplaat</t>
    </r>
  </si>
  <si>
    <r>
      <rPr>
        <b/>
        <u/>
        <sz val="9"/>
        <color theme="1"/>
        <rFont val="Verdana"/>
        <family val="2"/>
      </rPr>
      <t>Optioneel:</t>
    </r>
    <r>
      <rPr>
        <sz val="9"/>
        <color theme="1"/>
        <rFont val="Verdana"/>
        <family val="2"/>
      </rPr>
      <t xml:space="preserve"> Oosterschelde Gorishoek</t>
    </r>
  </si>
  <si>
    <r>
      <rPr>
        <b/>
        <u/>
        <sz val="9"/>
        <color theme="1"/>
        <rFont val="Verdana"/>
        <family val="2"/>
      </rPr>
      <t>Optioneel:</t>
    </r>
    <r>
      <rPr>
        <sz val="9"/>
        <color theme="1"/>
        <rFont val="Verdana"/>
        <family val="2"/>
      </rPr>
      <t xml:space="preserve"> Tholense Gat</t>
    </r>
  </si>
  <si>
    <r>
      <rPr>
        <b/>
        <u/>
        <sz val="9"/>
        <color theme="1"/>
        <rFont val="Verdana"/>
        <family val="2"/>
      </rPr>
      <t>Optioneel:</t>
    </r>
    <r>
      <rPr>
        <sz val="9"/>
        <color theme="1"/>
        <rFont val="Verdana"/>
        <family val="2"/>
      </rPr>
      <t xml:space="preserve"> Lodijksche gat</t>
    </r>
  </si>
  <si>
    <r>
      <rPr>
        <b/>
        <u/>
        <sz val="9"/>
        <color theme="1"/>
        <rFont val="Verdana"/>
        <family val="2"/>
      </rPr>
      <t>Optioneel:</t>
    </r>
    <r>
      <rPr>
        <sz val="9"/>
        <color theme="1"/>
        <rFont val="Verdana"/>
        <family val="2"/>
      </rPr>
      <t xml:space="preserve"> Pietermans Kreek</t>
    </r>
  </si>
  <si>
    <r>
      <rPr>
        <b/>
        <u/>
        <sz val="9"/>
        <color theme="1"/>
        <rFont val="Verdana"/>
        <family val="2"/>
      </rPr>
      <t>Optioneel:</t>
    </r>
    <r>
      <rPr>
        <sz val="9"/>
        <color theme="1"/>
        <rFont val="Verdana"/>
        <family val="2"/>
      </rPr>
      <t xml:space="preserve"> Dortsman</t>
    </r>
  </si>
  <si>
    <r>
      <rPr>
        <b/>
        <u/>
        <sz val="9"/>
        <color theme="1"/>
        <rFont val="Verdana"/>
        <family val="2"/>
      </rPr>
      <t>Optioneel:</t>
    </r>
    <r>
      <rPr>
        <sz val="9"/>
        <color theme="1"/>
        <rFont val="Verdana"/>
        <family val="2"/>
      </rPr>
      <t xml:space="preserve"> Oosterschelde, stortvak O18</t>
    </r>
  </si>
  <si>
    <t>Minimaal tot 50m buiten de boeilijn of tot minimaal –4.0 m. LAT, bij ondiepe gedeeltes tot -2.0 m. LAT.</t>
  </si>
  <si>
    <t>Minimaal tot 50 m. buiten de boeilijn of tot minimaal –1.0 m. NAP</t>
  </si>
  <si>
    <t>Rekening houdend met mosselzaadvanginstallatie's (MZI's)
Rekening houden met vistuig en fuiken in vaarwater</t>
  </si>
  <si>
    <r>
      <t xml:space="preserve">Gehele vaargeul aaneensluitend meten. Totale doorlooptijd opname mag maximaal 3 weken bedragen. Plantengroei mag de metingen niet verstoren. Buitenom recreatieseizoen. Buitenom kreeftseizoen. </t>
    </r>
    <r>
      <rPr>
        <b/>
        <sz val="8"/>
        <rFont val="Verdana"/>
        <family val="2"/>
      </rPr>
      <t>Meten bij hoog water</t>
    </r>
  </si>
  <si>
    <t>- GSM bereik is in sommige delen beperkt.
- Er moet voldoende overlap zijn met de Diepe Zone.
Deze zone omvat:
- Hompelvoet
- De Punt
- Kabbelaarsbank
- Dwars van de Weg
- Stampersplaat
- Bommenede
- Veermansplaat
- Slikken van Flakkee Noord
- Slikken van Flakke Zuid</t>
  </si>
  <si>
    <t>- GSM bereik is in sommige delen beperkt.
- Er moet voldoende overlap zijn met de Ondiepe Zone.
Deze zone omvat:
- Hompelvoet
- De Punt
- Stampersplaat
- Veermansplaat
- Slikken van Flakkee Noord
- Slikken van Flakke Zuid</t>
  </si>
  <si>
    <t>Bocht van St. Jacob</t>
  </si>
  <si>
    <t>Geul van Bommenede</t>
  </si>
  <si>
    <t>Geul van Herkingen</t>
  </si>
  <si>
    <t>Geul van Herkingen noord</t>
  </si>
  <si>
    <t>Geul van Ossenhoek</t>
  </si>
  <si>
    <t>Grevelingen_Hoofdvaargeul</t>
  </si>
  <si>
    <t>Hals</t>
  </si>
  <si>
    <t>Hompelgeul</t>
  </si>
  <si>
    <t>Kabbelaarsgeul</t>
  </si>
  <si>
    <t>Middenplaat</t>
  </si>
  <si>
    <t>Mosselbank</t>
  </si>
  <si>
    <t>Paardengeul</t>
  </si>
  <si>
    <t>Rede van Brouwershaven</t>
  </si>
  <si>
    <t>Springersdiep</t>
  </si>
  <si>
    <t>Springersgeul</t>
  </si>
  <si>
    <t>Stelhoek</t>
  </si>
  <si>
    <t>Vlieger</t>
  </si>
  <si>
    <t>Gehele vaargeul aaneensluitend meten. Totale doorlooptijd opname mag maximaal 3 weken bedragen. Plantengroei mag de metingen niet verstoren. Buitenom recreatieseizoen</t>
  </si>
  <si>
    <t>Let op diverse soorten vistuig naast de hoofdvaargeul. Fuiken kunnen aanwezig zijn in vaarwater</t>
  </si>
  <si>
    <t>Minimaal tot 25 m. buiten de boeilijn of tot minimaal - 1.80 m. NAP</t>
  </si>
  <si>
    <t>Aanloop Arneplaat</t>
  </si>
  <si>
    <t>Aardbeiebeiland zuid</t>
  </si>
  <si>
    <t>Bastiaan de Langeplaat</t>
  </si>
  <si>
    <t>Goudplaat</t>
  </si>
  <si>
    <t>Haringvreter Zuid</t>
  </si>
  <si>
    <t>Kortgene</t>
  </si>
  <si>
    <t>Mosselplaat</t>
  </si>
  <si>
    <t>Oranjeplaat</t>
  </si>
  <si>
    <t>Piet en Omloop</t>
  </si>
  <si>
    <t>Schelphoek</t>
  </si>
  <si>
    <t>Schenge</t>
  </si>
  <si>
    <t>Spieringplaat</t>
  </si>
  <si>
    <t>Vaarwater langs Kamperland</t>
  </si>
  <si>
    <t>Veerse Gat</t>
  </si>
  <si>
    <t>Veerse Meer_Hoofdvaargeul</t>
  </si>
  <si>
    <t>Snelvaargebied Wolphaartsdijk</t>
  </si>
  <si>
    <t>Snelvaargebied Oost watering</t>
  </si>
  <si>
    <r>
      <rPr>
        <b/>
        <u/>
        <sz val="14"/>
        <color theme="4"/>
        <rFont val="Verdana"/>
        <family val="2"/>
      </rPr>
      <t>Optioneel:</t>
    </r>
    <r>
      <rPr>
        <b/>
        <sz val="14"/>
        <color theme="4"/>
        <rFont val="Verdana"/>
        <family val="2"/>
      </rPr>
      <t xml:space="preserve"> Tabel Veerse Meer</t>
    </r>
  </si>
  <si>
    <r>
      <rPr>
        <b/>
        <u/>
        <sz val="14"/>
        <color theme="4"/>
        <rFont val="Verdana"/>
        <family val="2"/>
      </rPr>
      <t>Optioneel:</t>
    </r>
    <r>
      <rPr>
        <b/>
        <sz val="14"/>
        <color theme="4"/>
        <rFont val="Verdana"/>
        <family val="2"/>
      </rPr>
      <t xml:space="preserve"> Tabel Volkerak-Zoommeer</t>
    </r>
  </si>
  <si>
    <t>Zoommeer</t>
  </si>
  <si>
    <t xml:space="preserve">Volkerak Zuid Vlije  </t>
  </si>
  <si>
    <t xml:space="preserve">Volkerak Noord Volkerak </t>
  </si>
  <si>
    <t xml:space="preserve">Volkerak Noordgat </t>
  </si>
  <si>
    <t xml:space="preserve">Volkerak Steenbergsche Vliet </t>
  </si>
  <si>
    <t>Bufferbekken (Kreekraksluizen)</t>
  </si>
  <si>
    <t xml:space="preserve">Minimaal tot 50 m. buiten de boeilijn (laterale markering dan wel aanvullende (recreatie)markering (markering met bijzondere betekenis)) </t>
  </si>
  <si>
    <t xml:space="preserve">Zie bijgevoegde .shp files, VS-E bijlage 1C. </t>
  </si>
  <si>
    <t>Ondiepe Zone Grevelingenmeer</t>
  </si>
  <si>
    <t>Diepe Zone Grevelingenmeer</t>
  </si>
  <si>
    <t>Diepe Zone Veerse Meer</t>
  </si>
  <si>
    <t>Ondiepe Zone Veerse Meer</t>
  </si>
  <si>
    <t>Ieder opnamegebied dient zodanig te worden opgenomen dat hiermee een realistische weergave van de bodemligging kan worden gemaakt op basis van cellen van 20x20 meter.</t>
  </si>
  <si>
    <t>- Er moet voldoende overlap zijn met de Diepe Zone.
Deze zone omvat:
- Aardbeieneiland
- Goudplaat
- Middelplaten
- Sabbingeplaat
- Kortgene
- Kwistenburg</t>
  </si>
  <si>
    <t>- Er moet voldoende overlap zijn met de Ondiepe Zone.
Deze zone omvat:
- Aardbeieneiland
- Goudplaat
- Middelplaten
- Sabbingeplaat
- Kortgene
- Kwistenburg</t>
  </si>
  <si>
    <r>
      <rPr>
        <b/>
        <u/>
        <sz val="14"/>
        <color theme="4"/>
        <rFont val="Verdana"/>
        <family val="2"/>
      </rPr>
      <t>Optioneel:</t>
    </r>
    <r>
      <rPr>
        <b/>
        <sz val="14"/>
        <color theme="4"/>
        <rFont val="Verdana"/>
        <family val="2"/>
      </rPr>
      <t xml:space="preserve"> Tabel Ondiepe Oevers</t>
    </r>
  </si>
  <si>
    <t>- Opnemen tot 100 m. achter rode vaarwegmarkering / -4.0 m. LAT.</t>
  </si>
  <si>
    <t>Opnemen Noordzijde; 150 m. achter rode vaarwegmarkering of 5.0 m. LAT
Zuidzijde; tot einde polygoon of 2.0 m. LAT</t>
  </si>
  <si>
    <t>- Opnemen in aaneengesloten periode van 2 weken.
- Samen met 0445 en 0439.</t>
  </si>
  <si>
    <t>- Opnemen in aaneengesloten periode van 2 weken.
- Samen met 0444 en 0439.</t>
  </si>
  <si>
    <t>- Opnemen in aaneengesloten periode van 2 weken.
- Samen met 0444 en 0445.</t>
  </si>
  <si>
    <t>Opnemen tot minimaal - 5.0 m. LAT
Aan de rode zijde van het vaarwater, tussen boei 26 en 28B, opnemen tot -3.5 m. LAT.
- Opnemen noordzijde; tot einde polygoon of -2.0 m. LAT (overlap met Zuid-Everingen 0445)</t>
  </si>
  <si>
    <t>- Opnemen tot -2 m. LAT.</t>
  </si>
  <si>
    <t>Opnemen tot 150 m. achter de aanvullende/gele betonning of –2.0 m. LAT.</t>
  </si>
  <si>
    <t>Opnemen tot 150 m. achter vaarwegmarkering (indien aanwezig) of -1.0 m. LAT.</t>
  </si>
  <si>
    <t>- Opnemen tot 150 m. achter vaarwegmarkering of -2.0 m. LAT. Opnemen tot polygoon 0244 i.v.m. overlap.</t>
  </si>
  <si>
    <t>20230307_v1.0</t>
  </si>
  <si>
    <t>20230420_v1.1</t>
  </si>
  <si>
    <t>Aanpassingen prijs bij 13-uursmeting</t>
  </si>
  <si>
    <t>20230515_v1.2</t>
  </si>
  <si>
    <t>Opnamejaar 13--uursmetingen Oosterschelde aangepast.</t>
  </si>
  <si>
    <t>20230519_v1.3</t>
  </si>
  <si>
    <t>Optionele metingen van GvB en SvV zijn vast geworden.</t>
  </si>
  <si>
    <t>Geul van Baarland West</t>
  </si>
  <si>
    <t>Geul van Baarland Oost</t>
  </si>
  <si>
    <t xml:space="preserve">Geul van Baarland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</si>
</sst>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quot;€&quot;* #,##0.00_);_(&quot;€&quot;* \(#,##0.00\);_(&quot;€&quot;* &quot;-&quot;??_);_(@_)"/>
  </numFmts>
  <fonts count="27" x14ac:knownFonts="1">
    <font>
      <sz val="9"/>
      <color theme="1"/>
      <name val="Verdana"/>
      <family val="2"/>
    </font>
    <font>
      <b/>
      <sz val="8"/>
      <color theme="1"/>
      <name val="Verdana"/>
      <family val="2"/>
    </font>
    <font>
      <sz val="9"/>
      <name val="Verdana"/>
      <family val="2"/>
    </font>
    <font>
      <sz val="8"/>
      <name val="Verdana"/>
      <family val="2"/>
    </font>
    <font>
      <sz val="8"/>
      <color rgb="FF000000"/>
      <name val="Verdana"/>
      <family val="2"/>
    </font>
    <font>
      <sz val="8"/>
      <color theme="1"/>
      <name val="Verdana"/>
      <family val="2"/>
    </font>
    <font>
      <sz val="8"/>
      <color theme="1"/>
      <name val="Symbol"/>
      <family val="1"/>
      <charset val="2"/>
    </font>
    <font>
      <b/>
      <u/>
      <sz val="8"/>
      <color theme="1"/>
      <name val="Verdana"/>
      <family val="2"/>
    </font>
    <font>
      <sz val="9"/>
      <color theme="1"/>
      <name val="V&amp;W Syntax (Adobe)"/>
      <family val="2"/>
    </font>
    <font>
      <b/>
      <sz val="9"/>
      <color indexed="81"/>
      <name val="Tahoma"/>
      <family val="2"/>
    </font>
    <font>
      <b/>
      <sz val="8"/>
      <color theme="4"/>
      <name val="Verdana"/>
      <family val="2"/>
    </font>
    <font>
      <sz val="9"/>
      <color theme="4"/>
      <name val="Verdana"/>
      <family val="2"/>
    </font>
    <font>
      <b/>
      <i/>
      <sz val="8"/>
      <color theme="4"/>
      <name val="Verdana"/>
      <family val="2"/>
    </font>
    <font>
      <b/>
      <sz val="8"/>
      <name val="Verdana"/>
      <family val="2"/>
    </font>
    <font>
      <b/>
      <sz val="8"/>
      <color rgb="FFFF0000"/>
      <name val="Verdana"/>
      <family val="2"/>
    </font>
    <font>
      <b/>
      <u/>
      <sz val="8"/>
      <name val="Verdana"/>
      <family val="2"/>
    </font>
    <font>
      <strike/>
      <sz val="8"/>
      <name val="Verdana"/>
      <family val="2"/>
    </font>
    <font>
      <b/>
      <sz val="9"/>
      <color theme="1"/>
      <name val="Verdana"/>
      <family val="2"/>
    </font>
    <font>
      <b/>
      <i/>
      <sz val="8"/>
      <color theme="1"/>
      <name val="Verdana"/>
      <family val="2"/>
    </font>
    <font>
      <b/>
      <u/>
      <sz val="8"/>
      <color rgb="FF000000"/>
      <name val="Verdana"/>
      <family val="2"/>
    </font>
    <font>
      <sz val="9"/>
      <color theme="1"/>
      <name val="Verdana"/>
      <family val="2"/>
    </font>
    <font>
      <b/>
      <sz val="14"/>
      <color theme="4"/>
      <name val="Verdana"/>
      <family val="2"/>
    </font>
    <font>
      <sz val="14"/>
      <color theme="1"/>
      <name val="Verdana"/>
      <family val="2"/>
    </font>
    <font>
      <b/>
      <u/>
      <sz val="14"/>
      <color theme="4"/>
      <name val="Verdana"/>
      <family val="2"/>
    </font>
    <font>
      <sz val="14"/>
      <name val="Verdana"/>
      <family val="2"/>
    </font>
    <font>
      <sz val="14"/>
      <color theme="4"/>
      <name val="Verdana"/>
      <family val="2"/>
    </font>
    <font>
      <b/>
      <u/>
      <sz val="9"/>
      <color theme="1"/>
      <name val="Verdana"/>
      <family val="2"/>
    </font>
  </fonts>
  <fills count="5">
    <fill>
      <patternFill patternType="none"/>
    </fill>
    <fill>
      <patternFill patternType="gray125"/>
    </fill>
    <fill>
      <patternFill patternType="solid">
        <fgColor rgb="FFC0C0C0"/>
        <bgColor indexed="64"/>
      </patternFill>
    </fill>
    <fill>
      <patternFill patternType="solid">
        <fgColor theme="0" tint="-0.249977111117893"/>
        <bgColor indexed="64"/>
      </patternFill>
    </fill>
    <fill>
      <patternFill patternType="solid">
        <fgColor rgb="FFFFFF00"/>
        <bgColor indexed="64"/>
      </patternFill>
    </fill>
  </fills>
  <borders count="2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bottom/>
      <diagonal/>
    </border>
    <border>
      <left/>
      <right style="medium">
        <color rgb="FF000000"/>
      </right>
      <top/>
      <bottom/>
      <diagonal/>
    </border>
    <border>
      <left style="medium">
        <color rgb="FF000000"/>
      </left>
      <right/>
      <top/>
      <bottom/>
      <diagonal/>
    </border>
    <border>
      <left style="medium">
        <color rgb="FF000000"/>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rgb="FF000000"/>
      </right>
      <top/>
      <bottom style="thin">
        <color indexed="64"/>
      </bottom>
      <diagonal/>
    </border>
    <border>
      <left style="medium">
        <color rgb="FF000000"/>
      </left>
      <right/>
      <top/>
      <bottom style="thin">
        <color rgb="FF000000"/>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rgb="FF000000"/>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right/>
      <top/>
      <bottom style="thin">
        <color rgb="FF000000"/>
      </bottom>
      <diagonal/>
    </border>
    <border>
      <left/>
      <right style="medium">
        <color rgb="FF000000"/>
      </right>
      <top/>
      <bottom style="thin">
        <color rgb="FF000000"/>
      </bottom>
      <diagonal/>
    </border>
    <border>
      <left style="medium">
        <color indexed="64"/>
      </left>
      <right/>
      <top/>
      <bottom style="medium">
        <color indexed="64"/>
      </bottom>
      <diagonal/>
    </border>
  </borders>
  <cellStyleXfs count="2">
    <xf numFmtId="0" fontId="0" fillId="0" borderId="0"/>
    <xf numFmtId="164" fontId="20" fillId="0" borderId="0" applyFont="0" applyFill="0" applyBorder="0" applyAlignment="0" applyProtection="0"/>
  </cellStyleXfs>
  <cellXfs count="202">
    <xf numFmtId="0" fontId="0" fillId="0" borderId="0" xfId="0"/>
    <xf numFmtId="0" fontId="2" fillId="0" borderId="0" xfId="0" applyFont="1"/>
    <xf numFmtId="0" fontId="4" fillId="0" borderId="16" xfId="0" applyFont="1" applyFill="1" applyBorder="1" applyAlignment="1">
      <alignment vertical="center" wrapText="1"/>
    </xf>
    <xf numFmtId="0" fontId="3" fillId="0" borderId="16" xfId="0" applyFont="1" applyFill="1" applyBorder="1" applyAlignment="1">
      <alignment vertical="center"/>
    </xf>
    <xf numFmtId="16" fontId="3" fillId="0" borderId="15" xfId="0" applyNumberFormat="1" applyFont="1" applyFill="1" applyBorder="1" applyAlignment="1">
      <alignment horizontal="center" vertical="center"/>
    </xf>
    <xf numFmtId="16" fontId="3" fillId="0" borderId="16" xfId="0" applyNumberFormat="1" applyFont="1" applyFill="1" applyBorder="1" applyAlignment="1">
      <alignment horizontal="center" vertical="center"/>
    </xf>
    <xf numFmtId="16" fontId="3" fillId="0" borderId="16" xfId="0" applyNumberFormat="1" applyFont="1" applyFill="1" applyBorder="1" applyAlignment="1">
      <alignment horizontal="center" vertical="center" wrapText="1"/>
    </xf>
    <xf numFmtId="0" fontId="3" fillId="0" borderId="16" xfId="0" applyFont="1" applyBorder="1" applyAlignment="1">
      <alignment vertical="center" wrapText="1"/>
    </xf>
    <xf numFmtId="0" fontId="3" fillId="0" borderId="15" xfId="0" applyFont="1" applyBorder="1" applyAlignment="1">
      <alignment horizontal="left" vertical="center"/>
    </xf>
    <xf numFmtId="0" fontId="4" fillId="0" borderId="16" xfId="0" applyFont="1" applyBorder="1" applyAlignment="1">
      <alignment vertical="center" wrapText="1"/>
    </xf>
    <xf numFmtId="0" fontId="3" fillId="0" borderId="16" xfId="0" quotePrefix="1" applyFont="1" applyBorder="1" applyAlignment="1">
      <alignment vertical="center" wrapText="1"/>
    </xf>
    <xf numFmtId="0" fontId="2" fillId="0" borderId="0" xfId="0" applyFont="1" applyFill="1"/>
    <xf numFmtId="0" fontId="2" fillId="0" borderId="0" xfId="0" applyFont="1" applyAlignment="1">
      <alignment vertical="top" wrapText="1"/>
    </xf>
    <xf numFmtId="0" fontId="3" fillId="0" borderId="15" xfId="0" applyFont="1" applyBorder="1" applyAlignment="1">
      <alignment vertical="center" wrapText="1"/>
    </xf>
    <xf numFmtId="0" fontId="3" fillId="0" borderId="19" xfId="0" quotePrefix="1" applyFont="1" applyBorder="1" applyAlignment="1">
      <alignment vertical="center" wrapText="1"/>
    </xf>
    <xf numFmtId="16" fontId="3" fillId="0" borderId="16" xfId="0" quotePrefix="1" applyNumberFormat="1" applyFont="1" applyFill="1" applyBorder="1" applyAlignment="1">
      <alignment horizontal="center" vertical="center" wrapText="1"/>
    </xf>
    <xf numFmtId="16" fontId="3" fillId="0" borderId="18" xfId="0" applyNumberFormat="1" applyFont="1" applyFill="1" applyBorder="1" applyAlignment="1">
      <alignment horizontal="center" vertical="center" wrapText="1"/>
    </xf>
    <xf numFmtId="0" fontId="3" fillId="0" borderId="15" xfId="0" applyFont="1" applyFill="1" applyBorder="1" applyAlignment="1">
      <alignment horizontal="left" vertical="center"/>
    </xf>
    <xf numFmtId="0" fontId="5" fillId="0" borderId="16" xfId="0" applyFont="1" applyFill="1" applyBorder="1" applyAlignment="1">
      <alignment vertical="center" wrapText="1"/>
    </xf>
    <xf numFmtId="0" fontId="0" fillId="0" borderId="0" xfId="0" applyFill="1"/>
    <xf numFmtId="0" fontId="7" fillId="0" borderId="0" xfId="0" applyFont="1" applyFill="1" applyAlignment="1">
      <alignment vertical="center"/>
    </xf>
    <xf numFmtId="0" fontId="4" fillId="0" borderId="16" xfId="0" applyFont="1" applyFill="1" applyBorder="1" applyAlignment="1">
      <alignment horizontal="center" vertical="center" wrapText="1"/>
    </xf>
    <xf numFmtId="0" fontId="3" fillId="0" borderId="18" xfId="0" applyFont="1" applyFill="1" applyBorder="1" applyAlignment="1">
      <alignment horizontal="center" vertical="center"/>
    </xf>
    <xf numFmtId="0" fontId="3" fillId="0" borderId="15" xfId="0" applyFont="1" applyBorder="1" applyAlignment="1">
      <alignment horizontal="center" vertical="center"/>
    </xf>
    <xf numFmtId="16" fontId="5" fillId="0" borderId="15" xfId="0" applyNumberFormat="1" applyFont="1" applyFill="1" applyBorder="1" applyAlignment="1">
      <alignment horizontal="center" vertical="center"/>
    </xf>
    <xf numFmtId="16" fontId="5" fillId="0" borderId="16" xfId="0" applyNumberFormat="1" applyFont="1" applyFill="1" applyBorder="1" applyAlignment="1">
      <alignment horizontal="center" vertical="center"/>
    </xf>
    <xf numFmtId="0" fontId="4" fillId="0" borderId="16" xfId="0" applyFont="1" applyFill="1" applyBorder="1" applyAlignment="1">
      <alignment vertical="center"/>
    </xf>
    <xf numFmtId="16" fontId="5" fillId="0" borderId="16" xfId="0" applyNumberFormat="1" applyFont="1" applyFill="1" applyBorder="1" applyAlignment="1">
      <alignment horizontal="center" vertical="center" wrapText="1"/>
    </xf>
    <xf numFmtId="0" fontId="6" fillId="0" borderId="0" xfId="0" applyFont="1" applyFill="1" applyAlignment="1">
      <alignment horizontal="left" vertical="top" wrapText="1"/>
    </xf>
    <xf numFmtId="0" fontId="1" fillId="0" borderId="0" xfId="0" applyFont="1" applyFill="1" applyAlignment="1">
      <alignment vertical="top" wrapText="1"/>
    </xf>
    <xf numFmtId="0" fontId="2" fillId="0" borderId="0" xfId="0" applyFont="1" applyFill="1" applyAlignment="1">
      <alignment vertical="top" wrapText="1"/>
    </xf>
    <xf numFmtId="0" fontId="3" fillId="0" borderId="18" xfId="0" applyFont="1" applyFill="1" applyBorder="1" applyAlignment="1">
      <alignment horizontal="left" vertical="center"/>
    </xf>
    <xf numFmtId="0" fontId="4" fillId="0" borderId="3" xfId="0" applyFont="1" applyFill="1" applyBorder="1" applyAlignment="1">
      <alignment vertical="center" wrapText="1"/>
    </xf>
    <xf numFmtId="0" fontId="3" fillId="0" borderId="19" xfId="0" quotePrefix="1" applyFont="1" applyFill="1" applyBorder="1" applyAlignment="1">
      <alignment vertical="center" wrapText="1"/>
    </xf>
    <xf numFmtId="0" fontId="3" fillId="0" borderId="15" xfId="0" applyFont="1" applyFill="1" applyBorder="1" applyAlignment="1">
      <alignment vertical="center" wrapText="1"/>
    </xf>
    <xf numFmtId="0" fontId="3" fillId="0" borderId="16" xfId="0" applyFont="1" applyFill="1" applyBorder="1" applyAlignment="1">
      <alignment vertical="center" wrapText="1"/>
    </xf>
    <xf numFmtId="0" fontId="3" fillId="0" borderId="16" xfId="0" quotePrefix="1" applyFont="1" applyFill="1" applyBorder="1" applyAlignment="1">
      <alignment vertical="center" wrapText="1"/>
    </xf>
    <xf numFmtId="0" fontId="5" fillId="0" borderId="18" xfId="0" applyFont="1" applyFill="1" applyBorder="1" applyAlignment="1">
      <alignment horizontal="center" vertical="center"/>
    </xf>
    <xf numFmtId="16" fontId="5" fillId="0" borderId="18" xfId="0" applyNumberFormat="1" applyFont="1" applyFill="1" applyBorder="1" applyAlignment="1">
      <alignment horizontal="center" vertical="center" wrapText="1"/>
    </xf>
    <xf numFmtId="16" fontId="5" fillId="0" borderId="3" xfId="0" applyNumberFormat="1" applyFont="1" applyFill="1" applyBorder="1" applyAlignment="1">
      <alignment horizontal="center" vertical="center"/>
    </xf>
    <xf numFmtId="0" fontId="8" fillId="0" borderId="18" xfId="0" applyFont="1" applyFill="1" applyBorder="1" applyAlignment="1">
      <alignment wrapText="1"/>
    </xf>
    <xf numFmtId="0" fontId="5" fillId="0" borderId="15" xfId="0" applyFont="1" applyFill="1" applyBorder="1" applyAlignment="1">
      <alignment horizontal="center" vertical="center"/>
    </xf>
    <xf numFmtId="0" fontId="5" fillId="0" borderId="16" xfId="0" applyFont="1" applyFill="1" applyBorder="1" applyAlignment="1">
      <alignment horizontal="center" vertical="center" wrapText="1"/>
    </xf>
    <xf numFmtId="16" fontId="5" fillId="0" borderId="15" xfId="0" applyNumberFormat="1" applyFont="1" applyFill="1" applyBorder="1" applyAlignment="1">
      <alignment horizontal="center" vertical="center" wrapText="1"/>
    </xf>
    <xf numFmtId="0" fontId="3" fillId="0" borderId="18" xfId="0" quotePrefix="1" applyFont="1" applyFill="1" applyBorder="1" applyAlignment="1">
      <alignment vertical="center" wrapText="1"/>
    </xf>
    <xf numFmtId="16" fontId="5" fillId="0" borderId="18" xfId="0" applyNumberFormat="1" applyFont="1" applyFill="1" applyBorder="1" applyAlignment="1">
      <alignment horizontal="center" vertical="center"/>
    </xf>
    <xf numFmtId="0" fontId="10" fillId="0" borderId="4" xfId="0" applyFont="1" applyFill="1" applyBorder="1" applyAlignment="1">
      <alignment horizontal="center" vertical="center" wrapText="1"/>
    </xf>
    <xf numFmtId="0" fontId="10" fillId="0" borderId="4" xfId="0" applyFont="1" applyFill="1" applyBorder="1" applyAlignment="1">
      <alignment horizontal="center" vertical="top" wrapText="1"/>
    </xf>
    <xf numFmtId="0" fontId="10" fillId="0" borderId="6" xfId="0" applyFont="1" applyFill="1" applyBorder="1" applyAlignment="1">
      <alignment horizontal="center" vertical="center" wrapText="1"/>
    </xf>
    <xf numFmtId="0" fontId="11" fillId="0" borderId="4" xfId="0" applyFont="1" applyFill="1" applyBorder="1" applyAlignment="1">
      <alignment vertical="top" wrapText="1"/>
    </xf>
    <xf numFmtId="0" fontId="11" fillId="0" borderId="4" xfId="0" applyFont="1" applyFill="1" applyBorder="1" applyAlignment="1">
      <alignment vertical="center" wrapText="1"/>
    </xf>
    <xf numFmtId="0" fontId="11" fillId="0" borderId="14" xfId="0" applyFont="1" applyFill="1" applyBorder="1" applyAlignment="1">
      <alignment horizontal="center" vertical="center" wrapText="1"/>
    </xf>
    <xf numFmtId="0" fontId="10" fillId="0" borderId="20"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11" fillId="0" borderId="16" xfId="0" applyFont="1" applyFill="1" applyBorder="1" applyAlignment="1">
      <alignment vertical="top" wrapText="1"/>
    </xf>
    <xf numFmtId="0" fontId="11" fillId="0" borderId="16" xfId="0" applyFont="1" applyFill="1" applyBorder="1" applyAlignment="1">
      <alignment vertical="center" wrapText="1"/>
    </xf>
    <xf numFmtId="0" fontId="12" fillId="0" borderId="16" xfId="0" applyFont="1" applyFill="1" applyBorder="1" applyAlignment="1">
      <alignment horizontal="center" vertical="center" wrapText="1"/>
    </xf>
    <xf numFmtId="0" fontId="10" fillId="0" borderId="19" xfId="0" applyFont="1" applyFill="1" applyBorder="1" applyAlignment="1">
      <alignment horizontal="center" vertical="center" wrapText="1"/>
    </xf>
    <xf numFmtId="0" fontId="10" fillId="0" borderId="15" xfId="0" applyFont="1" applyFill="1" applyBorder="1" applyAlignment="1">
      <alignment horizontal="center" vertical="center" wrapText="1"/>
    </xf>
    <xf numFmtId="0" fontId="11" fillId="0" borderId="6" xfId="0" applyFont="1" applyFill="1" applyBorder="1" applyAlignment="1">
      <alignment horizontal="center" vertical="center" wrapText="1"/>
    </xf>
    <xf numFmtId="0" fontId="10" fillId="0" borderId="6"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14" xfId="0" applyFont="1" applyBorder="1" applyAlignment="1">
      <alignment horizontal="center" vertical="center" wrapText="1"/>
    </xf>
    <xf numFmtId="0" fontId="10" fillId="0" borderId="20" xfId="0" applyFont="1" applyBorder="1" applyAlignment="1">
      <alignment horizontal="center" vertical="center" wrapText="1"/>
    </xf>
    <xf numFmtId="0" fontId="10" fillId="0" borderId="7" xfId="0" applyFont="1" applyBorder="1" applyAlignment="1">
      <alignment horizontal="center" vertical="center" wrapText="1"/>
    </xf>
    <xf numFmtId="0" fontId="11" fillId="0" borderId="15" xfId="0" applyFont="1" applyBorder="1" applyAlignment="1">
      <alignment vertical="center" wrapText="1"/>
    </xf>
    <xf numFmtId="0" fontId="12" fillId="0" borderId="16" xfId="0" applyFont="1" applyBorder="1" applyAlignment="1">
      <alignment horizontal="center" vertical="center" wrapText="1"/>
    </xf>
    <xf numFmtId="0" fontId="10" fillId="0" borderId="19" xfId="0" applyFont="1" applyBorder="1" applyAlignment="1">
      <alignment horizontal="center" vertical="center" wrapText="1"/>
    </xf>
    <xf numFmtId="0" fontId="10" fillId="0" borderId="15" xfId="0" applyFont="1" applyBorder="1" applyAlignment="1">
      <alignment horizontal="center" vertical="center" wrapText="1"/>
    </xf>
    <xf numFmtId="0" fontId="10" fillId="0" borderId="9"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10" xfId="0" applyFont="1" applyFill="1" applyBorder="1" applyAlignment="1">
      <alignment horizontal="center" vertical="center" wrapText="1"/>
    </xf>
    <xf numFmtId="0" fontId="11" fillId="0" borderId="15" xfId="0" applyFont="1" applyFill="1" applyBorder="1" applyAlignment="1">
      <alignment vertical="center" wrapText="1"/>
    </xf>
    <xf numFmtId="0" fontId="2" fillId="0" borderId="0" xfId="0" applyFont="1" applyFill="1" applyAlignment="1">
      <alignment wrapText="1"/>
    </xf>
    <xf numFmtId="0" fontId="3" fillId="0" borderId="3" xfId="0" applyFont="1" applyFill="1" applyBorder="1" applyAlignment="1">
      <alignment horizontal="center" vertical="center"/>
    </xf>
    <xf numFmtId="0" fontId="4" fillId="0" borderId="3" xfId="0" applyFont="1" applyFill="1" applyBorder="1" applyAlignment="1">
      <alignment horizontal="center" vertical="center" wrapText="1"/>
    </xf>
    <xf numFmtId="0" fontId="3" fillId="0" borderId="16" xfId="0" applyFont="1" applyFill="1" applyBorder="1" applyAlignment="1">
      <alignment horizontal="center" vertical="center"/>
    </xf>
    <xf numFmtId="0" fontId="13" fillId="0" borderId="15" xfId="0" applyFont="1" applyFill="1" applyBorder="1" applyAlignment="1">
      <alignment vertical="center" wrapText="1"/>
    </xf>
    <xf numFmtId="0" fontId="1" fillId="0" borderId="16" xfId="0" applyFont="1" applyFill="1" applyBorder="1" applyAlignment="1">
      <alignment vertical="center" wrapText="1"/>
    </xf>
    <xf numFmtId="0" fontId="13" fillId="0" borderId="16" xfId="0" applyFont="1" applyFill="1" applyBorder="1" applyAlignment="1">
      <alignment vertical="center" wrapText="1"/>
    </xf>
    <xf numFmtId="0" fontId="3" fillId="0" borderId="18" xfId="0" applyFont="1" applyFill="1" applyBorder="1" applyAlignment="1">
      <alignment vertical="center" wrapText="1"/>
    </xf>
    <xf numFmtId="0" fontId="5" fillId="0" borderId="18" xfId="0" applyFont="1" applyFill="1" applyBorder="1" applyAlignment="1">
      <alignment wrapText="1"/>
    </xf>
    <xf numFmtId="0" fontId="3" fillId="0" borderId="15" xfId="0" applyFont="1" applyFill="1" applyBorder="1" applyAlignment="1">
      <alignment horizontal="center" vertical="center"/>
    </xf>
    <xf numFmtId="0" fontId="2" fillId="4" borderId="0" xfId="0" applyFont="1" applyFill="1"/>
    <xf numFmtId="0" fontId="10" fillId="0" borderId="4" xfId="0" applyFont="1" applyFill="1" applyBorder="1" applyAlignment="1">
      <alignment vertical="center" wrapText="1"/>
    </xf>
    <xf numFmtId="0" fontId="0" fillId="0" borderId="0" xfId="0" applyFill="1" applyAlignment="1"/>
    <xf numFmtId="0" fontId="3" fillId="0" borderId="18" xfId="0" applyFont="1" applyBorder="1" applyAlignment="1">
      <alignment horizontal="left" vertical="center"/>
    </xf>
    <xf numFmtId="0" fontId="4" fillId="0" borderId="3" xfId="0" applyFont="1" applyBorder="1" applyAlignment="1">
      <alignment vertical="center" wrapText="1"/>
    </xf>
    <xf numFmtId="0" fontId="3" fillId="0" borderId="16" xfId="0" applyFont="1" applyBorder="1" applyAlignment="1">
      <alignment vertical="center"/>
    </xf>
    <xf numFmtId="16" fontId="3" fillId="0" borderId="15" xfId="0" applyNumberFormat="1" applyFont="1" applyBorder="1" applyAlignment="1">
      <alignment horizontal="center" vertical="center"/>
    </xf>
    <xf numFmtId="16" fontId="3" fillId="0" borderId="16" xfId="0" applyNumberFormat="1" applyFont="1" applyBorder="1" applyAlignment="1">
      <alignment horizontal="center" vertical="center"/>
    </xf>
    <xf numFmtId="16" fontId="3" fillId="0" borderId="16" xfId="0" applyNumberFormat="1" applyFont="1" applyBorder="1" applyAlignment="1">
      <alignment horizontal="center" vertical="center" wrapText="1"/>
    </xf>
    <xf numFmtId="16" fontId="3" fillId="0" borderId="18" xfId="0" applyNumberFormat="1" applyFont="1" applyBorder="1" applyAlignment="1">
      <alignment horizontal="center" vertical="center" wrapText="1"/>
    </xf>
    <xf numFmtId="0" fontId="11" fillId="0" borderId="4" xfId="0" applyFont="1" applyFill="1" applyBorder="1" applyAlignment="1">
      <alignment horizontal="center" vertical="center" wrapText="1"/>
    </xf>
    <xf numFmtId="0" fontId="0" fillId="0" borderId="16" xfId="0" applyFill="1" applyBorder="1" applyAlignment="1">
      <alignment vertical="center" wrapText="1"/>
    </xf>
    <xf numFmtId="0" fontId="4" fillId="0" borderId="3" xfId="0" applyFont="1" applyFill="1" applyBorder="1" applyAlignment="1">
      <alignment horizontal="left" vertical="center" wrapText="1"/>
    </xf>
    <xf numFmtId="0" fontId="10" fillId="0" borderId="5"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4" fillId="0" borderId="18" xfId="0" applyFont="1" applyFill="1" applyBorder="1" applyAlignment="1">
      <alignment vertical="center" wrapText="1"/>
    </xf>
    <xf numFmtId="0" fontId="16" fillId="0" borderId="16" xfId="0" quotePrefix="1" applyFont="1" applyFill="1" applyBorder="1" applyAlignment="1">
      <alignment vertical="center" wrapText="1"/>
    </xf>
    <xf numFmtId="0" fontId="4" fillId="4" borderId="16" xfId="0" applyFont="1" applyFill="1" applyBorder="1" applyAlignment="1">
      <alignment horizontal="center" vertical="center" wrapText="1"/>
    </xf>
    <xf numFmtId="0" fontId="13" fillId="0" borderId="16" xfId="0" quotePrefix="1" applyFont="1" applyFill="1" applyBorder="1" applyAlignment="1">
      <alignment vertical="center" wrapText="1"/>
    </xf>
    <xf numFmtId="16" fontId="13" fillId="0" borderId="16" xfId="0" quotePrefix="1" applyNumberFormat="1" applyFont="1" applyFill="1" applyBorder="1" applyAlignment="1">
      <alignment horizontal="center" vertical="center" wrapText="1"/>
    </xf>
    <xf numFmtId="0" fontId="10" fillId="0" borderId="7" xfId="0" applyFont="1" applyFill="1" applyBorder="1" applyAlignment="1">
      <alignment horizontal="center" vertical="center" wrapText="1"/>
    </xf>
    <xf numFmtId="0" fontId="17" fillId="0" borderId="0" xfId="0" applyFont="1"/>
    <xf numFmtId="0" fontId="1" fillId="0" borderId="4" xfId="0" applyFont="1" applyBorder="1" applyAlignment="1">
      <alignment horizontal="center" vertical="center" wrapText="1"/>
    </xf>
    <xf numFmtId="0" fontId="1" fillId="0" borderId="4" xfId="0" applyFont="1" applyBorder="1" applyAlignment="1">
      <alignment horizontal="center" vertical="top" wrapText="1"/>
    </xf>
    <xf numFmtId="0" fontId="0" fillId="0" borderId="4" xfId="0" applyFont="1" applyBorder="1" applyAlignment="1">
      <alignment vertical="top" wrapText="1"/>
    </xf>
    <xf numFmtId="0" fontId="0" fillId="0" borderId="4" xfId="0" applyFont="1" applyBorder="1" applyAlignment="1">
      <alignment vertical="center" wrapText="1"/>
    </xf>
    <xf numFmtId="0" fontId="1" fillId="0" borderId="0" xfId="0" applyFont="1" applyBorder="1" applyAlignment="1">
      <alignment horizontal="center" vertical="center" wrapText="1"/>
    </xf>
    <xf numFmtId="0" fontId="0" fillId="0" borderId="16" xfId="0" applyFont="1" applyBorder="1" applyAlignment="1">
      <alignment vertical="top" wrapText="1"/>
    </xf>
    <xf numFmtId="0" fontId="0" fillId="0" borderId="16" xfId="0" applyFont="1" applyBorder="1" applyAlignment="1">
      <alignment vertical="center" wrapText="1"/>
    </xf>
    <xf numFmtId="0" fontId="18" fillId="0" borderId="16" xfId="0" applyFont="1" applyBorder="1" applyAlignment="1">
      <alignment horizontal="center" vertical="center" wrapText="1"/>
    </xf>
    <xf numFmtId="0" fontId="1" fillId="0" borderId="16" xfId="0" applyFont="1" applyBorder="1" applyAlignment="1">
      <alignment horizontal="center" vertical="center" wrapText="1"/>
    </xf>
    <xf numFmtId="0" fontId="8" fillId="0" borderId="18" xfId="0" quotePrefix="1" applyFont="1" applyBorder="1" applyAlignment="1">
      <alignment wrapText="1"/>
    </xf>
    <xf numFmtId="0" fontId="13" fillId="0" borderId="16" xfId="0" quotePrefix="1" applyFont="1" applyBorder="1" applyAlignment="1">
      <alignment vertical="center" wrapText="1"/>
    </xf>
    <xf numFmtId="0" fontId="10" fillId="0" borderId="7" xfId="0" applyFont="1" applyFill="1" applyBorder="1" applyAlignment="1">
      <alignment horizontal="center" vertical="center" wrapText="1"/>
    </xf>
    <xf numFmtId="0" fontId="10" fillId="0" borderId="0" xfId="0" applyFont="1" applyFill="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Border="1" applyAlignment="1">
      <alignment horizontal="center" vertical="center" wrapText="1"/>
    </xf>
    <xf numFmtId="0" fontId="1" fillId="0" borderId="0" xfId="0" applyFont="1" applyBorder="1" applyAlignment="1">
      <alignment horizontal="center" vertical="center" wrapText="1"/>
    </xf>
    <xf numFmtId="0" fontId="2" fillId="0" borderId="18" xfId="0" applyFont="1" applyBorder="1"/>
    <xf numFmtId="164" fontId="2" fillId="4" borderId="18" xfId="1" applyFont="1" applyFill="1" applyBorder="1" applyAlignment="1">
      <alignment vertical="center"/>
    </xf>
    <xf numFmtId="164" fontId="2" fillId="0" borderId="18" xfId="1" applyFont="1" applyBorder="1" applyAlignment="1">
      <alignment vertical="center"/>
    </xf>
    <xf numFmtId="0" fontId="11" fillId="0" borderId="9" xfId="0" applyFont="1" applyFill="1" applyBorder="1" applyAlignment="1">
      <alignment horizontal="center" vertical="center" wrapText="1"/>
    </xf>
    <xf numFmtId="0" fontId="11" fillId="0" borderId="9" xfId="0" applyFont="1" applyBorder="1" applyAlignment="1">
      <alignment horizontal="center" vertical="center" wrapText="1"/>
    </xf>
    <xf numFmtId="0" fontId="1" fillId="0" borderId="16" xfId="0" applyFont="1" applyBorder="1" applyAlignment="1">
      <alignment horizontal="center" vertical="top" wrapText="1"/>
    </xf>
    <xf numFmtId="0" fontId="24" fillId="0" borderId="0" xfId="0" applyFont="1"/>
    <xf numFmtId="0" fontId="13" fillId="0" borderId="18" xfId="0" applyFont="1" applyFill="1" applyBorder="1" applyAlignment="1">
      <alignment vertical="center" wrapText="1"/>
    </xf>
    <xf numFmtId="0" fontId="8" fillId="4" borderId="18" xfId="0" applyFont="1" applyFill="1" applyBorder="1" applyAlignment="1">
      <alignment wrapText="1"/>
    </xf>
    <xf numFmtId="0" fontId="5" fillId="4" borderId="16" xfId="0" applyFont="1" applyFill="1" applyBorder="1" applyAlignment="1">
      <alignment vertical="center" wrapText="1"/>
    </xf>
    <xf numFmtId="0" fontId="1" fillId="0" borderId="0" xfId="0" applyFont="1" applyBorder="1" applyAlignment="1">
      <alignment horizontal="center" vertical="center" wrapText="1"/>
    </xf>
    <xf numFmtId="0" fontId="1" fillId="0" borderId="4" xfId="0" applyFont="1" applyBorder="1" applyAlignment="1">
      <alignment horizontal="center" vertical="center" wrapText="1"/>
    </xf>
    <xf numFmtId="0" fontId="0" fillId="0" borderId="18" xfId="0" applyFont="1" applyBorder="1" applyAlignment="1">
      <alignment vertical="center"/>
    </xf>
    <xf numFmtId="0" fontId="5" fillId="0" borderId="18" xfId="0" applyFont="1" applyBorder="1" applyAlignment="1">
      <alignment vertical="center" wrapText="1"/>
    </xf>
    <xf numFmtId="0" fontId="1" fillId="0" borderId="0" xfId="0" applyFont="1" applyBorder="1" applyAlignment="1">
      <alignment horizontal="center" vertical="center" wrapText="1"/>
    </xf>
    <xf numFmtId="0" fontId="1" fillId="0" borderId="4" xfId="0" applyFont="1" applyBorder="1" applyAlignment="1">
      <alignment horizontal="center" vertical="center" wrapText="1"/>
    </xf>
    <xf numFmtId="164" fontId="2" fillId="0" borderId="18" xfId="1" applyFont="1" applyFill="1" applyBorder="1" applyAlignment="1">
      <alignment vertical="center"/>
    </xf>
    <xf numFmtId="0" fontId="2" fillId="0" borderId="15" xfId="0" applyFont="1" applyBorder="1" applyAlignment="1">
      <alignment wrapText="1"/>
    </xf>
    <xf numFmtId="0" fontId="0" fillId="0" borderId="15" xfId="0" applyBorder="1" applyAlignment="1"/>
    <xf numFmtId="0" fontId="0" fillId="0" borderId="18" xfId="0" applyBorder="1" applyAlignment="1"/>
    <xf numFmtId="0" fontId="21" fillId="3" borderId="1" xfId="0" applyFont="1" applyFill="1" applyBorder="1" applyAlignment="1">
      <alignment horizontal="center" vertical="center" wrapText="1"/>
    </xf>
    <xf numFmtId="0" fontId="21" fillId="3" borderId="2" xfId="0" applyFont="1" applyFill="1" applyBorder="1" applyAlignment="1">
      <alignment horizontal="center" vertical="center" wrapText="1"/>
    </xf>
    <xf numFmtId="0" fontId="22" fillId="0" borderId="2" xfId="0" applyFont="1" applyBorder="1" applyAlignment="1"/>
    <xf numFmtId="0" fontId="22" fillId="0" borderId="3" xfId="0" applyFont="1" applyBorder="1" applyAlignment="1"/>
    <xf numFmtId="0" fontId="10" fillId="0" borderId="6" xfId="0" applyFont="1" applyFill="1" applyBorder="1" applyAlignment="1">
      <alignment horizontal="center" vertical="center"/>
    </xf>
    <xf numFmtId="0" fontId="10" fillId="0" borderId="15" xfId="0" applyFont="1" applyFill="1" applyBorder="1" applyAlignment="1">
      <alignment horizontal="center" vertical="center"/>
    </xf>
    <xf numFmtId="0" fontId="10" fillId="0" borderId="7" xfId="0" applyFont="1" applyFill="1" applyBorder="1" applyAlignment="1">
      <alignment horizontal="center" vertical="center" wrapText="1"/>
    </xf>
    <xf numFmtId="0" fontId="10" fillId="0" borderId="0" xfId="0" applyFont="1" applyFill="1" applyBorder="1" applyAlignment="1">
      <alignment horizontal="center" vertical="center" wrapText="1"/>
    </xf>
    <xf numFmtId="0" fontId="11" fillId="0" borderId="8" xfId="0" applyFont="1" applyFill="1" applyBorder="1" applyAlignment="1">
      <alignment horizontal="center" vertical="center" wrapText="1"/>
    </xf>
    <xf numFmtId="0" fontId="10" fillId="0" borderId="11" xfId="0" applyFont="1" applyFill="1" applyBorder="1" applyAlignment="1">
      <alignment horizontal="center" vertical="center" wrapText="1"/>
    </xf>
    <xf numFmtId="0" fontId="10" fillId="0" borderId="12" xfId="0" applyFont="1" applyFill="1" applyBorder="1" applyAlignment="1">
      <alignment horizontal="center" vertical="center" wrapText="1"/>
    </xf>
    <xf numFmtId="0" fontId="11" fillId="0" borderId="13" xfId="0" applyFont="1" applyFill="1" applyBorder="1" applyAlignment="1">
      <alignment horizontal="center" vertical="center" wrapText="1"/>
    </xf>
    <xf numFmtId="0" fontId="10" fillId="0" borderId="10" xfId="0" applyFont="1" applyFill="1" applyBorder="1" applyAlignment="1">
      <alignment horizontal="center" vertical="center" wrapText="1"/>
    </xf>
    <xf numFmtId="0" fontId="10" fillId="0" borderId="17" xfId="0" applyFont="1" applyFill="1" applyBorder="1" applyAlignment="1">
      <alignment horizontal="center" vertical="center" wrapText="1"/>
    </xf>
    <xf numFmtId="0" fontId="10" fillId="0" borderId="9"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0" fillId="0" borderId="19" xfId="0" applyFont="1" applyFill="1" applyBorder="1" applyAlignment="1">
      <alignment horizontal="center" vertical="center" wrapText="1"/>
    </xf>
    <xf numFmtId="0" fontId="0" fillId="0" borderId="16" xfId="0" applyBorder="1" applyAlignment="1">
      <alignment horizontal="center" wrapText="1"/>
    </xf>
    <xf numFmtId="0" fontId="21" fillId="2" borderId="1" xfId="0" applyFont="1" applyFill="1" applyBorder="1" applyAlignment="1">
      <alignment horizontal="center" vertical="center" wrapText="1"/>
    </xf>
    <xf numFmtId="0" fontId="21" fillId="2" borderId="2" xfId="0" applyFont="1" applyFill="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Border="1" applyAlignment="1">
      <alignment horizontal="center" vertical="center" wrapText="1"/>
    </xf>
    <xf numFmtId="0" fontId="11" fillId="0" borderId="8"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12" xfId="0" applyFont="1" applyBorder="1" applyAlignment="1">
      <alignment horizontal="center" vertical="center" wrapText="1"/>
    </xf>
    <xf numFmtId="0" fontId="11" fillId="0" borderId="13"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17" xfId="0" applyFont="1" applyBorder="1" applyAlignment="1">
      <alignment horizontal="center" vertical="center" wrapText="1"/>
    </xf>
    <xf numFmtId="0" fontId="10" fillId="0" borderId="9" xfId="0" applyFont="1" applyBorder="1" applyAlignment="1">
      <alignment horizontal="center" vertical="center" wrapText="1"/>
    </xf>
    <xf numFmtId="0" fontId="11" fillId="0" borderId="4" xfId="0" applyFont="1" applyBorder="1" applyAlignment="1">
      <alignment horizontal="center" vertical="center" wrapText="1"/>
    </xf>
    <xf numFmtId="0" fontId="10" fillId="0" borderId="22" xfId="0" applyFont="1" applyBorder="1" applyAlignment="1">
      <alignment horizontal="center" vertical="center" wrapText="1"/>
    </xf>
    <xf numFmtId="0" fontId="10" fillId="0" borderId="6" xfId="0" applyFont="1" applyBorder="1" applyAlignment="1">
      <alignment horizontal="center" vertical="center"/>
    </xf>
    <xf numFmtId="0" fontId="10" fillId="0" borderId="15" xfId="0" applyFont="1" applyBorder="1" applyAlignment="1">
      <alignment horizontal="center" vertical="center"/>
    </xf>
    <xf numFmtId="0" fontId="1" fillId="0" borderId="6" xfId="0" applyFont="1" applyBorder="1" applyAlignment="1">
      <alignment horizontal="center" vertical="center"/>
    </xf>
    <xf numFmtId="0" fontId="1" fillId="0" borderId="15" xfId="0" applyFont="1" applyBorder="1" applyAlignment="1">
      <alignment horizontal="center" vertical="center"/>
    </xf>
    <xf numFmtId="0" fontId="1" fillId="0" borderId="7" xfId="0" applyFont="1" applyBorder="1" applyAlignment="1">
      <alignment horizontal="center" vertical="center" wrapText="1"/>
    </xf>
    <xf numFmtId="0" fontId="1" fillId="0" borderId="0" xfId="0" applyFont="1" applyBorder="1" applyAlignment="1">
      <alignment horizontal="center" vertical="center" wrapText="1"/>
    </xf>
    <xf numFmtId="0" fontId="0" fillId="0" borderId="8"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2" xfId="0" applyFont="1" applyBorder="1" applyAlignment="1">
      <alignment horizontal="center" vertical="center" wrapText="1"/>
    </xf>
    <xf numFmtId="0" fontId="0" fillId="0" borderId="13" xfId="0" applyFont="1" applyBorder="1" applyAlignment="1">
      <alignment horizontal="center" vertical="center" wrapText="1"/>
    </xf>
    <xf numFmtId="0" fontId="1" fillId="0" borderId="9" xfId="0" applyFont="1" applyBorder="1" applyAlignment="1">
      <alignment horizontal="center" vertical="center" wrapText="1"/>
    </xf>
    <xf numFmtId="0" fontId="1" fillId="0" borderId="8"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4"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21" xfId="0" applyFont="1" applyBorder="1" applyAlignment="1">
      <alignment horizontal="center" vertical="center" wrapText="1"/>
    </xf>
    <xf numFmtId="0" fontId="0" fillId="0" borderId="2" xfId="0" applyBorder="1" applyAlignment="1"/>
    <xf numFmtId="0" fontId="10" fillId="0" borderId="22" xfId="0" applyFont="1" applyFill="1" applyBorder="1" applyAlignment="1">
      <alignment horizontal="center" vertical="center" wrapText="1"/>
    </xf>
    <xf numFmtId="0" fontId="0" fillId="0" borderId="16" xfId="0" applyFill="1" applyBorder="1" applyAlignment="1">
      <alignment horizontal="center" wrapText="1"/>
    </xf>
    <xf numFmtId="0" fontId="25" fillId="0" borderId="2" xfId="0" applyFont="1" applyBorder="1" applyAlignment="1"/>
    <xf numFmtId="0" fontId="25" fillId="0" borderId="3" xfId="0" applyFont="1" applyBorder="1" applyAlignment="1"/>
    <xf numFmtId="0" fontId="0" fillId="0" borderId="19" xfId="0" applyBorder="1" applyAlignment="1">
      <alignment horizontal="center" wrapText="1"/>
    </xf>
    <xf numFmtId="0" fontId="4" fillId="4" borderId="16" xfId="0" applyFont="1" applyFill="1" applyBorder="1" applyAlignment="1">
      <alignment vertical="center" wrapText="1"/>
    </xf>
    <xf numFmtId="0" fontId="16" fillId="4" borderId="16" xfId="0" applyFont="1" applyFill="1" applyBorder="1" applyAlignment="1">
      <alignment vertical="center" wrapText="1"/>
    </xf>
    <xf numFmtId="0" fontId="3" fillId="4" borderId="15" xfId="0" applyFont="1" applyFill="1" applyBorder="1" applyAlignment="1">
      <alignment horizontal="left" vertical="center"/>
    </xf>
    <xf numFmtId="16" fontId="5" fillId="4" borderId="15" xfId="0" applyNumberFormat="1" applyFont="1" applyFill="1" applyBorder="1" applyAlignment="1">
      <alignment horizontal="center" vertical="center"/>
    </xf>
    <xf numFmtId="16" fontId="5" fillId="4" borderId="16" xfId="0" applyNumberFormat="1" applyFont="1" applyFill="1" applyBorder="1" applyAlignment="1">
      <alignment horizontal="center" vertical="center"/>
    </xf>
    <xf numFmtId="16" fontId="3" fillId="4" borderId="15" xfId="0" applyNumberFormat="1" applyFont="1" applyFill="1" applyBorder="1" applyAlignment="1">
      <alignment horizontal="center" vertical="center"/>
    </xf>
    <xf numFmtId="16" fontId="3" fillId="4" borderId="16" xfId="0" applyNumberFormat="1" applyFont="1" applyFill="1" applyBorder="1" applyAlignment="1">
      <alignment horizontal="center" vertical="center"/>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workbookViewId="0">
      <selection activeCell="B6" sqref="B6"/>
    </sheetView>
  </sheetViews>
  <sheetFormatPr defaultRowHeight="11.25" x14ac:dyDescent="0.15"/>
  <cols>
    <col min="1" max="1" width="22.875" customWidth="1"/>
    <col min="2" max="2" width="50.375" bestFit="1" customWidth="1"/>
  </cols>
  <sheetData>
    <row r="1" spans="1:3" x14ac:dyDescent="0.15">
      <c r="A1" t="s">
        <v>199</v>
      </c>
      <c r="B1" t="s">
        <v>200</v>
      </c>
    </row>
    <row r="2" spans="1:3" x14ac:dyDescent="0.15">
      <c r="A2" t="s">
        <v>399</v>
      </c>
      <c r="B2" t="s">
        <v>209</v>
      </c>
      <c r="C2" s="104"/>
    </row>
    <row r="3" spans="1:3" x14ac:dyDescent="0.15">
      <c r="A3" t="s">
        <v>400</v>
      </c>
      <c r="B3" t="s">
        <v>401</v>
      </c>
    </row>
    <row r="4" spans="1:3" x14ac:dyDescent="0.15">
      <c r="A4" t="s">
        <v>402</v>
      </c>
      <c r="B4" t="s">
        <v>403</v>
      </c>
    </row>
    <row r="5" spans="1:3" x14ac:dyDescent="0.15">
      <c r="A5" t="s">
        <v>404</v>
      </c>
      <c r="B5" t="s">
        <v>405</v>
      </c>
    </row>
    <row r="16" spans="1:3" x14ac:dyDescent="0.15">
      <c r="C16" s="104"/>
    </row>
    <row r="17" spans="3:3" x14ac:dyDescent="0.15">
      <c r="C17" s="104"/>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K26"/>
  <sheetViews>
    <sheetView workbookViewId="0">
      <selection activeCell="K28" sqref="K28"/>
    </sheetView>
  </sheetViews>
  <sheetFormatPr defaultColWidth="9" defaultRowHeight="11.25" x14ac:dyDescent="0.15"/>
  <cols>
    <col min="1" max="1" width="14.125" style="11" bestFit="1" customWidth="1"/>
    <col min="2" max="2" width="14.125" style="11" customWidth="1"/>
    <col min="3" max="3" width="20" style="30" customWidth="1"/>
    <col min="4" max="4" width="11.625" style="11" customWidth="1"/>
    <col min="5" max="5" width="11.75" style="11" customWidth="1"/>
    <col min="6" max="7" width="9" style="11" customWidth="1"/>
    <col min="8" max="8" width="17" style="11" customWidth="1"/>
    <col min="9" max="9" width="30.25" style="11" customWidth="1"/>
    <col min="10" max="10" width="17.625" style="11" bestFit="1" customWidth="1"/>
    <col min="11" max="11" width="21.625" style="11" bestFit="1" customWidth="1"/>
    <col min="12" max="16384" width="9" style="11"/>
  </cols>
  <sheetData>
    <row r="1" spans="1:11" ht="24.95" customHeight="1" thickBot="1" x14ac:dyDescent="0.3">
      <c r="A1" s="141" t="s">
        <v>40</v>
      </c>
      <c r="B1" s="142"/>
      <c r="C1" s="142"/>
      <c r="D1" s="142"/>
      <c r="E1" s="142"/>
      <c r="F1" s="142"/>
      <c r="G1" s="142"/>
      <c r="H1" s="142"/>
      <c r="I1" s="142"/>
      <c r="J1" s="192"/>
      <c r="K1" s="193"/>
    </row>
    <row r="2" spans="1:11" ht="12" customHeight="1" thickBot="1" x14ac:dyDescent="0.2">
      <c r="A2" s="190" t="s">
        <v>0</v>
      </c>
      <c r="B2" s="194"/>
      <c r="C2" s="158"/>
      <c r="D2" s="46"/>
      <c r="E2" s="145" t="s">
        <v>1</v>
      </c>
      <c r="F2" s="147" t="s">
        <v>19</v>
      </c>
      <c r="G2" s="148"/>
      <c r="H2" s="124"/>
      <c r="I2" s="153" t="s">
        <v>2</v>
      </c>
      <c r="J2" s="138" t="s">
        <v>288</v>
      </c>
      <c r="K2" s="139"/>
    </row>
    <row r="3" spans="1:11" ht="32.25" thickBot="1" x14ac:dyDescent="0.2">
      <c r="A3" s="48" t="s">
        <v>28</v>
      </c>
      <c r="B3" s="46" t="s">
        <v>37</v>
      </c>
      <c r="C3" s="47" t="s">
        <v>39</v>
      </c>
      <c r="D3" s="46" t="s">
        <v>3</v>
      </c>
      <c r="E3" s="145"/>
      <c r="F3" s="147"/>
      <c r="G3" s="148"/>
      <c r="H3" s="69" t="s">
        <v>20</v>
      </c>
      <c r="I3" s="153"/>
      <c r="J3" s="140"/>
      <c r="K3" s="140"/>
    </row>
    <row r="4" spans="1:11" ht="12" thickBot="1" x14ac:dyDescent="0.2">
      <c r="A4" s="59"/>
      <c r="B4" s="70"/>
      <c r="C4" s="49"/>
      <c r="D4" s="50"/>
      <c r="E4" s="145"/>
      <c r="F4" s="150"/>
      <c r="G4" s="151"/>
      <c r="H4" s="71"/>
      <c r="I4" s="153"/>
      <c r="J4" s="140"/>
      <c r="K4" s="140"/>
    </row>
    <row r="5" spans="1:11" ht="12" thickBot="1" x14ac:dyDescent="0.2">
      <c r="A5" s="72"/>
      <c r="B5" s="55"/>
      <c r="C5" s="54"/>
      <c r="D5" s="55"/>
      <c r="E5" s="146"/>
      <c r="F5" s="56" t="s">
        <v>5</v>
      </c>
      <c r="G5" s="56" t="s">
        <v>6</v>
      </c>
      <c r="H5" s="56"/>
      <c r="I5" s="154"/>
      <c r="J5" s="121" t="s">
        <v>289</v>
      </c>
      <c r="K5" s="121" t="s">
        <v>290</v>
      </c>
    </row>
    <row r="6" spans="1:11" ht="53.25" thickBot="1" x14ac:dyDescent="0.2">
      <c r="A6" s="31">
        <v>1</v>
      </c>
      <c r="B6" s="74">
        <v>2</v>
      </c>
      <c r="C6" s="75" t="s">
        <v>35</v>
      </c>
      <c r="D6" s="21">
        <v>2028</v>
      </c>
      <c r="E6" s="3" t="s">
        <v>7</v>
      </c>
      <c r="F6" s="4">
        <v>42736</v>
      </c>
      <c r="G6" s="5">
        <v>43038</v>
      </c>
      <c r="H6" s="16" t="s">
        <v>38</v>
      </c>
      <c r="I6" s="35" t="s">
        <v>279</v>
      </c>
      <c r="J6" s="122">
        <v>0</v>
      </c>
      <c r="K6" s="123">
        <f>J6*1</f>
        <v>0</v>
      </c>
    </row>
    <row r="7" spans="1:11" ht="12" thickBot="1" x14ac:dyDescent="0.2">
      <c r="A7" s="31">
        <v>2</v>
      </c>
      <c r="B7" s="74">
        <v>1</v>
      </c>
      <c r="C7" s="75" t="s">
        <v>35</v>
      </c>
      <c r="D7" s="21">
        <v>2027</v>
      </c>
      <c r="E7" s="3" t="s">
        <v>7</v>
      </c>
      <c r="F7" s="4">
        <v>42736</v>
      </c>
      <c r="G7" s="5">
        <v>43038</v>
      </c>
      <c r="H7" s="16" t="s">
        <v>38</v>
      </c>
      <c r="I7" s="79" t="s">
        <v>277</v>
      </c>
      <c r="J7" s="122">
        <v>0</v>
      </c>
      <c r="K7" s="123">
        <f t="shared" ref="K7:K23" si="0">J7*1</f>
        <v>0</v>
      </c>
    </row>
    <row r="8" spans="1:11" ht="12" thickBot="1" x14ac:dyDescent="0.2">
      <c r="A8" s="31">
        <v>3</v>
      </c>
      <c r="B8" s="74">
        <v>1</v>
      </c>
      <c r="C8" s="75" t="s">
        <v>35</v>
      </c>
      <c r="D8" s="21">
        <v>2029</v>
      </c>
      <c r="E8" s="3" t="s">
        <v>7</v>
      </c>
      <c r="F8" s="4">
        <v>42736</v>
      </c>
      <c r="G8" s="5">
        <v>43038</v>
      </c>
      <c r="H8" s="16" t="s">
        <v>38</v>
      </c>
      <c r="I8" s="79"/>
      <c r="J8" s="122">
        <v>0</v>
      </c>
      <c r="K8" s="123">
        <f t="shared" si="0"/>
        <v>0</v>
      </c>
    </row>
    <row r="9" spans="1:11" ht="42.75" thickBot="1" x14ac:dyDescent="0.2">
      <c r="A9" s="31">
        <v>4</v>
      </c>
      <c r="B9" s="74">
        <v>3</v>
      </c>
      <c r="C9" s="75" t="s">
        <v>35</v>
      </c>
      <c r="D9" s="21">
        <v>2029</v>
      </c>
      <c r="E9" s="3" t="s">
        <v>7</v>
      </c>
      <c r="F9" s="4">
        <v>42736</v>
      </c>
      <c r="G9" s="5">
        <v>43038</v>
      </c>
      <c r="H9" s="16" t="s">
        <v>38</v>
      </c>
      <c r="I9" s="79" t="s">
        <v>317</v>
      </c>
      <c r="J9" s="122">
        <v>0</v>
      </c>
      <c r="K9" s="123">
        <f t="shared" ref="K9" si="1">J9*1</f>
        <v>0</v>
      </c>
    </row>
    <row r="10" spans="1:11" ht="12" thickBot="1" x14ac:dyDescent="0.2">
      <c r="A10" s="31" t="s">
        <v>29</v>
      </c>
      <c r="B10" s="74">
        <v>2</v>
      </c>
      <c r="C10" s="75" t="s">
        <v>35</v>
      </c>
      <c r="D10" s="21">
        <v>2028</v>
      </c>
      <c r="E10" s="3" t="s">
        <v>7</v>
      </c>
      <c r="F10" s="4">
        <v>42736</v>
      </c>
      <c r="G10" s="5">
        <v>43038</v>
      </c>
      <c r="H10" s="16" t="s">
        <v>38</v>
      </c>
      <c r="I10" s="79" t="s">
        <v>273</v>
      </c>
      <c r="J10" s="122">
        <v>0</v>
      </c>
      <c r="K10" s="123">
        <f t="shared" si="0"/>
        <v>0</v>
      </c>
    </row>
    <row r="11" spans="1:11" ht="12" thickBot="1" x14ac:dyDescent="0.2">
      <c r="A11" s="17">
        <v>6</v>
      </c>
      <c r="B11" s="76">
        <v>2</v>
      </c>
      <c r="C11" s="75" t="s">
        <v>35</v>
      </c>
      <c r="D11" s="21">
        <v>2027</v>
      </c>
      <c r="E11" s="3" t="s">
        <v>7</v>
      </c>
      <c r="F11" s="4">
        <v>42736</v>
      </c>
      <c r="G11" s="5">
        <v>43038</v>
      </c>
      <c r="H11" s="16" t="s">
        <v>38</v>
      </c>
      <c r="I11" s="101" t="s">
        <v>277</v>
      </c>
      <c r="J11" s="122">
        <v>0</v>
      </c>
      <c r="K11" s="122">
        <f>J11*1</f>
        <v>0</v>
      </c>
    </row>
    <row r="12" spans="1:11" ht="12" thickBot="1" x14ac:dyDescent="0.2">
      <c r="A12" s="17">
        <v>7</v>
      </c>
      <c r="B12" s="76">
        <v>2</v>
      </c>
      <c r="C12" s="75" t="s">
        <v>35</v>
      </c>
      <c r="D12" s="21">
        <v>2029</v>
      </c>
      <c r="E12" s="3" t="s">
        <v>7</v>
      </c>
      <c r="F12" s="4">
        <v>42736</v>
      </c>
      <c r="G12" s="5">
        <v>43038</v>
      </c>
      <c r="H12" s="16" t="s">
        <v>38</v>
      </c>
      <c r="I12" s="78" t="s">
        <v>274</v>
      </c>
      <c r="J12" s="122">
        <v>0</v>
      </c>
      <c r="K12" s="123">
        <f t="shared" si="0"/>
        <v>0</v>
      </c>
    </row>
    <row r="13" spans="1:11" ht="12" thickBot="1" x14ac:dyDescent="0.2">
      <c r="A13" s="17" t="s">
        <v>30</v>
      </c>
      <c r="B13" s="76">
        <v>1</v>
      </c>
      <c r="C13" s="75" t="s">
        <v>35</v>
      </c>
      <c r="D13" s="21" t="s">
        <v>281</v>
      </c>
      <c r="E13" s="3" t="s">
        <v>7</v>
      </c>
      <c r="F13" s="4">
        <v>42736</v>
      </c>
      <c r="G13" s="5">
        <v>43038</v>
      </c>
      <c r="H13" s="16" t="s">
        <v>38</v>
      </c>
      <c r="I13" s="79" t="s">
        <v>274</v>
      </c>
      <c r="J13" s="122">
        <v>0</v>
      </c>
      <c r="K13" s="123">
        <f>J13*0</f>
        <v>0</v>
      </c>
    </row>
    <row r="14" spans="1:11" ht="12" thickBot="1" x14ac:dyDescent="0.2">
      <c r="A14" s="17">
        <v>9</v>
      </c>
      <c r="B14" s="76">
        <v>2</v>
      </c>
      <c r="C14" s="75" t="s">
        <v>35</v>
      </c>
      <c r="D14" s="21">
        <v>2028</v>
      </c>
      <c r="E14" s="3" t="s">
        <v>7</v>
      </c>
      <c r="F14" s="4">
        <v>42736</v>
      </c>
      <c r="G14" s="5">
        <v>43038</v>
      </c>
      <c r="H14" s="16" t="s">
        <v>38</v>
      </c>
      <c r="I14" s="78" t="s">
        <v>273</v>
      </c>
      <c r="J14" s="122">
        <v>0</v>
      </c>
      <c r="K14" s="123">
        <f t="shared" si="0"/>
        <v>0</v>
      </c>
    </row>
    <row r="15" spans="1:11" ht="12" thickBot="1" x14ac:dyDescent="0.2">
      <c r="A15" s="17">
        <v>10</v>
      </c>
      <c r="B15" s="76">
        <v>2</v>
      </c>
      <c r="C15" s="75" t="s">
        <v>35</v>
      </c>
      <c r="D15" s="21" t="s">
        <v>281</v>
      </c>
      <c r="E15" s="3" t="s">
        <v>7</v>
      </c>
      <c r="F15" s="4">
        <v>42736</v>
      </c>
      <c r="G15" s="5">
        <v>43038</v>
      </c>
      <c r="H15" s="16" t="s">
        <v>38</v>
      </c>
      <c r="I15" s="79" t="s">
        <v>277</v>
      </c>
      <c r="J15" s="122">
        <v>0</v>
      </c>
      <c r="K15" s="123">
        <f>J15*0</f>
        <v>0</v>
      </c>
    </row>
    <row r="16" spans="1:11" ht="12" thickBot="1" x14ac:dyDescent="0.2">
      <c r="A16" s="17">
        <v>11</v>
      </c>
      <c r="B16" s="76">
        <v>2</v>
      </c>
      <c r="C16" s="75" t="s">
        <v>35</v>
      </c>
      <c r="D16" s="21">
        <v>2027</v>
      </c>
      <c r="E16" s="3" t="s">
        <v>7</v>
      </c>
      <c r="F16" s="4">
        <v>42736</v>
      </c>
      <c r="G16" s="5">
        <v>43038</v>
      </c>
      <c r="H16" s="16" t="s">
        <v>38</v>
      </c>
      <c r="I16" s="78" t="s">
        <v>277</v>
      </c>
      <c r="J16" s="122">
        <v>0</v>
      </c>
      <c r="K16" s="123">
        <f t="shared" si="0"/>
        <v>0</v>
      </c>
    </row>
    <row r="17" spans="1:11" ht="12" thickBot="1" x14ac:dyDescent="0.2">
      <c r="A17" s="17">
        <v>12</v>
      </c>
      <c r="B17" s="76">
        <v>3</v>
      </c>
      <c r="C17" s="75" t="s">
        <v>35</v>
      </c>
      <c r="D17" s="21">
        <v>2029</v>
      </c>
      <c r="E17" s="3" t="s">
        <v>7</v>
      </c>
      <c r="F17" s="4">
        <v>42736</v>
      </c>
      <c r="G17" s="5">
        <v>43038</v>
      </c>
      <c r="H17" s="16" t="s">
        <v>38</v>
      </c>
      <c r="I17" s="18"/>
      <c r="J17" s="122">
        <v>0</v>
      </c>
      <c r="K17" s="123">
        <f t="shared" si="0"/>
        <v>0</v>
      </c>
    </row>
    <row r="18" spans="1:11" ht="42.75" thickBot="1" x14ac:dyDescent="0.2">
      <c r="A18" s="17">
        <v>14</v>
      </c>
      <c r="B18" s="76">
        <v>3</v>
      </c>
      <c r="C18" s="75" t="s">
        <v>217</v>
      </c>
      <c r="D18" s="21" t="s">
        <v>281</v>
      </c>
      <c r="E18" s="3" t="s">
        <v>7</v>
      </c>
      <c r="F18" s="4">
        <v>42736</v>
      </c>
      <c r="G18" s="5">
        <v>43038</v>
      </c>
      <c r="H18" s="16" t="s">
        <v>38</v>
      </c>
      <c r="I18" s="18" t="s">
        <v>280</v>
      </c>
      <c r="J18" s="122">
        <v>0</v>
      </c>
      <c r="K18" s="123">
        <f>J18*0</f>
        <v>0</v>
      </c>
    </row>
    <row r="19" spans="1:11" ht="12" thickBot="1" x14ac:dyDescent="0.2">
      <c r="A19" s="17"/>
      <c r="B19" s="76"/>
      <c r="C19" s="21"/>
      <c r="D19" s="21"/>
      <c r="E19" s="26"/>
      <c r="F19" s="25"/>
      <c r="G19" s="25"/>
      <c r="H19" s="27"/>
      <c r="I19" s="18"/>
      <c r="J19" s="122">
        <v>0</v>
      </c>
      <c r="K19" s="123">
        <f t="shared" si="0"/>
        <v>0</v>
      </c>
    </row>
    <row r="20" spans="1:11" ht="12" thickBot="1" x14ac:dyDescent="0.2">
      <c r="A20" s="17" t="s">
        <v>31</v>
      </c>
      <c r="B20" s="76">
        <v>3</v>
      </c>
      <c r="C20" s="21" t="s">
        <v>36</v>
      </c>
      <c r="D20" s="100">
        <v>2024</v>
      </c>
      <c r="E20" s="3" t="s">
        <v>7</v>
      </c>
      <c r="F20" s="4">
        <v>42736</v>
      </c>
      <c r="G20" s="5">
        <v>43038</v>
      </c>
      <c r="H20" s="16" t="s">
        <v>38</v>
      </c>
      <c r="I20" s="18"/>
      <c r="J20" s="122">
        <v>0</v>
      </c>
      <c r="K20" s="123">
        <f t="shared" si="0"/>
        <v>0</v>
      </c>
    </row>
    <row r="21" spans="1:11" ht="12" thickBot="1" x14ac:dyDescent="0.2">
      <c r="A21" s="17" t="s">
        <v>32</v>
      </c>
      <c r="B21" s="76">
        <v>1</v>
      </c>
      <c r="C21" s="21" t="s">
        <v>36</v>
      </c>
      <c r="D21" s="100">
        <v>2024</v>
      </c>
      <c r="E21" s="3" t="s">
        <v>7</v>
      </c>
      <c r="F21" s="4">
        <v>42736</v>
      </c>
      <c r="G21" s="5">
        <v>43038</v>
      </c>
      <c r="H21" s="16" t="s">
        <v>38</v>
      </c>
      <c r="I21" s="18"/>
      <c r="J21" s="122">
        <v>0</v>
      </c>
      <c r="K21" s="123">
        <f t="shared" si="0"/>
        <v>0</v>
      </c>
    </row>
    <row r="22" spans="1:11" ht="12" thickBot="1" x14ac:dyDescent="0.2">
      <c r="A22" s="17" t="s">
        <v>33</v>
      </c>
      <c r="B22" s="76">
        <v>1</v>
      </c>
      <c r="C22" s="21" t="s">
        <v>36</v>
      </c>
      <c r="D22" s="100">
        <v>2024</v>
      </c>
      <c r="E22" s="3" t="s">
        <v>7</v>
      </c>
      <c r="F22" s="4">
        <v>42736</v>
      </c>
      <c r="G22" s="5">
        <v>43038</v>
      </c>
      <c r="H22" s="16" t="s">
        <v>38</v>
      </c>
      <c r="I22" s="18"/>
      <c r="J22" s="122">
        <v>0</v>
      </c>
      <c r="K22" s="123">
        <f t="shared" si="0"/>
        <v>0</v>
      </c>
    </row>
    <row r="23" spans="1:11" ht="12" thickBot="1" x14ac:dyDescent="0.2">
      <c r="A23" s="17" t="s">
        <v>34</v>
      </c>
      <c r="B23" s="76">
        <v>1</v>
      </c>
      <c r="C23" s="21" t="s">
        <v>36</v>
      </c>
      <c r="D23" s="100">
        <v>2024</v>
      </c>
      <c r="E23" s="3" t="s">
        <v>7</v>
      </c>
      <c r="F23" s="4">
        <v>42736</v>
      </c>
      <c r="G23" s="5">
        <v>43038</v>
      </c>
      <c r="H23" s="16" t="s">
        <v>38</v>
      </c>
      <c r="I23" s="18"/>
      <c r="J23" s="122">
        <v>0</v>
      </c>
      <c r="K23" s="123">
        <f t="shared" si="0"/>
        <v>0</v>
      </c>
    </row>
    <row r="25" spans="1:11" x14ac:dyDescent="0.15">
      <c r="C25" s="28"/>
      <c r="D25" s="19"/>
    </row>
    <row r="26" spans="1:11" x14ac:dyDescent="0.15">
      <c r="C26" s="29"/>
      <c r="D26" s="20"/>
    </row>
  </sheetData>
  <mergeCells count="6">
    <mergeCell ref="J2:K4"/>
    <mergeCell ref="A1:K1"/>
    <mergeCell ref="E2:E5"/>
    <mergeCell ref="F2:G4"/>
    <mergeCell ref="I2:I5"/>
    <mergeCell ref="A2:C2"/>
  </mergeCells>
  <pageMargins left="0.7" right="0.7" top="0.75" bottom="0.75" header="0.3" footer="0.3"/>
  <pageSetup paperSize="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AO133"/>
  <sheetViews>
    <sheetView tabSelected="1" zoomScaleNormal="100" workbookViewId="0">
      <pane ySplit="5" topLeftCell="A13" activePane="bottomLeft" state="frozen"/>
      <selection pane="bottomLeft" activeCell="H24" sqref="H24"/>
    </sheetView>
  </sheetViews>
  <sheetFormatPr defaultColWidth="9" defaultRowHeight="11.25" x14ac:dyDescent="0.15"/>
  <cols>
    <col min="1" max="1" width="6.5" style="11" customWidth="1"/>
    <col min="2" max="2" width="31.625" style="30" customWidth="1"/>
    <col min="3" max="3" width="11.625" style="11" customWidth="1"/>
    <col min="4" max="4" width="11.75" style="11" customWidth="1"/>
    <col min="5" max="6" width="9" style="11" customWidth="1"/>
    <col min="7" max="7" width="16" style="11" customWidth="1"/>
    <col min="8" max="8" width="17.875" style="11" customWidth="1"/>
    <col min="9" max="9" width="27.25" style="11" customWidth="1"/>
    <col min="10" max="10" width="20.875" style="11" customWidth="1"/>
    <col min="11" max="11" width="19.75" style="73" customWidth="1"/>
    <col min="12" max="12" width="17.625" style="11" bestFit="1" customWidth="1"/>
    <col min="13" max="13" width="21.625" style="11" bestFit="1" customWidth="1"/>
    <col min="14" max="16384" width="9" style="11"/>
  </cols>
  <sheetData>
    <row r="1" spans="1:13" ht="24.95" customHeight="1" thickBot="1" x14ac:dyDescent="0.3">
      <c r="A1" s="141" t="s">
        <v>291</v>
      </c>
      <c r="B1" s="142"/>
      <c r="C1" s="142"/>
      <c r="D1" s="142"/>
      <c r="E1" s="142"/>
      <c r="F1" s="142"/>
      <c r="G1" s="142"/>
      <c r="H1" s="142"/>
      <c r="I1" s="142"/>
      <c r="J1" s="142"/>
      <c r="K1" s="142"/>
      <c r="L1" s="143"/>
      <c r="M1" s="144"/>
    </row>
    <row r="2" spans="1:13" ht="12" customHeight="1" thickBot="1" x14ac:dyDescent="0.2">
      <c r="A2" s="157" t="s">
        <v>0</v>
      </c>
      <c r="B2" s="158"/>
      <c r="C2" s="46"/>
      <c r="D2" s="145" t="s">
        <v>1</v>
      </c>
      <c r="E2" s="147" t="s">
        <v>19</v>
      </c>
      <c r="F2" s="148"/>
      <c r="G2" s="149"/>
      <c r="H2" s="124"/>
      <c r="I2" s="117"/>
      <c r="J2" s="116"/>
      <c r="K2" s="153" t="s">
        <v>2</v>
      </c>
      <c r="L2" s="138" t="s">
        <v>288</v>
      </c>
      <c r="M2" s="139"/>
    </row>
    <row r="3" spans="1:13" ht="21.75" thickBot="1" x14ac:dyDescent="0.2">
      <c r="A3" s="46" t="s">
        <v>10</v>
      </c>
      <c r="B3" s="96" t="s">
        <v>219</v>
      </c>
      <c r="C3" s="46" t="s">
        <v>3</v>
      </c>
      <c r="D3" s="145"/>
      <c r="E3" s="147"/>
      <c r="F3" s="148"/>
      <c r="G3" s="149"/>
      <c r="H3" s="155" t="s">
        <v>20</v>
      </c>
      <c r="I3" s="156"/>
      <c r="J3" s="48" t="s">
        <v>4</v>
      </c>
      <c r="K3" s="153"/>
      <c r="L3" s="140"/>
      <c r="M3" s="140"/>
    </row>
    <row r="4" spans="1:13" ht="12" thickBot="1" x14ac:dyDescent="0.2">
      <c r="A4" s="93"/>
      <c r="B4" s="49"/>
      <c r="C4" s="50"/>
      <c r="D4" s="145"/>
      <c r="E4" s="150"/>
      <c r="F4" s="151"/>
      <c r="G4" s="152"/>
      <c r="H4" s="51"/>
      <c r="I4" s="52"/>
      <c r="J4" s="53"/>
      <c r="K4" s="153"/>
      <c r="L4" s="140"/>
      <c r="M4" s="140"/>
    </row>
    <row r="5" spans="1:13" ht="12" thickBot="1" x14ac:dyDescent="0.2">
      <c r="A5" s="94"/>
      <c r="B5" s="54"/>
      <c r="C5" s="55"/>
      <c r="D5" s="146"/>
      <c r="E5" s="56" t="s">
        <v>5</v>
      </c>
      <c r="F5" s="56" t="s">
        <v>6</v>
      </c>
      <c r="G5" s="56" t="s">
        <v>8</v>
      </c>
      <c r="H5" s="56" t="s">
        <v>9</v>
      </c>
      <c r="I5" s="57" t="s">
        <v>8</v>
      </c>
      <c r="J5" s="58"/>
      <c r="K5" s="154"/>
      <c r="L5" s="121" t="s">
        <v>289</v>
      </c>
      <c r="M5" s="121" t="s">
        <v>290</v>
      </c>
    </row>
    <row r="6" spans="1:13" ht="32.25" thickBot="1" x14ac:dyDescent="0.2">
      <c r="A6" s="31">
        <v>140</v>
      </c>
      <c r="B6" s="32" t="s">
        <v>86</v>
      </c>
      <c r="C6" s="2" t="s">
        <v>210</v>
      </c>
      <c r="D6" s="3" t="s">
        <v>7</v>
      </c>
      <c r="E6" s="4">
        <v>42736</v>
      </c>
      <c r="F6" s="5">
        <v>42817</v>
      </c>
      <c r="G6" s="6" t="s">
        <v>12</v>
      </c>
      <c r="H6" s="16" t="s">
        <v>189</v>
      </c>
      <c r="I6" s="33" t="s">
        <v>224</v>
      </c>
      <c r="J6" s="77" t="s">
        <v>50</v>
      </c>
      <c r="K6" s="35"/>
      <c r="L6" s="122">
        <v>0</v>
      </c>
      <c r="M6" s="123">
        <f>L6*5</f>
        <v>0</v>
      </c>
    </row>
    <row r="7" spans="1:13" ht="32.25" thickBot="1" x14ac:dyDescent="0.2">
      <c r="A7" s="31">
        <v>140</v>
      </c>
      <c r="B7" s="32" t="s">
        <v>86</v>
      </c>
      <c r="C7" s="2" t="s">
        <v>211</v>
      </c>
      <c r="D7" s="3" t="s">
        <v>7</v>
      </c>
      <c r="E7" s="4">
        <v>42917</v>
      </c>
      <c r="F7" s="5">
        <v>43008</v>
      </c>
      <c r="G7" s="6" t="s">
        <v>12</v>
      </c>
      <c r="H7" s="16" t="s">
        <v>189</v>
      </c>
      <c r="I7" s="33" t="s">
        <v>224</v>
      </c>
      <c r="J7" s="77" t="s">
        <v>16</v>
      </c>
      <c r="K7" s="35"/>
      <c r="L7" s="122">
        <v>0</v>
      </c>
      <c r="M7" s="123">
        <f t="shared" ref="M7" si="0">L7*6</f>
        <v>0</v>
      </c>
    </row>
    <row r="8" spans="1:13" ht="32.25" thickBot="1" x14ac:dyDescent="0.2">
      <c r="A8" s="31">
        <v>141</v>
      </c>
      <c r="B8" s="32" t="s">
        <v>86</v>
      </c>
      <c r="C8" s="2" t="s">
        <v>210</v>
      </c>
      <c r="D8" s="3" t="s">
        <v>7</v>
      </c>
      <c r="E8" s="4">
        <v>42736</v>
      </c>
      <c r="F8" s="5">
        <v>42817</v>
      </c>
      <c r="G8" s="6" t="s">
        <v>12</v>
      </c>
      <c r="H8" s="16" t="s">
        <v>189</v>
      </c>
      <c r="I8" s="33" t="s">
        <v>224</v>
      </c>
      <c r="J8" s="77" t="s">
        <v>16</v>
      </c>
      <c r="K8" s="35"/>
      <c r="L8" s="122">
        <v>0</v>
      </c>
      <c r="M8" s="123">
        <f>L8*5</f>
        <v>0</v>
      </c>
    </row>
    <row r="9" spans="1:13" ht="32.25" thickBot="1" x14ac:dyDescent="0.2">
      <c r="A9" s="31">
        <v>141</v>
      </c>
      <c r="B9" s="32" t="s">
        <v>86</v>
      </c>
      <c r="C9" s="2" t="s">
        <v>211</v>
      </c>
      <c r="D9" s="3" t="s">
        <v>7</v>
      </c>
      <c r="E9" s="4">
        <v>42917</v>
      </c>
      <c r="F9" s="5">
        <v>43008</v>
      </c>
      <c r="G9" s="6" t="s">
        <v>12</v>
      </c>
      <c r="H9" s="16" t="s">
        <v>189</v>
      </c>
      <c r="I9" s="33" t="s">
        <v>224</v>
      </c>
      <c r="J9" s="77" t="s">
        <v>16</v>
      </c>
      <c r="K9" s="35"/>
      <c r="L9" s="122">
        <v>0</v>
      </c>
      <c r="M9" s="123">
        <f t="shared" ref="M9:M85" si="1">L9*6</f>
        <v>0</v>
      </c>
    </row>
    <row r="10" spans="1:13" ht="32.25" thickBot="1" x14ac:dyDescent="0.2">
      <c r="A10" s="31">
        <v>142</v>
      </c>
      <c r="B10" s="32" t="s">
        <v>87</v>
      </c>
      <c r="C10" s="2" t="s">
        <v>210</v>
      </c>
      <c r="D10" s="3" t="s">
        <v>7</v>
      </c>
      <c r="E10" s="4">
        <v>42736</v>
      </c>
      <c r="F10" s="5">
        <v>42815</v>
      </c>
      <c r="G10" s="6" t="s">
        <v>12</v>
      </c>
      <c r="H10" s="16" t="s">
        <v>189</v>
      </c>
      <c r="I10" s="33" t="s">
        <v>224</v>
      </c>
      <c r="J10" s="34" t="s">
        <v>14</v>
      </c>
      <c r="K10" s="35"/>
      <c r="L10" s="122">
        <v>0</v>
      </c>
      <c r="M10" s="123">
        <f>L10*5</f>
        <v>0</v>
      </c>
    </row>
    <row r="11" spans="1:13" ht="32.25" thickBot="1" x14ac:dyDescent="0.2">
      <c r="A11" s="31">
        <v>143</v>
      </c>
      <c r="B11" s="32" t="s">
        <v>311</v>
      </c>
      <c r="C11" s="2" t="s">
        <v>211</v>
      </c>
      <c r="D11" s="3" t="s">
        <v>7</v>
      </c>
      <c r="E11" s="4">
        <v>45292</v>
      </c>
      <c r="F11" s="5">
        <v>47299</v>
      </c>
      <c r="G11" s="6" t="s">
        <v>12</v>
      </c>
      <c r="H11" s="16" t="s">
        <v>189</v>
      </c>
      <c r="I11" s="33" t="s">
        <v>224</v>
      </c>
      <c r="J11" s="34" t="s">
        <v>14</v>
      </c>
      <c r="K11" s="35"/>
      <c r="L11" s="122">
        <v>0</v>
      </c>
      <c r="M11" s="123">
        <f t="shared" ref="M11:M20" si="2">L11*6</f>
        <v>0</v>
      </c>
    </row>
    <row r="12" spans="1:13" ht="32.25" thickBot="1" x14ac:dyDescent="0.2">
      <c r="A12" s="31">
        <v>143</v>
      </c>
      <c r="B12" s="32" t="s">
        <v>311</v>
      </c>
      <c r="C12" s="2" t="s">
        <v>211</v>
      </c>
      <c r="D12" s="3" t="s">
        <v>7</v>
      </c>
      <c r="E12" s="4">
        <v>45474</v>
      </c>
      <c r="F12" s="5">
        <v>47467</v>
      </c>
      <c r="G12" s="6" t="s">
        <v>12</v>
      </c>
      <c r="H12" s="16" t="s">
        <v>189</v>
      </c>
      <c r="I12" s="33" t="s">
        <v>224</v>
      </c>
      <c r="J12" s="34" t="s">
        <v>14</v>
      </c>
      <c r="K12" s="35"/>
      <c r="L12" s="122">
        <v>0</v>
      </c>
      <c r="M12" s="123">
        <f t="shared" si="2"/>
        <v>0</v>
      </c>
    </row>
    <row r="13" spans="1:13" ht="32.25" thickBot="1" x14ac:dyDescent="0.2">
      <c r="A13" s="31">
        <v>143</v>
      </c>
      <c r="B13" s="32" t="s">
        <v>312</v>
      </c>
      <c r="C13" s="2" t="s">
        <v>211</v>
      </c>
      <c r="D13" s="3" t="s">
        <v>7</v>
      </c>
      <c r="E13" s="4">
        <v>45323</v>
      </c>
      <c r="F13" s="5">
        <v>47177</v>
      </c>
      <c r="G13" s="6" t="s">
        <v>12</v>
      </c>
      <c r="H13" s="16" t="s">
        <v>189</v>
      </c>
      <c r="I13" s="33" t="s">
        <v>224</v>
      </c>
      <c r="J13" s="34" t="s">
        <v>14</v>
      </c>
      <c r="K13" s="35"/>
      <c r="L13" s="122">
        <v>0</v>
      </c>
      <c r="M13" s="123">
        <f t="shared" si="2"/>
        <v>0</v>
      </c>
    </row>
    <row r="14" spans="1:13" ht="32.25" thickBot="1" x14ac:dyDescent="0.2">
      <c r="A14" s="31">
        <v>143</v>
      </c>
      <c r="B14" s="32" t="s">
        <v>312</v>
      </c>
      <c r="C14" s="2" t="s">
        <v>211</v>
      </c>
      <c r="D14" s="3" t="s">
        <v>7</v>
      </c>
      <c r="E14" s="4">
        <v>45352</v>
      </c>
      <c r="F14" s="5">
        <v>47208</v>
      </c>
      <c r="G14" s="6" t="s">
        <v>12</v>
      </c>
      <c r="H14" s="16" t="s">
        <v>189</v>
      </c>
      <c r="I14" s="33" t="s">
        <v>224</v>
      </c>
      <c r="J14" s="34" t="s">
        <v>14</v>
      </c>
      <c r="K14" s="35"/>
      <c r="L14" s="122">
        <v>0</v>
      </c>
      <c r="M14" s="123">
        <f t="shared" si="2"/>
        <v>0</v>
      </c>
    </row>
    <row r="15" spans="1:13" ht="32.25" thickBot="1" x14ac:dyDescent="0.2">
      <c r="A15" s="31">
        <v>143</v>
      </c>
      <c r="B15" s="32" t="s">
        <v>312</v>
      </c>
      <c r="C15" s="2" t="s">
        <v>211</v>
      </c>
      <c r="D15" s="3" t="s">
        <v>7</v>
      </c>
      <c r="E15" s="4">
        <v>45413</v>
      </c>
      <c r="F15" s="5">
        <v>47251</v>
      </c>
      <c r="G15" s="6" t="s">
        <v>12</v>
      </c>
      <c r="H15" s="16" t="s">
        <v>189</v>
      </c>
      <c r="I15" s="33" t="s">
        <v>224</v>
      </c>
      <c r="J15" s="34" t="s">
        <v>14</v>
      </c>
      <c r="K15" s="35"/>
      <c r="L15" s="122">
        <v>0</v>
      </c>
      <c r="M15" s="123">
        <f t="shared" si="2"/>
        <v>0</v>
      </c>
    </row>
    <row r="16" spans="1:13" ht="32.25" thickBot="1" x14ac:dyDescent="0.2">
      <c r="A16" s="31">
        <v>143</v>
      </c>
      <c r="B16" s="32" t="s">
        <v>312</v>
      </c>
      <c r="C16" s="2" t="s">
        <v>211</v>
      </c>
      <c r="D16" s="3" t="s">
        <v>7</v>
      </c>
      <c r="E16" s="4">
        <v>45444</v>
      </c>
      <c r="F16" s="5">
        <v>47299</v>
      </c>
      <c r="G16" s="6" t="s">
        <v>12</v>
      </c>
      <c r="H16" s="16" t="s">
        <v>189</v>
      </c>
      <c r="I16" s="33" t="s">
        <v>224</v>
      </c>
      <c r="J16" s="34" t="s">
        <v>14</v>
      </c>
      <c r="K16" s="35"/>
      <c r="L16" s="122">
        <v>0</v>
      </c>
      <c r="M16" s="123">
        <f t="shared" si="2"/>
        <v>0</v>
      </c>
    </row>
    <row r="17" spans="1:13" ht="32.25" thickBot="1" x14ac:dyDescent="0.2">
      <c r="A17" s="31">
        <v>143</v>
      </c>
      <c r="B17" s="32" t="s">
        <v>312</v>
      </c>
      <c r="C17" s="2" t="s">
        <v>211</v>
      </c>
      <c r="D17" s="3" t="s">
        <v>7</v>
      </c>
      <c r="E17" s="4">
        <v>45505</v>
      </c>
      <c r="F17" s="5">
        <v>47361</v>
      </c>
      <c r="G17" s="6" t="s">
        <v>12</v>
      </c>
      <c r="H17" s="16" t="s">
        <v>189</v>
      </c>
      <c r="I17" s="33" t="s">
        <v>224</v>
      </c>
      <c r="J17" s="34" t="s">
        <v>14</v>
      </c>
      <c r="K17" s="35"/>
      <c r="L17" s="122">
        <v>0</v>
      </c>
      <c r="M17" s="123">
        <f t="shared" si="2"/>
        <v>0</v>
      </c>
    </row>
    <row r="18" spans="1:13" ht="32.25" thickBot="1" x14ac:dyDescent="0.2">
      <c r="A18" s="31">
        <v>143</v>
      </c>
      <c r="B18" s="32" t="s">
        <v>312</v>
      </c>
      <c r="C18" s="2" t="s">
        <v>211</v>
      </c>
      <c r="D18" s="3" t="s">
        <v>7</v>
      </c>
      <c r="E18" s="4">
        <v>45536</v>
      </c>
      <c r="F18" s="5">
        <v>47391</v>
      </c>
      <c r="G18" s="6" t="s">
        <v>12</v>
      </c>
      <c r="H18" s="16" t="s">
        <v>189</v>
      </c>
      <c r="I18" s="33" t="s">
        <v>224</v>
      </c>
      <c r="J18" s="34" t="s">
        <v>14</v>
      </c>
      <c r="K18" s="35"/>
      <c r="L18" s="122">
        <v>0</v>
      </c>
      <c r="M18" s="123">
        <f t="shared" si="2"/>
        <v>0</v>
      </c>
    </row>
    <row r="19" spans="1:13" ht="32.25" thickBot="1" x14ac:dyDescent="0.2">
      <c r="A19" s="31">
        <v>143</v>
      </c>
      <c r="B19" s="32" t="s">
        <v>312</v>
      </c>
      <c r="C19" s="2" t="s">
        <v>211</v>
      </c>
      <c r="D19" s="3" t="s">
        <v>7</v>
      </c>
      <c r="E19" s="4">
        <v>45597</v>
      </c>
      <c r="F19" s="5">
        <v>47452</v>
      </c>
      <c r="G19" s="6" t="s">
        <v>12</v>
      </c>
      <c r="H19" s="16" t="s">
        <v>189</v>
      </c>
      <c r="I19" s="33" t="s">
        <v>224</v>
      </c>
      <c r="J19" s="34" t="s">
        <v>14</v>
      </c>
      <c r="K19" s="35"/>
      <c r="L19" s="122">
        <v>0</v>
      </c>
      <c r="M19" s="123">
        <f t="shared" si="2"/>
        <v>0</v>
      </c>
    </row>
    <row r="20" spans="1:13" ht="32.25" thickBot="1" x14ac:dyDescent="0.2">
      <c r="A20" s="31">
        <v>143</v>
      </c>
      <c r="B20" s="32" t="s">
        <v>312</v>
      </c>
      <c r="C20" s="2" t="s">
        <v>211</v>
      </c>
      <c r="D20" s="3" t="s">
        <v>7</v>
      </c>
      <c r="E20" s="4">
        <v>45627</v>
      </c>
      <c r="F20" s="5">
        <v>47472</v>
      </c>
      <c r="G20" s="6" t="s">
        <v>12</v>
      </c>
      <c r="H20" s="16" t="s">
        <v>189</v>
      </c>
      <c r="I20" s="33" t="s">
        <v>224</v>
      </c>
      <c r="J20" s="34" t="s">
        <v>14</v>
      </c>
      <c r="K20" s="35"/>
      <c r="L20" s="122">
        <v>0</v>
      </c>
      <c r="M20" s="123">
        <f t="shared" si="2"/>
        <v>0</v>
      </c>
    </row>
    <row r="21" spans="1:13" ht="32.25" thickBot="1" x14ac:dyDescent="0.2">
      <c r="A21" s="31">
        <v>204</v>
      </c>
      <c r="B21" s="32" t="s">
        <v>88</v>
      </c>
      <c r="C21" s="2" t="s">
        <v>211</v>
      </c>
      <c r="D21" s="3" t="s">
        <v>7</v>
      </c>
      <c r="E21" s="4">
        <v>42826</v>
      </c>
      <c r="F21" s="5">
        <v>42916</v>
      </c>
      <c r="G21" s="6" t="s">
        <v>12</v>
      </c>
      <c r="H21" s="16" t="s">
        <v>189</v>
      </c>
      <c r="I21" s="36" t="s">
        <v>225</v>
      </c>
      <c r="J21" s="34" t="s">
        <v>14</v>
      </c>
      <c r="K21" s="35"/>
      <c r="L21" s="122">
        <v>0</v>
      </c>
      <c r="M21" s="123">
        <f t="shared" si="1"/>
        <v>0</v>
      </c>
    </row>
    <row r="22" spans="1:13" ht="32.25" thickBot="1" x14ac:dyDescent="0.2">
      <c r="A22" s="17">
        <v>204</v>
      </c>
      <c r="B22" s="2" t="s">
        <v>88</v>
      </c>
      <c r="C22" s="2" t="s">
        <v>211</v>
      </c>
      <c r="D22" s="3" t="s">
        <v>7</v>
      </c>
      <c r="E22" s="4">
        <v>45566</v>
      </c>
      <c r="F22" s="5">
        <v>47467</v>
      </c>
      <c r="G22" s="6" t="s">
        <v>12</v>
      </c>
      <c r="H22" s="16" t="s">
        <v>189</v>
      </c>
      <c r="I22" s="36" t="s">
        <v>225</v>
      </c>
      <c r="J22" s="34" t="s">
        <v>14</v>
      </c>
      <c r="K22" s="35"/>
      <c r="L22" s="122">
        <v>0</v>
      </c>
      <c r="M22" s="123">
        <f t="shared" si="1"/>
        <v>0</v>
      </c>
    </row>
    <row r="23" spans="1:13" ht="32.25" thickBot="1" x14ac:dyDescent="0.2">
      <c r="A23" s="17">
        <v>214</v>
      </c>
      <c r="B23" s="2" t="s">
        <v>284</v>
      </c>
      <c r="C23" s="2" t="s">
        <v>211</v>
      </c>
      <c r="D23" s="3" t="s">
        <v>7</v>
      </c>
      <c r="E23" s="200">
        <v>45292</v>
      </c>
      <c r="F23" s="201">
        <v>47149</v>
      </c>
      <c r="G23" s="6" t="s">
        <v>12</v>
      </c>
      <c r="H23" s="16" t="s">
        <v>189</v>
      </c>
      <c r="I23" s="36" t="s">
        <v>397</v>
      </c>
      <c r="J23" s="77" t="s">
        <v>16</v>
      </c>
      <c r="K23" s="35"/>
      <c r="L23" s="122">
        <v>0</v>
      </c>
      <c r="M23" s="123">
        <f t="shared" si="1"/>
        <v>0</v>
      </c>
    </row>
    <row r="24" spans="1:13" ht="32.25" thickBot="1" x14ac:dyDescent="0.2">
      <c r="A24" s="17">
        <v>214</v>
      </c>
      <c r="B24" s="2" t="s">
        <v>284</v>
      </c>
      <c r="C24" s="21" t="s">
        <v>211</v>
      </c>
      <c r="D24" s="3" t="s">
        <v>7</v>
      </c>
      <c r="E24" s="200">
        <v>45323</v>
      </c>
      <c r="F24" s="201">
        <v>47177</v>
      </c>
      <c r="G24" s="6" t="s">
        <v>12</v>
      </c>
      <c r="H24" s="16" t="s">
        <v>189</v>
      </c>
      <c r="I24" s="36" t="s">
        <v>397</v>
      </c>
      <c r="J24" s="77" t="s">
        <v>16</v>
      </c>
      <c r="K24" s="35"/>
      <c r="L24" s="122">
        <v>0</v>
      </c>
      <c r="M24" s="123">
        <f t="shared" ref="M24:M34" si="3">L24*6</f>
        <v>0</v>
      </c>
    </row>
    <row r="25" spans="1:13" ht="32.25" thickBot="1" x14ac:dyDescent="0.2">
      <c r="A25" s="17">
        <v>214</v>
      </c>
      <c r="B25" s="2" t="s">
        <v>284</v>
      </c>
      <c r="C25" s="21" t="s">
        <v>211</v>
      </c>
      <c r="D25" s="3" t="s">
        <v>7</v>
      </c>
      <c r="E25" s="200">
        <v>45352</v>
      </c>
      <c r="F25" s="201">
        <v>47208</v>
      </c>
      <c r="G25" s="6" t="s">
        <v>12</v>
      </c>
      <c r="H25" s="16" t="s">
        <v>189</v>
      </c>
      <c r="I25" s="36" t="s">
        <v>397</v>
      </c>
      <c r="J25" s="77" t="s">
        <v>16</v>
      </c>
      <c r="K25" s="35"/>
      <c r="L25" s="122">
        <v>0</v>
      </c>
      <c r="M25" s="123">
        <f t="shared" si="3"/>
        <v>0</v>
      </c>
    </row>
    <row r="26" spans="1:13" ht="32.25" thickBot="1" x14ac:dyDescent="0.2">
      <c r="A26" s="17">
        <v>214</v>
      </c>
      <c r="B26" s="2" t="s">
        <v>284</v>
      </c>
      <c r="C26" s="21" t="s">
        <v>211</v>
      </c>
      <c r="D26" s="3" t="s">
        <v>7</v>
      </c>
      <c r="E26" s="200">
        <v>45383</v>
      </c>
      <c r="F26" s="201">
        <v>47238</v>
      </c>
      <c r="G26" s="6" t="s">
        <v>12</v>
      </c>
      <c r="H26" s="16" t="s">
        <v>189</v>
      </c>
      <c r="I26" s="36" t="s">
        <v>397</v>
      </c>
      <c r="J26" s="77" t="s">
        <v>16</v>
      </c>
      <c r="K26" s="35"/>
      <c r="L26" s="122">
        <v>0</v>
      </c>
      <c r="M26" s="123">
        <f t="shared" si="3"/>
        <v>0</v>
      </c>
    </row>
    <row r="27" spans="1:13" ht="32.25" thickBot="1" x14ac:dyDescent="0.2">
      <c r="A27" s="17">
        <v>214</v>
      </c>
      <c r="B27" s="2" t="s">
        <v>284</v>
      </c>
      <c r="C27" s="2" t="s">
        <v>211</v>
      </c>
      <c r="D27" s="3" t="s">
        <v>7</v>
      </c>
      <c r="E27" s="200">
        <v>45413</v>
      </c>
      <c r="F27" s="201">
        <v>47269</v>
      </c>
      <c r="G27" s="6" t="s">
        <v>12</v>
      </c>
      <c r="H27" s="16" t="s">
        <v>189</v>
      </c>
      <c r="I27" s="36" t="s">
        <v>397</v>
      </c>
      <c r="J27" s="77" t="s">
        <v>16</v>
      </c>
      <c r="K27" s="35"/>
      <c r="L27" s="122">
        <v>0</v>
      </c>
      <c r="M27" s="123">
        <f t="shared" si="3"/>
        <v>0</v>
      </c>
    </row>
    <row r="28" spans="1:13" ht="32.25" thickBot="1" x14ac:dyDescent="0.2">
      <c r="A28" s="17">
        <v>214</v>
      </c>
      <c r="B28" s="2" t="s">
        <v>284</v>
      </c>
      <c r="C28" s="21" t="s">
        <v>211</v>
      </c>
      <c r="D28" s="3" t="s">
        <v>7</v>
      </c>
      <c r="E28" s="200">
        <v>45444</v>
      </c>
      <c r="F28" s="201">
        <v>47299</v>
      </c>
      <c r="G28" s="6" t="s">
        <v>12</v>
      </c>
      <c r="H28" s="16" t="s">
        <v>189</v>
      </c>
      <c r="I28" s="36" t="s">
        <v>397</v>
      </c>
      <c r="J28" s="77" t="s">
        <v>16</v>
      </c>
      <c r="K28" s="35"/>
      <c r="L28" s="122">
        <v>0</v>
      </c>
      <c r="M28" s="123">
        <f t="shared" si="3"/>
        <v>0</v>
      </c>
    </row>
    <row r="29" spans="1:13" ht="32.25" thickBot="1" x14ac:dyDescent="0.2">
      <c r="A29" s="17">
        <v>214</v>
      </c>
      <c r="B29" s="2" t="s">
        <v>284</v>
      </c>
      <c r="C29" s="21" t="s">
        <v>211</v>
      </c>
      <c r="D29" s="3" t="s">
        <v>7</v>
      </c>
      <c r="E29" s="200">
        <v>45474</v>
      </c>
      <c r="F29" s="201">
        <v>47330</v>
      </c>
      <c r="G29" s="6" t="s">
        <v>12</v>
      </c>
      <c r="H29" s="16" t="s">
        <v>189</v>
      </c>
      <c r="I29" s="36" t="s">
        <v>397</v>
      </c>
      <c r="J29" s="77" t="s">
        <v>16</v>
      </c>
      <c r="K29" s="35"/>
      <c r="L29" s="122">
        <v>0</v>
      </c>
      <c r="M29" s="123">
        <f t="shared" si="3"/>
        <v>0</v>
      </c>
    </row>
    <row r="30" spans="1:13" ht="32.25" thickBot="1" x14ac:dyDescent="0.2">
      <c r="A30" s="17">
        <v>214</v>
      </c>
      <c r="B30" s="2" t="s">
        <v>284</v>
      </c>
      <c r="C30" s="2" t="s">
        <v>211</v>
      </c>
      <c r="D30" s="3" t="s">
        <v>7</v>
      </c>
      <c r="E30" s="200">
        <v>45505</v>
      </c>
      <c r="F30" s="201">
        <v>47361</v>
      </c>
      <c r="G30" s="6" t="s">
        <v>12</v>
      </c>
      <c r="H30" s="16" t="s">
        <v>189</v>
      </c>
      <c r="I30" s="36" t="s">
        <v>397</v>
      </c>
      <c r="J30" s="77" t="s">
        <v>16</v>
      </c>
      <c r="K30" s="35"/>
      <c r="L30" s="122">
        <v>0</v>
      </c>
      <c r="M30" s="123">
        <f t="shared" si="3"/>
        <v>0</v>
      </c>
    </row>
    <row r="31" spans="1:13" ht="32.25" thickBot="1" x14ac:dyDescent="0.2">
      <c r="A31" s="17">
        <v>214</v>
      </c>
      <c r="B31" s="2" t="s">
        <v>284</v>
      </c>
      <c r="C31" s="21" t="s">
        <v>211</v>
      </c>
      <c r="D31" s="3" t="s">
        <v>7</v>
      </c>
      <c r="E31" s="200">
        <v>45536</v>
      </c>
      <c r="F31" s="201">
        <v>47391</v>
      </c>
      <c r="G31" s="6" t="s">
        <v>12</v>
      </c>
      <c r="H31" s="16" t="s">
        <v>189</v>
      </c>
      <c r="I31" s="36" t="s">
        <v>397</v>
      </c>
      <c r="J31" s="77" t="s">
        <v>16</v>
      </c>
      <c r="K31" s="35"/>
      <c r="L31" s="122">
        <v>0</v>
      </c>
      <c r="M31" s="123">
        <f t="shared" si="3"/>
        <v>0</v>
      </c>
    </row>
    <row r="32" spans="1:13" ht="32.25" thickBot="1" x14ac:dyDescent="0.2">
      <c r="A32" s="17">
        <v>214</v>
      </c>
      <c r="B32" s="2" t="s">
        <v>284</v>
      </c>
      <c r="C32" s="21" t="s">
        <v>211</v>
      </c>
      <c r="D32" s="3" t="s">
        <v>7</v>
      </c>
      <c r="E32" s="200">
        <v>45566</v>
      </c>
      <c r="F32" s="201">
        <v>47422</v>
      </c>
      <c r="G32" s="6" t="s">
        <v>12</v>
      </c>
      <c r="H32" s="16" t="s">
        <v>189</v>
      </c>
      <c r="I32" s="36" t="s">
        <v>397</v>
      </c>
      <c r="J32" s="77" t="s">
        <v>16</v>
      </c>
      <c r="K32" s="35"/>
      <c r="L32" s="122">
        <v>0</v>
      </c>
      <c r="M32" s="123">
        <f t="shared" si="3"/>
        <v>0</v>
      </c>
    </row>
    <row r="33" spans="1:13" ht="32.25" thickBot="1" x14ac:dyDescent="0.2">
      <c r="A33" s="17">
        <v>214</v>
      </c>
      <c r="B33" s="2" t="s">
        <v>284</v>
      </c>
      <c r="C33" s="21" t="s">
        <v>211</v>
      </c>
      <c r="D33" s="3" t="s">
        <v>7</v>
      </c>
      <c r="E33" s="200">
        <v>45597</v>
      </c>
      <c r="F33" s="201">
        <v>47452</v>
      </c>
      <c r="G33" s="6" t="s">
        <v>12</v>
      </c>
      <c r="H33" s="16" t="s">
        <v>189</v>
      </c>
      <c r="I33" s="36" t="s">
        <v>397</v>
      </c>
      <c r="J33" s="77" t="s">
        <v>16</v>
      </c>
      <c r="K33" s="35"/>
      <c r="L33" s="122">
        <v>0</v>
      </c>
      <c r="M33" s="123">
        <f t="shared" si="3"/>
        <v>0</v>
      </c>
    </row>
    <row r="34" spans="1:13" ht="32.25" thickBot="1" x14ac:dyDescent="0.2">
      <c r="A34" s="17">
        <v>214</v>
      </c>
      <c r="B34" s="2" t="s">
        <v>284</v>
      </c>
      <c r="C34" s="21" t="s">
        <v>211</v>
      </c>
      <c r="D34" s="3" t="s">
        <v>7</v>
      </c>
      <c r="E34" s="200">
        <v>45627</v>
      </c>
      <c r="F34" s="201">
        <v>29</v>
      </c>
      <c r="G34" s="6" t="s">
        <v>12</v>
      </c>
      <c r="H34" s="16" t="s">
        <v>189</v>
      </c>
      <c r="I34" s="36" t="s">
        <v>397</v>
      </c>
      <c r="J34" s="77" t="s">
        <v>16</v>
      </c>
      <c r="K34" s="35"/>
      <c r="L34" s="122">
        <v>0</v>
      </c>
      <c r="M34" s="123">
        <f t="shared" si="3"/>
        <v>0</v>
      </c>
    </row>
    <row r="35" spans="1:13" ht="42.75" thickBot="1" x14ac:dyDescent="0.2">
      <c r="A35" s="17">
        <v>214</v>
      </c>
      <c r="B35" s="2" t="s">
        <v>313</v>
      </c>
      <c r="C35" s="2" t="s">
        <v>211</v>
      </c>
      <c r="D35" s="3" t="s">
        <v>7</v>
      </c>
      <c r="E35" s="4">
        <v>42826</v>
      </c>
      <c r="F35" s="5">
        <v>42855</v>
      </c>
      <c r="G35" s="6" t="s">
        <v>12</v>
      </c>
      <c r="H35" s="16" t="s">
        <v>189</v>
      </c>
      <c r="I35" s="36" t="s">
        <v>398</v>
      </c>
      <c r="J35" s="77" t="s">
        <v>16</v>
      </c>
      <c r="K35" s="35"/>
      <c r="L35" s="122">
        <v>0</v>
      </c>
      <c r="M35" s="123">
        <f t="shared" si="1"/>
        <v>0</v>
      </c>
    </row>
    <row r="36" spans="1:13" ht="44.25" customHeight="1" thickBot="1" x14ac:dyDescent="0.2">
      <c r="A36" s="17">
        <v>214</v>
      </c>
      <c r="B36" s="2" t="s">
        <v>313</v>
      </c>
      <c r="C36" s="2" t="s">
        <v>211</v>
      </c>
      <c r="D36" s="3" t="s">
        <v>7</v>
      </c>
      <c r="E36" s="4">
        <v>43009</v>
      </c>
      <c r="F36" s="5">
        <v>43039</v>
      </c>
      <c r="G36" s="6" t="s">
        <v>12</v>
      </c>
      <c r="H36" s="16" t="s">
        <v>189</v>
      </c>
      <c r="I36" s="36" t="s">
        <v>398</v>
      </c>
      <c r="J36" s="77" t="s">
        <v>16</v>
      </c>
      <c r="K36" s="35"/>
      <c r="L36" s="122">
        <v>0</v>
      </c>
      <c r="M36" s="123">
        <f t="shared" si="1"/>
        <v>0</v>
      </c>
    </row>
    <row r="37" spans="1:13" s="1" customFormat="1" ht="53.25" thickBot="1" x14ac:dyDescent="0.2">
      <c r="A37" s="86">
        <v>241</v>
      </c>
      <c r="B37" s="87" t="s">
        <v>25</v>
      </c>
      <c r="C37" s="9" t="s">
        <v>211</v>
      </c>
      <c r="D37" s="88" t="s">
        <v>7</v>
      </c>
      <c r="E37" s="89">
        <v>42800</v>
      </c>
      <c r="F37" s="90">
        <v>42856</v>
      </c>
      <c r="G37" s="91"/>
      <c r="H37" s="92" t="s">
        <v>189</v>
      </c>
      <c r="I37" s="33" t="s">
        <v>220</v>
      </c>
      <c r="J37" s="13"/>
      <c r="K37" s="115" t="s">
        <v>287</v>
      </c>
      <c r="L37" s="122">
        <v>0</v>
      </c>
      <c r="M37" s="123">
        <f t="shared" si="1"/>
        <v>0</v>
      </c>
    </row>
    <row r="38" spans="1:13" ht="32.25" thickBot="1" x14ac:dyDescent="0.2">
      <c r="A38" s="17">
        <v>244</v>
      </c>
      <c r="B38" s="2" t="s">
        <v>299</v>
      </c>
      <c r="C38" s="2" t="s">
        <v>211</v>
      </c>
      <c r="D38" s="3" t="s">
        <v>7</v>
      </c>
      <c r="E38" s="4">
        <v>42917</v>
      </c>
      <c r="F38" s="5">
        <v>42998</v>
      </c>
      <c r="G38" s="6" t="s">
        <v>12</v>
      </c>
      <c r="H38" s="16" t="s">
        <v>189</v>
      </c>
      <c r="I38" s="36" t="s">
        <v>396</v>
      </c>
      <c r="J38" s="34" t="s">
        <v>14</v>
      </c>
      <c r="K38" s="35"/>
      <c r="L38" s="122">
        <v>0</v>
      </c>
      <c r="M38" s="123">
        <f t="shared" ref="M38" si="4">L38*6</f>
        <v>0</v>
      </c>
    </row>
    <row r="39" spans="1:13" ht="32.25" thickBot="1" x14ac:dyDescent="0.2">
      <c r="A39" s="17">
        <v>245</v>
      </c>
      <c r="B39" s="2" t="s">
        <v>89</v>
      </c>
      <c r="C39" s="2" t="s">
        <v>211</v>
      </c>
      <c r="D39" s="3" t="s">
        <v>7</v>
      </c>
      <c r="E39" s="4">
        <v>42917</v>
      </c>
      <c r="F39" s="5">
        <v>42998</v>
      </c>
      <c r="G39" s="6" t="s">
        <v>12</v>
      </c>
      <c r="H39" s="16" t="s">
        <v>189</v>
      </c>
      <c r="I39" s="36" t="s">
        <v>226</v>
      </c>
      <c r="J39" s="34" t="s">
        <v>14</v>
      </c>
      <c r="K39" s="35"/>
      <c r="L39" s="122">
        <v>0</v>
      </c>
      <c r="M39" s="123">
        <f t="shared" si="1"/>
        <v>0</v>
      </c>
    </row>
    <row r="40" spans="1:13" ht="32.25" thickBot="1" x14ac:dyDescent="0.2">
      <c r="A40" s="17">
        <v>246</v>
      </c>
      <c r="B40" s="2" t="s">
        <v>90</v>
      </c>
      <c r="C40" s="2" t="s">
        <v>210</v>
      </c>
      <c r="D40" s="3" t="s">
        <v>7</v>
      </c>
      <c r="E40" s="4">
        <v>42736</v>
      </c>
      <c r="F40" s="5">
        <v>42815</v>
      </c>
      <c r="G40" s="6" t="s">
        <v>12</v>
      </c>
      <c r="H40" s="16" t="s">
        <v>189</v>
      </c>
      <c r="I40" s="36" t="s">
        <v>315</v>
      </c>
      <c r="J40" s="34" t="s">
        <v>14</v>
      </c>
      <c r="K40" s="35"/>
      <c r="L40" s="122">
        <v>0</v>
      </c>
      <c r="M40" s="123">
        <f>L40*5</f>
        <v>0</v>
      </c>
    </row>
    <row r="41" spans="1:13" ht="32.25" thickBot="1" x14ac:dyDescent="0.2">
      <c r="A41" s="17">
        <v>301</v>
      </c>
      <c r="B41" s="2" t="s">
        <v>308</v>
      </c>
      <c r="C41" s="2" t="s">
        <v>211</v>
      </c>
      <c r="D41" s="3" t="s">
        <v>7</v>
      </c>
      <c r="E41" s="4">
        <v>45292</v>
      </c>
      <c r="F41" s="5">
        <v>47149</v>
      </c>
      <c r="G41" s="6" t="s">
        <v>12</v>
      </c>
      <c r="H41" s="16" t="s">
        <v>189</v>
      </c>
      <c r="I41" s="36" t="s">
        <v>226</v>
      </c>
      <c r="J41" s="34" t="s">
        <v>14</v>
      </c>
      <c r="K41" s="35"/>
      <c r="L41" s="122">
        <v>0</v>
      </c>
      <c r="M41" s="123">
        <f t="shared" ref="M41:M42" si="5">L41*6</f>
        <v>0</v>
      </c>
    </row>
    <row r="42" spans="1:13" ht="32.25" thickBot="1" x14ac:dyDescent="0.2">
      <c r="A42" s="17">
        <v>301</v>
      </c>
      <c r="B42" s="2" t="s">
        <v>308</v>
      </c>
      <c r="C42" s="2" t="s">
        <v>211</v>
      </c>
      <c r="D42" s="3" t="s">
        <v>7</v>
      </c>
      <c r="E42" s="4">
        <v>45383</v>
      </c>
      <c r="F42" s="5">
        <v>47238</v>
      </c>
      <c r="G42" s="6" t="s">
        <v>12</v>
      </c>
      <c r="H42" s="16" t="s">
        <v>189</v>
      </c>
      <c r="I42" s="36" t="s">
        <v>226</v>
      </c>
      <c r="J42" s="34" t="s">
        <v>14</v>
      </c>
      <c r="K42" s="35"/>
      <c r="L42" s="122">
        <v>0</v>
      </c>
      <c r="M42" s="123">
        <f t="shared" si="5"/>
        <v>0</v>
      </c>
    </row>
    <row r="43" spans="1:13" ht="32.25" thickBot="1" x14ac:dyDescent="0.2">
      <c r="A43" s="17">
        <v>301</v>
      </c>
      <c r="B43" s="2" t="s">
        <v>308</v>
      </c>
      <c r="C43" s="2" t="s">
        <v>211</v>
      </c>
      <c r="D43" s="3" t="s">
        <v>7</v>
      </c>
      <c r="E43" s="4">
        <v>45474</v>
      </c>
      <c r="F43" s="5">
        <v>47330</v>
      </c>
      <c r="G43" s="6" t="s">
        <v>12</v>
      </c>
      <c r="H43" s="16" t="s">
        <v>189</v>
      </c>
      <c r="I43" s="36" t="s">
        <v>226</v>
      </c>
      <c r="J43" s="34" t="s">
        <v>14</v>
      </c>
      <c r="K43" s="35"/>
      <c r="L43" s="122">
        <v>0</v>
      </c>
      <c r="M43" s="123">
        <f t="shared" ref="M43" si="6">L43*6</f>
        <v>0</v>
      </c>
    </row>
    <row r="44" spans="1:13" ht="32.25" thickBot="1" x14ac:dyDescent="0.2">
      <c r="A44" s="17">
        <v>301</v>
      </c>
      <c r="B44" s="2" t="s">
        <v>308</v>
      </c>
      <c r="C44" s="2" t="s">
        <v>211</v>
      </c>
      <c r="D44" s="3" t="s">
        <v>7</v>
      </c>
      <c r="E44" s="4">
        <v>45536</v>
      </c>
      <c r="F44" s="5">
        <v>47391</v>
      </c>
      <c r="G44" s="6" t="s">
        <v>12</v>
      </c>
      <c r="H44" s="16" t="s">
        <v>189</v>
      </c>
      <c r="I44" s="36" t="s">
        <v>226</v>
      </c>
      <c r="J44" s="34" t="s">
        <v>14</v>
      </c>
      <c r="K44" s="35"/>
      <c r="L44" s="122">
        <v>0</v>
      </c>
      <c r="M44" s="123">
        <f t="shared" ref="M44" si="7">L44*6</f>
        <v>0</v>
      </c>
    </row>
    <row r="45" spans="1:13" ht="32.25" thickBot="1" x14ac:dyDescent="0.2">
      <c r="A45" s="17">
        <v>340</v>
      </c>
      <c r="B45" s="2" t="s">
        <v>300</v>
      </c>
      <c r="C45" s="2" t="s">
        <v>211</v>
      </c>
      <c r="D45" s="3" t="s">
        <v>7</v>
      </c>
      <c r="E45" s="4">
        <v>45292</v>
      </c>
      <c r="F45" s="5">
        <v>47208</v>
      </c>
      <c r="G45" s="6" t="s">
        <v>12</v>
      </c>
      <c r="H45" s="16" t="s">
        <v>189</v>
      </c>
      <c r="I45" s="36" t="s">
        <v>226</v>
      </c>
      <c r="J45" s="34" t="s">
        <v>14</v>
      </c>
      <c r="K45" s="35"/>
      <c r="L45" s="122">
        <v>0</v>
      </c>
      <c r="M45" s="123">
        <f t="shared" ref="M45" si="8">L45*6</f>
        <v>0</v>
      </c>
    </row>
    <row r="46" spans="1:13" ht="32.25" thickBot="1" x14ac:dyDescent="0.2">
      <c r="A46" s="17">
        <v>340</v>
      </c>
      <c r="B46" s="2" t="s">
        <v>300</v>
      </c>
      <c r="C46" s="2" t="s">
        <v>211</v>
      </c>
      <c r="D46" s="3" t="s">
        <v>7</v>
      </c>
      <c r="E46" s="4">
        <v>45474</v>
      </c>
      <c r="F46" s="5">
        <v>47391</v>
      </c>
      <c r="G46" s="6" t="s">
        <v>12</v>
      </c>
      <c r="H46" s="16" t="s">
        <v>189</v>
      </c>
      <c r="I46" s="36" t="s">
        <v>226</v>
      </c>
      <c r="J46" s="34" t="s">
        <v>14</v>
      </c>
      <c r="K46" s="35"/>
      <c r="L46" s="122">
        <v>0</v>
      </c>
      <c r="M46" s="123">
        <f t="shared" ref="M46" si="9">L46*6</f>
        <v>0</v>
      </c>
    </row>
    <row r="47" spans="1:13" ht="32.25" thickBot="1" x14ac:dyDescent="0.2">
      <c r="A47" s="17">
        <v>341</v>
      </c>
      <c r="B47" s="2" t="s">
        <v>91</v>
      </c>
      <c r="C47" s="2" t="s">
        <v>211</v>
      </c>
      <c r="D47" s="3" t="s">
        <v>7</v>
      </c>
      <c r="E47" s="4">
        <v>42826</v>
      </c>
      <c r="F47" s="5">
        <v>42906</v>
      </c>
      <c r="G47" s="6" t="s">
        <v>12</v>
      </c>
      <c r="H47" s="16" t="s">
        <v>189</v>
      </c>
      <c r="I47" s="36" t="s">
        <v>226</v>
      </c>
      <c r="J47" s="34" t="s">
        <v>14</v>
      </c>
      <c r="K47" s="35"/>
      <c r="L47" s="122">
        <v>0</v>
      </c>
      <c r="M47" s="123">
        <f t="shared" si="1"/>
        <v>0</v>
      </c>
    </row>
    <row r="48" spans="1:13" ht="32.25" thickBot="1" x14ac:dyDescent="0.2">
      <c r="A48" s="17">
        <v>342</v>
      </c>
      <c r="B48" s="2" t="s">
        <v>92</v>
      </c>
      <c r="C48" s="2" t="s">
        <v>211</v>
      </c>
      <c r="D48" s="3" t="s">
        <v>7</v>
      </c>
      <c r="E48" s="4">
        <v>42826</v>
      </c>
      <c r="F48" s="5">
        <v>42901</v>
      </c>
      <c r="G48" s="6" t="s">
        <v>12</v>
      </c>
      <c r="H48" s="16" t="s">
        <v>189</v>
      </c>
      <c r="I48" s="36" t="s">
        <v>227</v>
      </c>
      <c r="J48" s="34" t="s">
        <v>14</v>
      </c>
      <c r="K48" s="35"/>
      <c r="L48" s="122">
        <v>0</v>
      </c>
      <c r="M48" s="123">
        <f t="shared" si="1"/>
        <v>0</v>
      </c>
    </row>
    <row r="49" spans="1:13" ht="32.25" thickBot="1" x14ac:dyDescent="0.2">
      <c r="A49" s="17">
        <v>343</v>
      </c>
      <c r="B49" s="2" t="s">
        <v>93</v>
      </c>
      <c r="C49" s="2" t="s">
        <v>211</v>
      </c>
      <c r="D49" s="3" t="s">
        <v>7</v>
      </c>
      <c r="E49" s="4">
        <v>42826</v>
      </c>
      <c r="F49" s="5">
        <v>42901</v>
      </c>
      <c r="G49" s="6" t="s">
        <v>12</v>
      </c>
      <c r="H49" s="16" t="s">
        <v>189</v>
      </c>
      <c r="I49" s="36" t="s">
        <v>225</v>
      </c>
      <c r="J49" s="35" t="s">
        <v>14</v>
      </c>
      <c r="K49" s="35" t="s">
        <v>51</v>
      </c>
      <c r="L49" s="122">
        <v>0</v>
      </c>
      <c r="M49" s="123">
        <f t="shared" si="1"/>
        <v>0</v>
      </c>
    </row>
    <row r="50" spans="1:13" ht="32.25" thickBot="1" x14ac:dyDescent="0.2">
      <c r="A50" s="17">
        <v>344</v>
      </c>
      <c r="B50" s="2" t="s">
        <v>94</v>
      </c>
      <c r="C50" s="2" t="s">
        <v>211</v>
      </c>
      <c r="D50" s="3" t="s">
        <v>7</v>
      </c>
      <c r="E50" s="4">
        <v>42826</v>
      </c>
      <c r="F50" s="5">
        <v>42901</v>
      </c>
      <c r="G50" s="6" t="s">
        <v>12</v>
      </c>
      <c r="H50" s="16" t="s">
        <v>189</v>
      </c>
      <c r="I50" s="36" t="s">
        <v>225</v>
      </c>
      <c r="J50" s="35" t="s">
        <v>14</v>
      </c>
      <c r="K50" s="35" t="s">
        <v>51</v>
      </c>
      <c r="L50" s="122">
        <v>0</v>
      </c>
      <c r="M50" s="123">
        <f t="shared" si="1"/>
        <v>0</v>
      </c>
    </row>
    <row r="51" spans="1:13" ht="42.75" thickBot="1" x14ac:dyDescent="0.2">
      <c r="A51" s="17">
        <v>346</v>
      </c>
      <c r="B51" s="2" t="s">
        <v>188</v>
      </c>
      <c r="C51" s="2" t="s">
        <v>211</v>
      </c>
      <c r="D51" s="3" t="s">
        <v>7</v>
      </c>
      <c r="E51" s="4">
        <v>42917</v>
      </c>
      <c r="F51" s="5">
        <v>42998</v>
      </c>
      <c r="G51" s="6" t="s">
        <v>12</v>
      </c>
      <c r="H51" s="16" t="s">
        <v>189</v>
      </c>
      <c r="I51" s="36" t="s">
        <v>228</v>
      </c>
      <c r="J51" s="35" t="s">
        <v>14</v>
      </c>
      <c r="K51" s="35"/>
      <c r="L51" s="122">
        <v>0</v>
      </c>
      <c r="M51" s="123">
        <f t="shared" si="1"/>
        <v>0</v>
      </c>
    </row>
    <row r="52" spans="1:13" ht="42.75" thickBot="1" x14ac:dyDescent="0.2">
      <c r="A52" s="17">
        <v>347</v>
      </c>
      <c r="B52" s="2" t="s">
        <v>95</v>
      </c>
      <c r="C52" s="2" t="s">
        <v>210</v>
      </c>
      <c r="D52" s="3" t="s">
        <v>7</v>
      </c>
      <c r="E52" s="4">
        <v>43831</v>
      </c>
      <c r="F52" s="5">
        <v>43910</v>
      </c>
      <c r="G52" s="6" t="s">
        <v>12</v>
      </c>
      <c r="H52" s="16" t="s">
        <v>189</v>
      </c>
      <c r="I52" s="36" t="s">
        <v>229</v>
      </c>
      <c r="J52" s="35" t="s">
        <v>14</v>
      </c>
      <c r="K52" s="35"/>
      <c r="L52" s="122">
        <v>0</v>
      </c>
      <c r="M52" s="123">
        <f>L52*5</f>
        <v>0</v>
      </c>
    </row>
    <row r="53" spans="1:13" ht="42.75" thickBot="1" x14ac:dyDescent="0.2">
      <c r="A53" s="17">
        <v>347</v>
      </c>
      <c r="B53" s="2" t="s">
        <v>95</v>
      </c>
      <c r="C53" s="2" t="s">
        <v>211</v>
      </c>
      <c r="D53" s="3" t="s">
        <v>7</v>
      </c>
      <c r="E53" s="4">
        <v>42917</v>
      </c>
      <c r="F53" s="5">
        <v>42998</v>
      </c>
      <c r="G53" s="6" t="s">
        <v>12</v>
      </c>
      <c r="H53" s="16" t="s">
        <v>189</v>
      </c>
      <c r="I53" s="36" t="s">
        <v>229</v>
      </c>
      <c r="J53" s="35" t="s">
        <v>14</v>
      </c>
      <c r="K53" s="35"/>
      <c r="L53" s="122">
        <v>0</v>
      </c>
      <c r="M53" s="123">
        <f t="shared" si="1"/>
        <v>0</v>
      </c>
    </row>
    <row r="54" spans="1:13" s="1" customFormat="1" ht="53.25" thickBot="1" x14ac:dyDescent="0.2">
      <c r="A54" s="8">
        <v>403</v>
      </c>
      <c r="B54" s="9" t="s">
        <v>17</v>
      </c>
      <c r="C54" s="9" t="s">
        <v>210</v>
      </c>
      <c r="D54" s="88" t="s">
        <v>7</v>
      </c>
      <c r="E54" s="89">
        <v>42736</v>
      </c>
      <c r="F54" s="90">
        <v>42825</v>
      </c>
      <c r="G54" s="91"/>
      <c r="H54" s="91" t="s">
        <v>189</v>
      </c>
      <c r="I54" s="7"/>
      <c r="J54" s="7"/>
      <c r="K54" s="115" t="s">
        <v>287</v>
      </c>
      <c r="L54" s="122">
        <v>0</v>
      </c>
      <c r="M54" s="123">
        <f>L54*5</f>
        <v>0</v>
      </c>
    </row>
    <row r="55" spans="1:13" ht="32.25" thickBot="1" x14ac:dyDescent="0.2">
      <c r="A55" s="17">
        <v>419</v>
      </c>
      <c r="B55" s="2" t="s">
        <v>96</v>
      </c>
      <c r="C55" s="2" t="s">
        <v>211</v>
      </c>
      <c r="D55" s="3" t="s">
        <v>7</v>
      </c>
      <c r="E55" s="4">
        <v>42826</v>
      </c>
      <c r="F55" s="5">
        <v>42901</v>
      </c>
      <c r="G55" s="6" t="s">
        <v>12</v>
      </c>
      <c r="H55" s="16" t="s">
        <v>189</v>
      </c>
      <c r="I55" s="36" t="s">
        <v>315</v>
      </c>
      <c r="J55" s="35" t="s">
        <v>14</v>
      </c>
      <c r="K55" s="35"/>
      <c r="L55" s="122">
        <v>0</v>
      </c>
      <c r="M55" s="123">
        <f t="shared" si="1"/>
        <v>0</v>
      </c>
    </row>
    <row r="56" spans="1:13" ht="42.75" thickBot="1" x14ac:dyDescent="0.2">
      <c r="A56" s="17">
        <v>438</v>
      </c>
      <c r="B56" s="2" t="s">
        <v>295</v>
      </c>
      <c r="C56" s="2" t="s">
        <v>211</v>
      </c>
      <c r="D56" s="3" t="s">
        <v>7</v>
      </c>
      <c r="E56" s="4">
        <v>42826</v>
      </c>
      <c r="F56" s="5">
        <v>42901</v>
      </c>
      <c r="G56" s="6" t="s">
        <v>12</v>
      </c>
      <c r="H56" s="16" t="s">
        <v>189</v>
      </c>
      <c r="I56" s="36" t="s">
        <v>230</v>
      </c>
      <c r="J56" s="35" t="s">
        <v>14</v>
      </c>
      <c r="K56" s="35"/>
      <c r="L56" s="122">
        <v>0</v>
      </c>
      <c r="M56" s="123">
        <f t="shared" si="1"/>
        <v>0</v>
      </c>
    </row>
    <row r="57" spans="1:13" ht="74.25" thickBot="1" x14ac:dyDescent="0.2">
      <c r="A57" s="17">
        <v>439</v>
      </c>
      <c r="B57" s="2" t="s">
        <v>97</v>
      </c>
      <c r="C57" s="2" t="s">
        <v>211</v>
      </c>
      <c r="D57" s="3" t="s">
        <v>7</v>
      </c>
      <c r="E57" s="4">
        <v>42826</v>
      </c>
      <c r="F57" s="5">
        <v>42901</v>
      </c>
      <c r="G57" s="15" t="s">
        <v>393</v>
      </c>
      <c r="H57" s="16" t="s">
        <v>189</v>
      </c>
      <c r="I57" s="36" t="s">
        <v>394</v>
      </c>
      <c r="J57" s="35" t="s">
        <v>14</v>
      </c>
      <c r="K57" s="35"/>
      <c r="L57" s="122">
        <v>0</v>
      </c>
      <c r="M57" s="123">
        <f t="shared" ref="M57" si="10">L57*6</f>
        <v>0</v>
      </c>
    </row>
    <row r="58" spans="1:13" ht="32.25" thickBot="1" x14ac:dyDescent="0.2">
      <c r="A58" s="17">
        <v>441</v>
      </c>
      <c r="B58" s="2" t="s">
        <v>98</v>
      </c>
      <c r="C58" s="2" t="s">
        <v>211</v>
      </c>
      <c r="D58" s="3" t="s">
        <v>7</v>
      </c>
      <c r="E58" s="4">
        <v>42917</v>
      </c>
      <c r="F58" s="5">
        <v>42998</v>
      </c>
      <c r="G58" s="6" t="s">
        <v>12</v>
      </c>
      <c r="H58" s="16" t="s">
        <v>189</v>
      </c>
      <c r="I58" s="36" t="s">
        <v>315</v>
      </c>
      <c r="J58" s="35" t="s">
        <v>14</v>
      </c>
      <c r="K58" s="35"/>
      <c r="L58" s="122">
        <v>0</v>
      </c>
      <c r="M58" s="123">
        <f t="shared" si="1"/>
        <v>0</v>
      </c>
    </row>
    <row r="59" spans="1:13" ht="32.25" thickBot="1" x14ac:dyDescent="0.2">
      <c r="A59" s="17">
        <v>442</v>
      </c>
      <c r="B59" s="2" t="s">
        <v>99</v>
      </c>
      <c r="C59" s="2" t="s">
        <v>211</v>
      </c>
      <c r="D59" s="3" t="s">
        <v>7</v>
      </c>
      <c r="E59" s="4">
        <v>42917</v>
      </c>
      <c r="F59" s="5">
        <v>42998</v>
      </c>
      <c r="G59" s="6" t="s">
        <v>12</v>
      </c>
      <c r="H59" s="16" t="s">
        <v>189</v>
      </c>
      <c r="I59" s="36" t="s">
        <v>315</v>
      </c>
      <c r="J59" s="35" t="s">
        <v>14</v>
      </c>
      <c r="K59" s="35"/>
      <c r="L59" s="122">
        <v>0</v>
      </c>
      <c r="M59" s="123">
        <f t="shared" si="1"/>
        <v>0</v>
      </c>
    </row>
    <row r="60" spans="1:13" ht="63.75" thickBot="1" x14ac:dyDescent="0.2">
      <c r="A60" s="17">
        <v>444</v>
      </c>
      <c r="B60" s="2" t="s">
        <v>100</v>
      </c>
      <c r="C60" s="2" t="s">
        <v>211</v>
      </c>
      <c r="D60" s="3" t="s">
        <v>7</v>
      </c>
      <c r="E60" s="4">
        <v>42917</v>
      </c>
      <c r="F60" s="5">
        <v>42998</v>
      </c>
      <c r="G60" s="15" t="s">
        <v>391</v>
      </c>
      <c r="H60" s="16" t="s">
        <v>189</v>
      </c>
      <c r="I60" s="36" t="s">
        <v>390</v>
      </c>
      <c r="J60" s="35" t="s">
        <v>14</v>
      </c>
      <c r="K60" s="35"/>
      <c r="L60" s="122">
        <v>0</v>
      </c>
      <c r="M60" s="123">
        <f t="shared" si="1"/>
        <v>0</v>
      </c>
    </row>
    <row r="61" spans="1:13" ht="63.75" thickBot="1" x14ac:dyDescent="0.2">
      <c r="A61" s="17">
        <v>445</v>
      </c>
      <c r="B61" s="2" t="s">
        <v>101</v>
      </c>
      <c r="C61" s="2" t="s">
        <v>211</v>
      </c>
      <c r="D61" s="3" t="s">
        <v>7</v>
      </c>
      <c r="E61" s="4">
        <v>43009</v>
      </c>
      <c r="F61" s="5">
        <v>43084</v>
      </c>
      <c r="G61" s="15" t="s">
        <v>392</v>
      </c>
      <c r="H61" s="16" t="s">
        <v>189</v>
      </c>
      <c r="I61" s="36" t="s">
        <v>315</v>
      </c>
      <c r="J61" s="35" t="s">
        <v>14</v>
      </c>
      <c r="K61" s="35"/>
      <c r="L61" s="122">
        <v>0</v>
      </c>
      <c r="M61" s="123">
        <f t="shared" si="1"/>
        <v>0</v>
      </c>
    </row>
    <row r="62" spans="1:13" ht="53.25" thickBot="1" x14ac:dyDescent="0.2">
      <c r="A62" s="17">
        <v>448</v>
      </c>
      <c r="B62" s="195" t="s">
        <v>406</v>
      </c>
      <c r="C62" s="2" t="s">
        <v>211</v>
      </c>
      <c r="D62" s="3" t="s">
        <v>7</v>
      </c>
      <c r="E62" s="4">
        <v>43922</v>
      </c>
      <c r="F62" s="5">
        <v>44003</v>
      </c>
      <c r="G62" s="15" t="s">
        <v>13</v>
      </c>
      <c r="H62" s="16" t="s">
        <v>189</v>
      </c>
      <c r="I62" s="36" t="s">
        <v>231</v>
      </c>
      <c r="J62" s="35" t="s">
        <v>14</v>
      </c>
      <c r="K62" s="196" t="s">
        <v>190</v>
      </c>
      <c r="L62" s="122">
        <v>0</v>
      </c>
      <c r="M62" s="123">
        <f>L62*6</f>
        <v>0</v>
      </c>
    </row>
    <row r="63" spans="1:13" ht="53.25" thickBot="1" x14ac:dyDescent="0.2">
      <c r="A63" s="17">
        <v>448</v>
      </c>
      <c r="B63" s="195" t="s">
        <v>406</v>
      </c>
      <c r="C63" s="2" t="s">
        <v>211</v>
      </c>
      <c r="D63" s="3" t="s">
        <v>7</v>
      </c>
      <c r="E63" s="4">
        <v>44105</v>
      </c>
      <c r="F63" s="5">
        <v>44185</v>
      </c>
      <c r="G63" s="15" t="s">
        <v>13</v>
      </c>
      <c r="H63" s="16" t="s">
        <v>189</v>
      </c>
      <c r="I63" s="36" t="s">
        <v>231</v>
      </c>
      <c r="J63" s="35" t="s">
        <v>14</v>
      </c>
      <c r="K63" s="196" t="s">
        <v>190</v>
      </c>
      <c r="L63" s="122">
        <v>0</v>
      </c>
      <c r="M63" s="123">
        <f>L63*6</f>
        <v>0</v>
      </c>
    </row>
    <row r="64" spans="1:13" ht="53.25" thickBot="1" x14ac:dyDescent="0.2">
      <c r="A64" s="17">
        <v>449</v>
      </c>
      <c r="B64" s="195" t="s">
        <v>407</v>
      </c>
      <c r="C64" s="2" t="s">
        <v>211</v>
      </c>
      <c r="D64" s="3" t="s">
        <v>7</v>
      </c>
      <c r="E64" s="4">
        <v>43922</v>
      </c>
      <c r="F64" s="5">
        <v>44003</v>
      </c>
      <c r="G64" s="15" t="s">
        <v>45</v>
      </c>
      <c r="H64" s="16" t="s">
        <v>189</v>
      </c>
      <c r="I64" s="36" t="s">
        <v>231</v>
      </c>
      <c r="J64" s="35" t="s">
        <v>14</v>
      </c>
      <c r="K64" s="196" t="s">
        <v>190</v>
      </c>
      <c r="L64" s="122">
        <v>0</v>
      </c>
      <c r="M64" s="123">
        <f>L64*6</f>
        <v>0</v>
      </c>
    </row>
    <row r="65" spans="1:13" ht="53.25" thickBot="1" x14ac:dyDescent="0.2">
      <c r="A65" s="17">
        <v>449</v>
      </c>
      <c r="B65" s="195" t="s">
        <v>407</v>
      </c>
      <c r="C65" s="2" t="s">
        <v>211</v>
      </c>
      <c r="D65" s="3" t="s">
        <v>7</v>
      </c>
      <c r="E65" s="4">
        <v>44105</v>
      </c>
      <c r="F65" s="5">
        <v>44185</v>
      </c>
      <c r="G65" s="15" t="s">
        <v>45</v>
      </c>
      <c r="H65" s="16" t="s">
        <v>189</v>
      </c>
      <c r="I65" s="36" t="s">
        <v>231</v>
      </c>
      <c r="J65" s="35" t="s">
        <v>14</v>
      </c>
      <c r="K65" s="196" t="s">
        <v>190</v>
      </c>
      <c r="L65" s="122">
        <v>0</v>
      </c>
      <c r="M65" s="123">
        <f t="shared" si="1"/>
        <v>0</v>
      </c>
    </row>
    <row r="66" spans="1:13" ht="63.75" thickBot="1" x14ac:dyDescent="0.2">
      <c r="A66" s="17">
        <v>541</v>
      </c>
      <c r="B66" s="2" t="s">
        <v>102</v>
      </c>
      <c r="C66" s="2" t="s">
        <v>211</v>
      </c>
      <c r="D66" s="3" t="s">
        <v>7</v>
      </c>
      <c r="E66" s="4">
        <v>42826</v>
      </c>
      <c r="F66" s="5">
        <v>42906</v>
      </c>
      <c r="G66" s="6" t="s">
        <v>12</v>
      </c>
      <c r="H66" s="16" t="s">
        <v>189</v>
      </c>
      <c r="I66" s="36" t="s">
        <v>226</v>
      </c>
      <c r="J66" s="36" t="s">
        <v>15</v>
      </c>
      <c r="K66" s="36"/>
      <c r="L66" s="122">
        <v>0</v>
      </c>
      <c r="M66" s="123">
        <f t="shared" si="1"/>
        <v>0</v>
      </c>
    </row>
    <row r="67" spans="1:13" ht="42.75" thickBot="1" x14ac:dyDescent="0.2">
      <c r="A67" s="17">
        <v>542</v>
      </c>
      <c r="B67" s="2" t="s">
        <v>103</v>
      </c>
      <c r="C67" s="2" t="s">
        <v>211</v>
      </c>
      <c r="D67" s="3" t="s">
        <v>7</v>
      </c>
      <c r="E67" s="24">
        <v>42826</v>
      </c>
      <c r="F67" s="25">
        <v>42916</v>
      </c>
      <c r="G67" s="6" t="s">
        <v>12</v>
      </c>
      <c r="H67" s="16" t="s">
        <v>189</v>
      </c>
      <c r="I67" s="36" t="s">
        <v>232</v>
      </c>
      <c r="J67" s="78" t="s">
        <v>16</v>
      </c>
      <c r="K67" s="18"/>
      <c r="L67" s="122">
        <v>0</v>
      </c>
      <c r="M67" s="123">
        <f t="shared" si="1"/>
        <v>0</v>
      </c>
    </row>
    <row r="68" spans="1:13" ht="42.75" thickBot="1" x14ac:dyDescent="0.2">
      <c r="A68" s="17">
        <v>542</v>
      </c>
      <c r="B68" s="2" t="s">
        <v>103</v>
      </c>
      <c r="C68" s="2" t="s">
        <v>211</v>
      </c>
      <c r="D68" s="3" t="s">
        <v>7</v>
      </c>
      <c r="E68" s="24">
        <v>43009</v>
      </c>
      <c r="F68" s="25">
        <v>43100</v>
      </c>
      <c r="G68" s="6" t="s">
        <v>12</v>
      </c>
      <c r="H68" s="16" t="s">
        <v>189</v>
      </c>
      <c r="I68" s="36" t="s">
        <v>232</v>
      </c>
      <c r="J68" s="78" t="s">
        <v>16</v>
      </c>
      <c r="K68" s="18"/>
      <c r="L68" s="122">
        <v>0</v>
      </c>
      <c r="M68" s="123">
        <f t="shared" si="1"/>
        <v>0</v>
      </c>
    </row>
    <row r="69" spans="1:13" ht="32.25" thickBot="1" x14ac:dyDescent="0.2">
      <c r="A69" s="17">
        <v>544</v>
      </c>
      <c r="B69" s="2" t="s">
        <v>104</v>
      </c>
      <c r="C69" s="2" t="s">
        <v>211</v>
      </c>
      <c r="D69" s="3" t="s">
        <v>7</v>
      </c>
      <c r="E69" s="24">
        <v>42917</v>
      </c>
      <c r="F69" s="25">
        <v>42993</v>
      </c>
      <c r="G69" s="6" t="s">
        <v>12</v>
      </c>
      <c r="H69" s="16" t="s">
        <v>189</v>
      </c>
      <c r="I69" s="36" t="s">
        <v>226</v>
      </c>
      <c r="J69" s="18" t="s">
        <v>14</v>
      </c>
      <c r="K69" s="18"/>
      <c r="L69" s="122">
        <v>0</v>
      </c>
      <c r="M69" s="123">
        <f t="shared" si="1"/>
        <v>0</v>
      </c>
    </row>
    <row r="70" spans="1:13" ht="32.25" thickBot="1" x14ac:dyDescent="0.2">
      <c r="A70" s="17">
        <v>545</v>
      </c>
      <c r="B70" s="2" t="s">
        <v>105</v>
      </c>
      <c r="C70" s="2" t="s">
        <v>211</v>
      </c>
      <c r="D70" s="3" t="s">
        <v>7</v>
      </c>
      <c r="E70" s="4">
        <v>43009</v>
      </c>
      <c r="F70" s="5">
        <v>43084</v>
      </c>
      <c r="G70" s="6" t="s">
        <v>12</v>
      </c>
      <c r="H70" s="16" t="s">
        <v>189</v>
      </c>
      <c r="I70" s="36" t="s">
        <v>226</v>
      </c>
      <c r="J70" s="35" t="s">
        <v>14</v>
      </c>
      <c r="K70" s="36"/>
      <c r="L70" s="122">
        <v>0</v>
      </c>
      <c r="M70" s="123">
        <f t="shared" si="1"/>
        <v>0</v>
      </c>
    </row>
    <row r="71" spans="1:13" ht="32.25" thickBot="1" x14ac:dyDescent="0.2">
      <c r="A71" s="17">
        <v>546</v>
      </c>
      <c r="B71" s="2" t="s">
        <v>296</v>
      </c>
      <c r="C71" s="2" t="s">
        <v>211</v>
      </c>
      <c r="D71" s="3" t="s">
        <v>7</v>
      </c>
      <c r="E71" s="4">
        <v>43009</v>
      </c>
      <c r="F71" s="5">
        <v>43084</v>
      </c>
      <c r="G71" s="6" t="s">
        <v>12</v>
      </c>
      <c r="H71" s="16" t="s">
        <v>189</v>
      </c>
      <c r="I71" s="36" t="s">
        <v>226</v>
      </c>
      <c r="J71" s="35" t="s">
        <v>14</v>
      </c>
      <c r="K71" s="36"/>
      <c r="L71" s="122">
        <v>0</v>
      </c>
      <c r="M71" s="123">
        <f t="shared" ref="M71" si="11">L71*6</f>
        <v>0</v>
      </c>
    </row>
    <row r="72" spans="1:13" ht="32.25" thickBot="1" x14ac:dyDescent="0.2">
      <c r="A72" s="17">
        <v>549</v>
      </c>
      <c r="B72" s="2" t="s">
        <v>106</v>
      </c>
      <c r="C72" s="2" t="s">
        <v>210</v>
      </c>
      <c r="D72" s="3" t="s">
        <v>7</v>
      </c>
      <c r="E72" s="4">
        <v>42826</v>
      </c>
      <c r="F72" s="5">
        <v>42901</v>
      </c>
      <c r="G72" s="6" t="s">
        <v>12</v>
      </c>
      <c r="H72" s="16" t="s">
        <v>189</v>
      </c>
      <c r="I72" s="36" t="s">
        <v>314</v>
      </c>
      <c r="J72" s="35" t="s">
        <v>14</v>
      </c>
      <c r="K72" s="36"/>
      <c r="L72" s="122">
        <v>0</v>
      </c>
      <c r="M72" s="123">
        <f>L72*5</f>
        <v>0</v>
      </c>
    </row>
    <row r="73" spans="1:13" ht="32.25" thickBot="1" x14ac:dyDescent="0.2">
      <c r="A73" s="17">
        <v>549</v>
      </c>
      <c r="B73" s="2" t="s">
        <v>106</v>
      </c>
      <c r="C73" s="2" t="s">
        <v>210</v>
      </c>
      <c r="D73" s="3" t="s">
        <v>7</v>
      </c>
      <c r="E73" s="4">
        <v>44105</v>
      </c>
      <c r="F73" s="5">
        <v>44180</v>
      </c>
      <c r="G73" s="6" t="s">
        <v>12</v>
      </c>
      <c r="H73" s="16" t="s">
        <v>189</v>
      </c>
      <c r="I73" s="36" t="s">
        <v>314</v>
      </c>
      <c r="J73" s="35" t="s">
        <v>14</v>
      </c>
      <c r="K73" s="36"/>
      <c r="L73" s="122">
        <v>0</v>
      </c>
      <c r="M73" s="123">
        <f>L73*5</f>
        <v>0</v>
      </c>
    </row>
    <row r="74" spans="1:13" ht="32.25" thickBot="1" x14ac:dyDescent="0.2">
      <c r="A74" s="17">
        <v>623</v>
      </c>
      <c r="B74" s="2" t="s">
        <v>73</v>
      </c>
      <c r="C74" s="2" t="s">
        <v>211</v>
      </c>
      <c r="D74" s="3" t="s">
        <v>7</v>
      </c>
      <c r="E74" s="4">
        <v>42736</v>
      </c>
      <c r="F74" s="5">
        <v>42809</v>
      </c>
      <c r="G74" s="6" t="s">
        <v>12</v>
      </c>
      <c r="H74" s="16" t="s">
        <v>189</v>
      </c>
      <c r="I74" s="36" t="s">
        <v>315</v>
      </c>
      <c r="J74" s="35" t="s">
        <v>14</v>
      </c>
      <c r="K74" s="36" t="s">
        <v>69</v>
      </c>
      <c r="L74" s="122">
        <v>0</v>
      </c>
      <c r="M74" s="123">
        <f t="shared" si="1"/>
        <v>0</v>
      </c>
    </row>
    <row r="75" spans="1:13" ht="32.25" thickBot="1" x14ac:dyDescent="0.2">
      <c r="A75" s="17">
        <v>623</v>
      </c>
      <c r="B75" s="2" t="s">
        <v>73</v>
      </c>
      <c r="C75" s="2" t="s">
        <v>211</v>
      </c>
      <c r="D75" s="3" t="s">
        <v>7</v>
      </c>
      <c r="E75" s="4">
        <v>44013</v>
      </c>
      <c r="F75" s="5">
        <v>44089</v>
      </c>
      <c r="G75" s="6" t="s">
        <v>12</v>
      </c>
      <c r="H75" s="16" t="s">
        <v>189</v>
      </c>
      <c r="I75" s="36" t="s">
        <v>315</v>
      </c>
      <c r="J75" s="35" t="s">
        <v>14</v>
      </c>
      <c r="K75" s="36"/>
      <c r="L75" s="122">
        <v>0</v>
      </c>
      <c r="M75" s="123">
        <f t="shared" si="1"/>
        <v>0</v>
      </c>
    </row>
    <row r="76" spans="1:13" ht="32.25" thickBot="1" x14ac:dyDescent="0.2">
      <c r="A76" s="17">
        <v>639</v>
      </c>
      <c r="B76" s="2" t="s">
        <v>107</v>
      </c>
      <c r="C76" s="2" t="s">
        <v>210</v>
      </c>
      <c r="D76" s="3" t="s">
        <v>7</v>
      </c>
      <c r="E76" s="4">
        <v>42736</v>
      </c>
      <c r="F76" s="5">
        <v>42815</v>
      </c>
      <c r="G76" s="6" t="s">
        <v>12</v>
      </c>
      <c r="H76" s="16" t="s">
        <v>189</v>
      </c>
      <c r="I76" s="36" t="s">
        <v>226</v>
      </c>
      <c r="J76" s="35" t="s">
        <v>14</v>
      </c>
      <c r="K76" s="36"/>
      <c r="L76" s="122">
        <v>0</v>
      </c>
      <c r="M76" s="123">
        <f>L76*5</f>
        <v>0</v>
      </c>
    </row>
    <row r="77" spans="1:13" ht="32.25" thickBot="1" x14ac:dyDescent="0.2">
      <c r="A77" s="17">
        <v>640</v>
      </c>
      <c r="B77" s="2" t="s">
        <v>108</v>
      </c>
      <c r="C77" s="2" t="s">
        <v>210</v>
      </c>
      <c r="D77" s="3" t="s">
        <v>7</v>
      </c>
      <c r="E77" s="4">
        <v>42736</v>
      </c>
      <c r="F77" s="5">
        <v>42815</v>
      </c>
      <c r="G77" s="6" t="s">
        <v>12</v>
      </c>
      <c r="H77" s="16" t="s">
        <v>189</v>
      </c>
      <c r="I77" s="36" t="s">
        <v>226</v>
      </c>
      <c r="J77" s="35" t="s">
        <v>14</v>
      </c>
      <c r="K77" s="36"/>
      <c r="L77" s="122">
        <v>0</v>
      </c>
      <c r="M77" s="123">
        <f>L77*5</f>
        <v>0</v>
      </c>
    </row>
    <row r="78" spans="1:13" ht="63.75" thickBot="1" x14ac:dyDescent="0.2">
      <c r="A78" s="17">
        <v>641</v>
      </c>
      <c r="B78" s="2" t="s">
        <v>109</v>
      </c>
      <c r="C78" s="2" t="s">
        <v>211</v>
      </c>
      <c r="D78" s="3" t="s">
        <v>7</v>
      </c>
      <c r="E78" s="4">
        <v>42826</v>
      </c>
      <c r="F78" s="5">
        <v>42906</v>
      </c>
      <c r="G78" s="6" t="s">
        <v>12</v>
      </c>
      <c r="H78" s="16" t="s">
        <v>189</v>
      </c>
      <c r="I78" s="36" t="s">
        <v>226</v>
      </c>
      <c r="J78" s="36" t="s">
        <v>15</v>
      </c>
      <c r="K78" s="36"/>
      <c r="L78" s="122">
        <v>0</v>
      </c>
      <c r="M78" s="123">
        <f t="shared" si="1"/>
        <v>0</v>
      </c>
    </row>
    <row r="79" spans="1:13" ht="32.25" thickBot="1" x14ac:dyDescent="0.2">
      <c r="A79" s="17">
        <v>642</v>
      </c>
      <c r="B79" s="2" t="s">
        <v>110</v>
      </c>
      <c r="C79" s="2" t="s">
        <v>210</v>
      </c>
      <c r="D79" s="3" t="s">
        <v>7</v>
      </c>
      <c r="E79" s="4">
        <v>42826</v>
      </c>
      <c r="F79" s="5">
        <v>42901</v>
      </c>
      <c r="G79" s="6" t="s">
        <v>12</v>
      </c>
      <c r="H79" s="16" t="s">
        <v>189</v>
      </c>
      <c r="I79" s="36" t="s">
        <v>226</v>
      </c>
      <c r="J79" s="35" t="s">
        <v>14</v>
      </c>
      <c r="K79" s="36"/>
      <c r="L79" s="122">
        <v>0</v>
      </c>
      <c r="M79" s="123">
        <f t="shared" ref="M79:M84" si="12">L79*5</f>
        <v>0</v>
      </c>
    </row>
    <row r="80" spans="1:13" ht="32.25" thickBot="1" x14ac:dyDescent="0.2">
      <c r="A80" s="17">
        <v>642</v>
      </c>
      <c r="B80" s="2" t="s">
        <v>110</v>
      </c>
      <c r="C80" s="2" t="s">
        <v>210</v>
      </c>
      <c r="D80" s="3" t="s">
        <v>7</v>
      </c>
      <c r="E80" s="4">
        <v>43009</v>
      </c>
      <c r="F80" s="5">
        <v>43084</v>
      </c>
      <c r="G80" s="6" t="s">
        <v>12</v>
      </c>
      <c r="H80" s="16" t="s">
        <v>189</v>
      </c>
      <c r="I80" s="36" t="s">
        <v>226</v>
      </c>
      <c r="J80" s="35" t="s">
        <v>14</v>
      </c>
      <c r="K80" s="36"/>
      <c r="L80" s="122">
        <v>0</v>
      </c>
      <c r="M80" s="123">
        <f t="shared" si="12"/>
        <v>0</v>
      </c>
    </row>
    <row r="81" spans="1:13" ht="32.25" thickBot="1" x14ac:dyDescent="0.2">
      <c r="A81" s="17">
        <v>679</v>
      </c>
      <c r="B81" s="2" t="s">
        <v>297</v>
      </c>
      <c r="C81" s="2" t="s">
        <v>210</v>
      </c>
      <c r="D81" s="3" t="s">
        <v>7</v>
      </c>
      <c r="E81" s="4">
        <v>45323</v>
      </c>
      <c r="F81" s="5">
        <v>47177</v>
      </c>
      <c r="G81" s="6" t="s">
        <v>12</v>
      </c>
      <c r="H81" s="16" t="s">
        <v>189</v>
      </c>
      <c r="I81" s="36"/>
      <c r="J81" s="35" t="s">
        <v>14</v>
      </c>
      <c r="K81" s="36"/>
      <c r="L81" s="122">
        <v>0</v>
      </c>
      <c r="M81" s="123">
        <f t="shared" si="12"/>
        <v>0</v>
      </c>
    </row>
    <row r="82" spans="1:13" ht="32.25" thickBot="1" x14ac:dyDescent="0.2">
      <c r="A82" s="17">
        <v>679</v>
      </c>
      <c r="B82" s="2" t="s">
        <v>297</v>
      </c>
      <c r="C82" s="2" t="s">
        <v>210</v>
      </c>
      <c r="D82" s="3" t="s">
        <v>7</v>
      </c>
      <c r="E82" s="4">
        <v>45413</v>
      </c>
      <c r="F82" s="5">
        <v>47269</v>
      </c>
      <c r="G82" s="6" t="s">
        <v>12</v>
      </c>
      <c r="H82" s="16" t="s">
        <v>189</v>
      </c>
      <c r="I82" s="36"/>
      <c r="J82" s="35" t="s">
        <v>14</v>
      </c>
      <c r="K82" s="36"/>
      <c r="L82" s="122">
        <v>0</v>
      </c>
      <c r="M82" s="123">
        <f t="shared" si="12"/>
        <v>0</v>
      </c>
    </row>
    <row r="83" spans="1:13" ht="32.25" thickBot="1" x14ac:dyDescent="0.2">
      <c r="A83" s="17">
        <v>679</v>
      </c>
      <c r="B83" s="2" t="s">
        <v>297</v>
      </c>
      <c r="C83" s="2" t="s">
        <v>210</v>
      </c>
      <c r="D83" s="3" t="s">
        <v>7</v>
      </c>
      <c r="E83" s="4">
        <v>45505</v>
      </c>
      <c r="F83" s="5">
        <v>47361</v>
      </c>
      <c r="G83" s="6" t="s">
        <v>12</v>
      </c>
      <c r="H83" s="16" t="s">
        <v>189</v>
      </c>
      <c r="I83" s="36"/>
      <c r="J83" s="35" t="s">
        <v>14</v>
      </c>
      <c r="K83" s="36"/>
      <c r="L83" s="122">
        <v>0</v>
      </c>
      <c r="M83" s="123">
        <f t="shared" si="12"/>
        <v>0</v>
      </c>
    </row>
    <row r="84" spans="1:13" ht="32.25" thickBot="1" x14ac:dyDescent="0.2">
      <c r="A84" s="17">
        <v>679</v>
      </c>
      <c r="B84" s="2" t="s">
        <v>297</v>
      </c>
      <c r="C84" s="2" t="s">
        <v>210</v>
      </c>
      <c r="D84" s="3" t="s">
        <v>7</v>
      </c>
      <c r="E84" s="4">
        <v>45597</v>
      </c>
      <c r="F84" s="5">
        <v>47452</v>
      </c>
      <c r="G84" s="6" t="s">
        <v>12</v>
      </c>
      <c r="H84" s="16" t="s">
        <v>189</v>
      </c>
      <c r="I84" s="36"/>
      <c r="J84" s="35" t="s">
        <v>14</v>
      </c>
      <c r="K84" s="36"/>
      <c r="L84" s="122">
        <v>0</v>
      </c>
      <c r="M84" s="123">
        <f t="shared" si="12"/>
        <v>0</v>
      </c>
    </row>
    <row r="85" spans="1:13" ht="32.25" thickBot="1" x14ac:dyDescent="0.2">
      <c r="A85" s="17">
        <v>1140</v>
      </c>
      <c r="B85" s="2" t="s">
        <v>204</v>
      </c>
      <c r="C85" s="2" t="s">
        <v>211</v>
      </c>
      <c r="D85" s="3" t="s">
        <v>7</v>
      </c>
      <c r="E85" s="4">
        <v>42826</v>
      </c>
      <c r="F85" s="5">
        <v>42901</v>
      </c>
      <c r="G85" s="6" t="s">
        <v>12</v>
      </c>
      <c r="H85" s="16" t="s">
        <v>189</v>
      </c>
      <c r="I85" s="36"/>
      <c r="J85" s="35" t="s">
        <v>14</v>
      </c>
      <c r="K85" s="35" t="s">
        <v>208</v>
      </c>
      <c r="L85" s="122">
        <v>0</v>
      </c>
      <c r="M85" s="123">
        <f t="shared" si="1"/>
        <v>0</v>
      </c>
    </row>
    <row r="86" spans="1:13" ht="32.25" thickBot="1" x14ac:dyDescent="0.2">
      <c r="A86" s="17">
        <v>1140</v>
      </c>
      <c r="B86" s="2" t="s">
        <v>205</v>
      </c>
      <c r="C86" s="2" t="s">
        <v>211</v>
      </c>
      <c r="D86" s="3" t="s">
        <v>7</v>
      </c>
      <c r="E86" s="4">
        <v>42826</v>
      </c>
      <c r="F86" s="5">
        <v>42901</v>
      </c>
      <c r="G86" s="6" t="s">
        <v>12</v>
      </c>
      <c r="H86" s="16" t="s">
        <v>189</v>
      </c>
      <c r="I86" s="36"/>
      <c r="J86" s="35" t="s">
        <v>14</v>
      </c>
      <c r="K86" s="35" t="s">
        <v>208</v>
      </c>
      <c r="L86" s="122">
        <v>0</v>
      </c>
      <c r="M86" s="123">
        <f t="shared" ref="M86:M133" si="13">L86*6</f>
        <v>0</v>
      </c>
    </row>
    <row r="87" spans="1:13" ht="32.25" thickBot="1" x14ac:dyDescent="0.2">
      <c r="A87" s="17">
        <v>1141</v>
      </c>
      <c r="B87" s="2" t="s">
        <v>206</v>
      </c>
      <c r="C87" s="2" t="s">
        <v>211</v>
      </c>
      <c r="D87" s="3" t="s">
        <v>7</v>
      </c>
      <c r="E87" s="4">
        <v>42826</v>
      </c>
      <c r="F87" s="5">
        <v>42901</v>
      </c>
      <c r="G87" s="6" t="s">
        <v>12</v>
      </c>
      <c r="H87" s="16" t="s">
        <v>189</v>
      </c>
      <c r="I87" s="36" t="s">
        <v>316</v>
      </c>
      <c r="J87" s="35" t="s">
        <v>14</v>
      </c>
      <c r="K87" s="35" t="s">
        <v>208</v>
      </c>
      <c r="L87" s="122">
        <v>0</v>
      </c>
      <c r="M87" s="123">
        <f t="shared" si="13"/>
        <v>0</v>
      </c>
    </row>
    <row r="88" spans="1:13" ht="32.25" thickBot="1" x14ac:dyDescent="0.2">
      <c r="A88" s="17">
        <v>1141</v>
      </c>
      <c r="B88" s="2" t="s">
        <v>207</v>
      </c>
      <c r="C88" s="2" t="s">
        <v>211</v>
      </c>
      <c r="D88" s="3" t="s">
        <v>7</v>
      </c>
      <c r="E88" s="4">
        <v>42826</v>
      </c>
      <c r="F88" s="5">
        <v>42901</v>
      </c>
      <c r="G88" s="6" t="s">
        <v>12</v>
      </c>
      <c r="H88" s="16" t="s">
        <v>189</v>
      </c>
      <c r="I88" s="36" t="s">
        <v>316</v>
      </c>
      <c r="J88" s="35" t="s">
        <v>14</v>
      </c>
      <c r="K88" s="35" t="s">
        <v>208</v>
      </c>
      <c r="L88" s="122">
        <v>0</v>
      </c>
      <c r="M88" s="123">
        <f t="shared" si="13"/>
        <v>0</v>
      </c>
    </row>
    <row r="89" spans="1:13" ht="32.25" thickBot="1" x14ac:dyDescent="0.2">
      <c r="A89" s="17">
        <v>1243</v>
      </c>
      <c r="B89" s="2" t="s">
        <v>11</v>
      </c>
      <c r="C89" s="2" t="s">
        <v>211</v>
      </c>
      <c r="D89" s="3" t="s">
        <v>7</v>
      </c>
      <c r="E89" s="4">
        <v>42826</v>
      </c>
      <c r="F89" s="5">
        <v>42901</v>
      </c>
      <c r="G89" s="6" t="s">
        <v>12</v>
      </c>
      <c r="H89" s="16" t="s">
        <v>189</v>
      </c>
      <c r="I89" s="36" t="s">
        <v>389</v>
      </c>
      <c r="J89" s="35" t="s">
        <v>14</v>
      </c>
      <c r="K89" s="35"/>
      <c r="L89" s="122">
        <v>0</v>
      </c>
      <c r="M89" s="123">
        <f t="shared" si="13"/>
        <v>0</v>
      </c>
    </row>
    <row r="90" spans="1:13" ht="32.25" thickBot="1" x14ac:dyDescent="0.2">
      <c r="A90" s="17">
        <v>1640</v>
      </c>
      <c r="B90" s="2" t="s">
        <v>111</v>
      </c>
      <c r="C90" s="2" t="s">
        <v>211</v>
      </c>
      <c r="D90" s="3" t="s">
        <v>7</v>
      </c>
      <c r="E90" s="4">
        <v>43009</v>
      </c>
      <c r="F90" s="5">
        <v>43084</v>
      </c>
      <c r="G90" s="6" t="s">
        <v>12</v>
      </c>
      <c r="H90" s="16" t="s">
        <v>189</v>
      </c>
      <c r="I90" s="36" t="s">
        <v>316</v>
      </c>
      <c r="J90" s="35" t="s">
        <v>14</v>
      </c>
      <c r="K90" s="35"/>
      <c r="L90" s="122">
        <v>0</v>
      </c>
      <c r="M90" s="123">
        <f t="shared" si="13"/>
        <v>0</v>
      </c>
    </row>
    <row r="91" spans="1:13" ht="32.25" thickBot="1" x14ac:dyDescent="0.2">
      <c r="A91" s="17">
        <v>1741</v>
      </c>
      <c r="B91" s="2" t="s">
        <v>112</v>
      </c>
      <c r="C91" s="2" t="s">
        <v>211</v>
      </c>
      <c r="D91" s="3" t="s">
        <v>7</v>
      </c>
      <c r="E91" s="4">
        <v>43009</v>
      </c>
      <c r="F91" s="5">
        <v>43089</v>
      </c>
      <c r="G91" s="6" t="s">
        <v>12</v>
      </c>
      <c r="H91" s="16" t="s">
        <v>189</v>
      </c>
      <c r="I91" s="36" t="s">
        <v>316</v>
      </c>
      <c r="J91" s="79" t="s">
        <v>16</v>
      </c>
      <c r="K91" s="35"/>
      <c r="L91" s="122">
        <v>0</v>
      </c>
      <c r="M91" s="123">
        <f t="shared" si="13"/>
        <v>0</v>
      </c>
    </row>
    <row r="92" spans="1:13" ht="32.25" thickBot="1" x14ac:dyDescent="0.2">
      <c r="A92" s="17">
        <v>1742</v>
      </c>
      <c r="B92" s="2" t="s">
        <v>113</v>
      </c>
      <c r="C92" s="2" t="s">
        <v>211</v>
      </c>
      <c r="D92" s="3" t="s">
        <v>7</v>
      </c>
      <c r="E92" s="4">
        <v>43009</v>
      </c>
      <c r="F92" s="5">
        <v>43089</v>
      </c>
      <c r="G92" s="6" t="s">
        <v>12</v>
      </c>
      <c r="H92" s="16" t="s">
        <v>189</v>
      </c>
      <c r="I92" s="36" t="s">
        <v>316</v>
      </c>
      <c r="J92" s="79" t="s">
        <v>16</v>
      </c>
      <c r="K92" s="35"/>
      <c r="L92" s="122">
        <v>0</v>
      </c>
      <c r="M92" s="123">
        <f t="shared" si="13"/>
        <v>0</v>
      </c>
    </row>
    <row r="93" spans="1:13" ht="32.25" thickBot="1" x14ac:dyDescent="0.2">
      <c r="A93" s="17">
        <v>1743</v>
      </c>
      <c r="B93" s="2" t="s">
        <v>114</v>
      </c>
      <c r="C93" s="2" t="s">
        <v>211</v>
      </c>
      <c r="D93" s="3" t="s">
        <v>7</v>
      </c>
      <c r="E93" s="4">
        <v>43009</v>
      </c>
      <c r="F93" s="5">
        <v>43089</v>
      </c>
      <c r="G93" s="6" t="s">
        <v>12</v>
      </c>
      <c r="H93" s="16" t="s">
        <v>189</v>
      </c>
      <c r="I93" s="36" t="s">
        <v>316</v>
      </c>
      <c r="J93" s="35" t="s">
        <v>14</v>
      </c>
      <c r="K93" s="35"/>
      <c r="L93" s="122">
        <v>0</v>
      </c>
      <c r="M93" s="123">
        <f t="shared" si="13"/>
        <v>0</v>
      </c>
    </row>
    <row r="94" spans="1:13" ht="32.25" thickBot="1" x14ac:dyDescent="0.2">
      <c r="A94" s="17">
        <v>1806</v>
      </c>
      <c r="B94" s="2" t="s">
        <v>115</v>
      </c>
      <c r="C94" s="2" t="s">
        <v>210</v>
      </c>
      <c r="D94" s="3" t="s">
        <v>7</v>
      </c>
      <c r="E94" s="4">
        <v>42736</v>
      </c>
      <c r="F94" s="5">
        <v>42809</v>
      </c>
      <c r="G94" s="6" t="s">
        <v>12</v>
      </c>
      <c r="H94" s="16" t="s">
        <v>189</v>
      </c>
      <c r="I94" s="36" t="s">
        <v>233</v>
      </c>
      <c r="J94" s="35" t="s">
        <v>14</v>
      </c>
      <c r="K94" s="35"/>
      <c r="L94" s="122">
        <v>0</v>
      </c>
      <c r="M94" s="123">
        <f>L94*5</f>
        <v>0</v>
      </c>
    </row>
    <row r="95" spans="1:13" ht="32.25" thickBot="1" x14ac:dyDescent="0.2">
      <c r="A95" s="17">
        <v>1807</v>
      </c>
      <c r="B95" s="2" t="s">
        <v>116</v>
      </c>
      <c r="C95" s="2" t="s">
        <v>210</v>
      </c>
      <c r="D95" s="3" t="s">
        <v>7</v>
      </c>
      <c r="E95" s="4">
        <v>42736</v>
      </c>
      <c r="F95" s="5">
        <v>42809</v>
      </c>
      <c r="G95" s="6" t="s">
        <v>12</v>
      </c>
      <c r="H95" s="16" t="s">
        <v>189</v>
      </c>
      <c r="I95" s="36" t="s">
        <v>233</v>
      </c>
      <c r="J95" s="35" t="s">
        <v>14</v>
      </c>
      <c r="K95" s="35"/>
      <c r="L95" s="122">
        <v>0</v>
      </c>
      <c r="M95" s="123">
        <f>L95*5</f>
        <v>0</v>
      </c>
    </row>
    <row r="96" spans="1:13" ht="32.25" thickBot="1" x14ac:dyDescent="0.2">
      <c r="A96" s="17">
        <v>1840</v>
      </c>
      <c r="B96" s="2" t="s">
        <v>75</v>
      </c>
      <c r="C96" s="2" t="s">
        <v>211</v>
      </c>
      <c r="D96" s="3" t="s">
        <v>7</v>
      </c>
      <c r="E96" s="4">
        <v>42826</v>
      </c>
      <c r="F96" s="5">
        <v>42896</v>
      </c>
      <c r="G96" s="6" t="s">
        <v>12</v>
      </c>
      <c r="H96" s="16" t="s">
        <v>189</v>
      </c>
      <c r="I96" s="99"/>
      <c r="J96" s="35" t="s">
        <v>14</v>
      </c>
      <c r="K96" s="35"/>
      <c r="L96" s="122">
        <v>0</v>
      </c>
      <c r="M96" s="123">
        <f t="shared" si="13"/>
        <v>0</v>
      </c>
    </row>
    <row r="97" spans="1:13" ht="32.25" thickBot="1" x14ac:dyDescent="0.2">
      <c r="A97" s="17">
        <v>1841</v>
      </c>
      <c r="B97" s="2" t="s">
        <v>117</v>
      </c>
      <c r="C97" s="2" t="s">
        <v>211</v>
      </c>
      <c r="D97" s="3" t="s">
        <v>7</v>
      </c>
      <c r="E97" s="4">
        <v>43009</v>
      </c>
      <c r="F97" s="5">
        <v>43089</v>
      </c>
      <c r="G97" s="6" t="s">
        <v>12</v>
      </c>
      <c r="H97" s="16" t="s">
        <v>189</v>
      </c>
      <c r="I97" s="36" t="s">
        <v>316</v>
      </c>
      <c r="J97" s="35" t="s">
        <v>14</v>
      </c>
      <c r="K97" s="80"/>
      <c r="L97" s="122">
        <v>0</v>
      </c>
      <c r="M97" s="123">
        <f t="shared" si="13"/>
        <v>0</v>
      </c>
    </row>
    <row r="98" spans="1:13" ht="32.25" thickBot="1" x14ac:dyDescent="0.2">
      <c r="A98" s="17">
        <v>1842</v>
      </c>
      <c r="B98" s="2" t="s">
        <v>118</v>
      </c>
      <c r="C98" s="2" t="s">
        <v>211</v>
      </c>
      <c r="D98" s="3" t="s">
        <v>7</v>
      </c>
      <c r="E98" s="4">
        <v>43009</v>
      </c>
      <c r="F98" s="5">
        <v>43089</v>
      </c>
      <c r="G98" s="6" t="s">
        <v>12</v>
      </c>
      <c r="H98" s="16" t="s">
        <v>189</v>
      </c>
      <c r="I98" s="36" t="s">
        <v>316</v>
      </c>
      <c r="J98" s="35" t="s">
        <v>14</v>
      </c>
      <c r="K98" s="80"/>
      <c r="L98" s="122">
        <v>0</v>
      </c>
      <c r="M98" s="123">
        <f t="shared" si="13"/>
        <v>0</v>
      </c>
    </row>
    <row r="99" spans="1:13" ht="63.75" thickBot="1" x14ac:dyDescent="0.2">
      <c r="A99" s="17">
        <v>1843</v>
      </c>
      <c r="B99" s="2" t="s">
        <v>119</v>
      </c>
      <c r="C99" s="2" t="s">
        <v>210</v>
      </c>
      <c r="D99" s="3" t="s">
        <v>7</v>
      </c>
      <c r="E99" s="4">
        <v>42767</v>
      </c>
      <c r="F99" s="5">
        <v>42794</v>
      </c>
      <c r="G99" s="15" t="s">
        <v>84</v>
      </c>
      <c r="H99" s="16" t="s">
        <v>189</v>
      </c>
      <c r="I99" s="36" t="s">
        <v>226</v>
      </c>
      <c r="J99" s="79" t="s">
        <v>16</v>
      </c>
      <c r="K99" s="35"/>
      <c r="L99" s="122">
        <v>0</v>
      </c>
      <c r="M99" s="123">
        <f>L99*5</f>
        <v>0</v>
      </c>
    </row>
    <row r="100" spans="1:13" ht="63.75" thickBot="1" x14ac:dyDescent="0.2">
      <c r="A100" s="17">
        <v>1843</v>
      </c>
      <c r="B100" s="2" t="s">
        <v>119</v>
      </c>
      <c r="C100" s="2" t="s">
        <v>210</v>
      </c>
      <c r="D100" s="3" t="s">
        <v>7</v>
      </c>
      <c r="E100" s="4">
        <v>42826</v>
      </c>
      <c r="F100" s="5">
        <v>42855</v>
      </c>
      <c r="G100" s="15" t="s">
        <v>84</v>
      </c>
      <c r="H100" s="16" t="s">
        <v>189</v>
      </c>
      <c r="I100" s="36" t="s">
        <v>226</v>
      </c>
      <c r="J100" s="79" t="s">
        <v>16</v>
      </c>
      <c r="K100" s="35"/>
      <c r="L100" s="122">
        <v>0</v>
      </c>
      <c r="M100" s="123">
        <f>L100*5</f>
        <v>0</v>
      </c>
    </row>
    <row r="101" spans="1:13" ht="63.75" thickBot="1" x14ac:dyDescent="0.2">
      <c r="A101" s="17">
        <v>1843</v>
      </c>
      <c r="B101" s="2" t="s">
        <v>119</v>
      </c>
      <c r="C101" s="2" t="s">
        <v>211</v>
      </c>
      <c r="D101" s="3" t="s">
        <v>7</v>
      </c>
      <c r="E101" s="4">
        <v>42887</v>
      </c>
      <c r="F101" s="5">
        <v>42916</v>
      </c>
      <c r="G101" s="15" t="s">
        <v>84</v>
      </c>
      <c r="H101" s="16" t="s">
        <v>189</v>
      </c>
      <c r="I101" s="36" t="s">
        <v>226</v>
      </c>
      <c r="J101" s="79" t="s">
        <v>16</v>
      </c>
      <c r="K101" s="35"/>
      <c r="L101" s="122">
        <v>0</v>
      </c>
      <c r="M101" s="123">
        <f>L101*6</f>
        <v>0</v>
      </c>
    </row>
    <row r="102" spans="1:13" ht="63.75" thickBot="1" x14ac:dyDescent="0.2">
      <c r="A102" s="17">
        <v>1843</v>
      </c>
      <c r="B102" s="2" t="s">
        <v>119</v>
      </c>
      <c r="C102" s="2" t="s">
        <v>211</v>
      </c>
      <c r="D102" s="3" t="s">
        <v>7</v>
      </c>
      <c r="E102" s="4">
        <v>42948</v>
      </c>
      <c r="F102" s="5">
        <v>42977</v>
      </c>
      <c r="G102" s="15" t="s">
        <v>84</v>
      </c>
      <c r="H102" s="16" t="s">
        <v>189</v>
      </c>
      <c r="I102" s="36" t="s">
        <v>226</v>
      </c>
      <c r="J102" s="79" t="s">
        <v>16</v>
      </c>
      <c r="K102" s="35"/>
      <c r="L102" s="122">
        <v>0</v>
      </c>
      <c r="M102" s="123">
        <f t="shared" si="13"/>
        <v>0</v>
      </c>
    </row>
    <row r="103" spans="1:13" ht="63.75" thickBot="1" x14ac:dyDescent="0.2">
      <c r="A103" s="17">
        <v>1843</v>
      </c>
      <c r="B103" s="2" t="s">
        <v>119</v>
      </c>
      <c r="C103" s="2" t="s">
        <v>211</v>
      </c>
      <c r="D103" s="3" t="s">
        <v>7</v>
      </c>
      <c r="E103" s="4">
        <v>43009</v>
      </c>
      <c r="F103" s="5">
        <v>43039</v>
      </c>
      <c r="G103" s="15" t="s">
        <v>84</v>
      </c>
      <c r="H103" s="16" t="s">
        <v>189</v>
      </c>
      <c r="I103" s="36" t="s">
        <v>226</v>
      </c>
      <c r="J103" s="79" t="s">
        <v>16</v>
      </c>
      <c r="K103" s="35"/>
      <c r="L103" s="122">
        <v>0</v>
      </c>
      <c r="M103" s="123">
        <f t="shared" si="13"/>
        <v>0</v>
      </c>
    </row>
    <row r="104" spans="1:13" ht="63.75" thickBot="1" x14ac:dyDescent="0.2">
      <c r="A104" s="17">
        <v>1843</v>
      </c>
      <c r="B104" s="2" t="s">
        <v>119</v>
      </c>
      <c r="C104" s="2" t="s">
        <v>211</v>
      </c>
      <c r="D104" s="3" t="s">
        <v>7</v>
      </c>
      <c r="E104" s="4">
        <v>43070</v>
      </c>
      <c r="F104" s="5">
        <v>43100</v>
      </c>
      <c r="G104" s="15" t="s">
        <v>84</v>
      </c>
      <c r="H104" s="16" t="s">
        <v>189</v>
      </c>
      <c r="I104" s="36" t="s">
        <v>226</v>
      </c>
      <c r="J104" s="79" t="s">
        <v>16</v>
      </c>
      <c r="K104" s="35"/>
      <c r="L104" s="122">
        <v>0</v>
      </c>
      <c r="M104" s="123">
        <f t="shared" si="13"/>
        <v>0</v>
      </c>
    </row>
    <row r="105" spans="1:13" ht="21.75" thickBot="1" x14ac:dyDescent="0.2">
      <c r="A105" s="17">
        <v>1843</v>
      </c>
      <c r="B105" s="2" t="s">
        <v>283</v>
      </c>
      <c r="C105" s="2" t="s">
        <v>211</v>
      </c>
      <c r="D105" s="3" t="s">
        <v>7</v>
      </c>
      <c r="E105" s="4">
        <v>45627</v>
      </c>
      <c r="F105" s="5">
        <v>47483</v>
      </c>
      <c r="G105" s="15" t="s">
        <v>271</v>
      </c>
      <c r="H105" s="16" t="s">
        <v>189</v>
      </c>
      <c r="I105" s="36" t="s">
        <v>226</v>
      </c>
      <c r="J105" s="79" t="s">
        <v>16</v>
      </c>
      <c r="K105" s="35"/>
      <c r="L105" s="122">
        <v>0</v>
      </c>
      <c r="M105" s="123">
        <f t="shared" si="13"/>
        <v>0</v>
      </c>
    </row>
    <row r="106" spans="1:13" ht="32.25" thickBot="1" x14ac:dyDescent="0.2">
      <c r="A106" s="17">
        <v>1844</v>
      </c>
      <c r="B106" s="2" t="s">
        <v>120</v>
      </c>
      <c r="C106" s="2" t="s">
        <v>211</v>
      </c>
      <c r="D106" s="3" t="s">
        <v>7</v>
      </c>
      <c r="E106" s="4">
        <v>42826</v>
      </c>
      <c r="F106" s="5">
        <v>42901</v>
      </c>
      <c r="G106" s="6" t="s">
        <v>12</v>
      </c>
      <c r="H106" s="16" t="s">
        <v>189</v>
      </c>
      <c r="I106" s="36" t="s">
        <v>233</v>
      </c>
      <c r="J106" s="35" t="s">
        <v>14</v>
      </c>
      <c r="K106" s="36"/>
      <c r="L106" s="122">
        <v>0</v>
      </c>
      <c r="M106" s="123">
        <f t="shared" si="13"/>
        <v>0</v>
      </c>
    </row>
    <row r="107" spans="1:13" ht="63.75" thickBot="1" x14ac:dyDescent="0.2">
      <c r="A107" s="17">
        <v>1845</v>
      </c>
      <c r="B107" s="2" t="s">
        <v>121</v>
      </c>
      <c r="C107" s="2" t="s">
        <v>210</v>
      </c>
      <c r="D107" s="3" t="s">
        <v>7</v>
      </c>
      <c r="E107" s="4">
        <v>42767</v>
      </c>
      <c r="F107" s="5">
        <v>42794</v>
      </c>
      <c r="G107" s="15" t="s">
        <v>83</v>
      </c>
      <c r="H107" s="16" t="s">
        <v>189</v>
      </c>
      <c r="I107" s="36" t="s">
        <v>223</v>
      </c>
      <c r="J107" s="79" t="s">
        <v>16</v>
      </c>
      <c r="K107" s="36"/>
      <c r="L107" s="122">
        <v>0</v>
      </c>
      <c r="M107" s="123">
        <f>L107*5</f>
        <v>0</v>
      </c>
    </row>
    <row r="108" spans="1:13" ht="63.75" thickBot="1" x14ac:dyDescent="0.2">
      <c r="A108" s="17">
        <v>1845</v>
      </c>
      <c r="B108" s="2" t="s">
        <v>121</v>
      </c>
      <c r="C108" s="2" t="s">
        <v>210</v>
      </c>
      <c r="D108" s="3" t="s">
        <v>7</v>
      </c>
      <c r="E108" s="4">
        <v>42826</v>
      </c>
      <c r="F108" s="5">
        <v>42855</v>
      </c>
      <c r="G108" s="15" t="s">
        <v>84</v>
      </c>
      <c r="H108" s="16" t="s">
        <v>189</v>
      </c>
      <c r="I108" s="36" t="s">
        <v>222</v>
      </c>
      <c r="J108" s="79" t="s">
        <v>16</v>
      </c>
      <c r="K108" s="36"/>
      <c r="L108" s="122">
        <v>0</v>
      </c>
      <c r="M108" s="123">
        <f>L108*5</f>
        <v>0</v>
      </c>
    </row>
    <row r="109" spans="1:13" ht="63.75" thickBot="1" x14ac:dyDescent="0.2">
      <c r="A109" s="17">
        <v>1845</v>
      </c>
      <c r="B109" s="2" t="s">
        <v>76</v>
      </c>
      <c r="C109" s="2" t="s">
        <v>211</v>
      </c>
      <c r="D109" s="3" t="s">
        <v>7</v>
      </c>
      <c r="E109" s="4">
        <v>42887</v>
      </c>
      <c r="F109" s="5">
        <v>42916</v>
      </c>
      <c r="G109" s="15" t="s">
        <v>84</v>
      </c>
      <c r="H109" s="16" t="s">
        <v>189</v>
      </c>
      <c r="I109" s="36" t="s">
        <v>223</v>
      </c>
      <c r="J109" s="79" t="s">
        <v>16</v>
      </c>
      <c r="K109" s="35"/>
      <c r="L109" s="122">
        <v>0</v>
      </c>
      <c r="M109" s="123">
        <f t="shared" si="13"/>
        <v>0</v>
      </c>
    </row>
    <row r="110" spans="1:13" ht="63.75" thickBot="1" x14ac:dyDescent="0.2">
      <c r="A110" s="17">
        <v>1845</v>
      </c>
      <c r="B110" s="2" t="s">
        <v>121</v>
      </c>
      <c r="C110" s="2" t="s">
        <v>211</v>
      </c>
      <c r="D110" s="3" t="s">
        <v>7</v>
      </c>
      <c r="E110" s="4">
        <v>42948</v>
      </c>
      <c r="F110" s="5">
        <v>42978</v>
      </c>
      <c r="G110" s="15" t="s">
        <v>84</v>
      </c>
      <c r="H110" s="16" t="s">
        <v>189</v>
      </c>
      <c r="I110" s="36" t="s">
        <v>223</v>
      </c>
      <c r="J110" s="79" t="s">
        <v>16</v>
      </c>
      <c r="K110" s="36"/>
      <c r="L110" s="122">
        <v>0</v>
      </c>
      <c r="M110" s="123">
        <f t="shared" si="13"/>
        <v>0</v>
      </c>
    </row>
    <row r="111" spans="1:13" ht="63.75" thickBot="1" x14ac:dyDescent="0.2">
      <c r="A111" s="17">
        <v>1845</v>
      </c>
      <c r="B111" s="2" t="s">
        <v>121</v>
      </c>
      <c r="C111" s="2" t="s">
        <v>211</v>
      </c>
      <c r="D111" s="3" t="s">
        <v>7</v>
      </c>
      <c r="E111" s="4">
        <v>43009</v>
      </c>
      <c r="F111" s="5">
        <v>43039</v>
      </c>
      <c r="G111" s="15" t="s">
        <v>84</v>
      </c>
      <c r="H111" s="16" t="s">
        <v>189</v>
      </c>
      <c r="I111" s="36" t="s">
        <v>234</v>
      </c>
      <c r="J111" s="79" t="s">
        <v>16</v>
      </c>
      <c r="K111" s="36"/>
      <c r="L111" s="122">
        <v>0</v>
      </c>
      <c r="M111" s="123">
        <f t="shared" si="13"/>
        <v>0</v>
      </c>
    </row>
    <row r="112" spans="1:13" ht="63.75" thickBot="1" x14ac:dyDescent="0.2">
      <c r="A112" s="17">
        <v>1845</v>
      </c>
      <c r="B112" s="2" t="s">
        <v>121</v>
      </c>
      <c r="C112" s="2" t="s">
        <v>211</v>
      </c>
      <c r="D112" s="3" t="s">
        <v>7</v>
      </c>
      <c r="E112" s="4">
        <v>43070</v>
      </c>
      <c r="F112" s="5">
        <v>43100</v>
      </c>
      <c r="G112" s="15" t="s">
        <v>84</v>
      </c>
      <c r="H112" s="16" t="s">
        <v>189</v>
      </c>
      <c r="I112" s="36" t="s">
        <v>234</v>
      </c>
      <c r="J112" s="79" t="s">
        <v>16</v>
      </c>
      <c r="K112" s="36"/>
      <c r="L112" s="122">
        <v>0</v>
      </c>
      <c r="M112" s="123">
        <f t="shared" si="13"/>
        <v>0</v>
      </c>
    </row>
    <row r="113" spans="1:13" ht="32.25" thickBot="1" x14ac:dyDescent="0.2">
      <c r="A113" s="17">
        <v>1845</v>
      </c>
      <c r="B113" s="2" t="s">
        <v>282</v>
      </c>
      <c r="C113" s="2" t="s">
        <v>211</v>
      </c>
      <c r="D113" s="3" t="s">
        <v>7</v>
      </c>
      <c r="E113" s="4">
        <v>45627</v>
      </c>
      <c r="F113" s="5">
        <v>47483</v>
      </c>
      <c r="G113" s="15" t="s">
        <v>271</v>
      </c>
      <c r="H113" s="16" t="s">
        <v>189</v>
      </c>
      <c r="I113" s="36" t="s">
        <v>234</v>
      </c>
      <c r="J113" s="79" t="s">
        <v>16</v>
      </c>
      <c r="K113" s="36"/>
      <c r="L113" s="122">
        <v>0</v>
      </c>
      <c r="M113" s="123">
        <f t="shared" si="13"/>
        <v>0</v>
      </c>
    </row>
    <row r="114" spans="1:13" ht="42.75" thickBot="1" x14ac:dyDescent="0.2">
      <c r="A114" s="17">
        <v>1940</v>
      </c>
      <c r="B114" s="2" t="s">
        <v>122</v>
      </c>
      <c r="C114" s="2" t="s">
        <v>211</v>
      </c>
      <c r="D114" s="3" t="s">
        <v>7</v>
      </c>
      <c r="E114" s="4">
        <v>43009</v>
      </c>
      <c r="F114" s="5">
        <v>43084</v>
      </c>
      <c r="G114" s="6" t="s">
        <v>12</v>
      </c>
      <c r="H114" s="16" t="s">
        <v>189</v>
      </c>
      <c r="I114" s="36" t="s">
        <v>235</v>
      </c>
      <c r="J114" s="35" t="s">
        <v>14</v>
      </c>
      <c r="K114" s="35"/>
      <c r="L114" s="122">
        <v>0</v>
      </c>
      <c r="M114" s="123">
        <f t="shared" si="13"/>
        <v>0</v>
      </c>
    </row>
    <row r="115" spans="1:13" ht="32.25" thickBot="1" x14ac:dyDescent="0.2">
      <c r="A115" s="17">
        <v>1941</v>
      </c>
      <c r="B115" s="2" t="s">
        <v>123</v>
      </c>
      <c r="C115" s="2" t="s">
        <v>211</v>
      </c>
      <c r="D115" s="3" t="s">
        <v>7</v>
      </c>
      <c r="E115" s="4">
        <v>42826</v>
      </c>
      <c r="F115" s="5">
        <v>42901</v>
      </c>
      <c r="G115" s="6" t="s">
        <v>12</v>
      </c>
      <c r="H115" s="16" t="s">
        <v>189</v>
      </c>
      <c r="I115" s="36" t="s">
        <v>236</v>
      </c>
      <c r="J115" s="35" t="s">
        <v>14</v>
      </c>
      <c r="K115" s="36"/>
      <c r="L115" s="122">
        <v>0</v>
      </c>
      <c r="M115" s="123">
        <f t="shared" si="13"/>
        <v>0</v>
      </c>
    </row>
    <row r="116" spans="1:13" ht="32.25" thickBot="1" x14ac:dyDescent="0.2">
      <c r="A116" s="17">
        <v>1942</v>
      </c>
      <c r="B116" s="2" t="s">
        <v>124</v>
      </c>
      <c r="C116" s="2" t="s">
        <v>211</v>
      </c>
      <c r="D116" s="3" t="s">
        <v>7</v>
      </c>
      <c r="E116" s="4">
        <v>42826</v>
      </c>
      <c r="F116" s="5">
        <v>42901</v>
      </c>
      <c r="G116" s="6" t="s">
        <v>12</v>
      </c>
      <c r="H116" s="16" t="s">
        <v>189</v>
      </c>
      <c r="I116" s="36" t="s">
        <v>236</v>
      </c>
      <c r="J116" s="35" t="s">
        <v>14</v>
      </c>
      <c r="K116" s="36"/>
      <c r="L116" s="122">
        <v>0</v>
      </c>
      <c r="M116" s="123">
        <f t="shared" si="13"/>
        <v>0</v>
      </c>
    </row>
    <row r="117" spans="1:13" ht="32.25" thickBot="1" x14ac:dyDescent="0.2">
      <c r="A117" s="17">
        <v>1943</v>
      </c>
      <c r="B117" s="2" t="s">
        <v>125</v>
      </c>
      <c r="C117" s="2" t="s">
        <v>211</v>
      </c>
      <c r="D117" s="3" t="s">
        <v>7</v>
      </c>
      <c r="E117" s="4">
        <v>42826</v>
      </c>
      <c r="F117" s="5">
        <v>42901</v>
      </c>
      <c r="G117" s="6" t="s">
        <v>12</v>
      </c>
      <c r="H117" s="16" t="s">
        <v>189</v>
      </c>
      <c r="I117" s="36" t="s">
        <v>236</v>
      </c>
      <c r="J117" s="18" t="s">
        <v>14</v>
      </c>
      <c r="K117" s="18"/>
      <c r="L117" s="122">
        <v>0</v>
      </c>
      <c r="M117" s="123">
        <f t="shared" ref="M117" si="14">L117*6</f>
        <v>0</v>
      </c>
    </row>
    <row r="118" spans="1:13" ht="32.25" thickBot="1" x14ac:dyDescent="0.2">
      <c r="A118" s="17">
        <v>5040</v>
      </c>
      <c r="B118" s="2" t="s">
        <v>310</v>
      </c>
      <c r="C118" s="2" t="s">
        <v>211</v>
      </c>
      <c r="D118" s="3" t="s">
        <v>7</v>
      </c>
      <c r="E118" s="4">
        <v>45292</v>
      </c>
      <c r="F118" s="5">
        <v>47269</v>
      </c>
      <c r="G118" s="6" t="s">
        <v>12</v>
      </c>
      <c r="H118" s="16" t="s">
        <v>189</v>
      </c>
      <c r="I118" s="36"/>
      <c r="J118" s="18" t="s">
        <v>14</v>
      </c>
      <c r="K118" s="18"/>
      <c r="L118" s="122">
        <v>0</v>
      </c>
      <c r="M118" s="123">
        <f t="shared" si="13"/>
        <v>0</v>
      </c>
    </row>
    <row r="119" spans="1:13" ht="158.25" thickBot="1" x14ac:dyDescent="0.2">
      <c r="A119" s="17">
        <v>6000</v>
      </c>
      <c r="B119" s="2" t="s">
        <v>81</v>
      </c>
      <c r="C119" s="2" t="s">
        <v>211</v>
      </c>
      <c r="D119" s="3" t="s">
        <v>7</v>
      </c>
      <c r="E119" s="24">
        <v>43922</v>
      </c>
      <c r="F119" s="25">
        <v>43951</v>
      </c>
      <c r="G119" s="6" t="s">
        <v>12</v>
      </c>
      <c r="H119" s="16" t="s">
        <v>189</v>
      </c>
      <c r="I119" s="18" t="s">
        <v>72</v>
      </c>
      <c r="J119" s="18" t="s">
        <v>14</v>
      </c>
      <c r="K119" s="18"/>
      <c r="L119" s="122">
        <v>0</v>
      </c>
      <c r="M119" s="123">
        <f t="shared" si="13"/>
        <v>0</v>
      </c>
    </row>
    <row r="120" spans="1:13" ht="158.25" thickBot="1" x14ac:dyDescent="0.2">
      <c r="A120" s="17">
        <v>6000</v>
      </c>
      <c r="B120" s="2" t="s">
        <v>81</v>
      </c>
      <c r="C120" s="2" t="s">
        <v>211</v>
      </c>
      <c r="D120" s="3" t="s">
        <v>7</v>
      </c>
      <c r="E120" s="24">
        <v>44105</v>
      </c>
      <c r="F120" s="25">
        <v>44135</v>
      </c>
      <c r="G120" s="6" t="s">
        <v>12</v>
      </c>
      <c r="H120" s="16" t="s">
        <v>189</v>
      </c>
      <c r="I120" s="18" t="s">
        <v>72</v>
      </c>
      <c r="J120" s="18" t="s">
        <v>14</v>
      </c>
      <c r="K120" s="18"/>
      <c r="L120" s="122">
        <v>0</v>
      </c>
      <c r="M120" s="123">
        <f t="shared" si="13"/>
        <v>0</v>
      </c>
    </row>
    <row r="121" spans="1:13" ht="63.75" thickBot="1" x14ac:dyDescent="0.2">
      <c r="A121" s="17">
        <v>6008</v>
      </c>
      <c r="B121" s="2" t="s">
        <v>82</v>
      </c>
      <c r="C121" s="2" t="s">
        <v>211</v>
      </c>
      <c r="D121" s="3" t="s">
        <v>7</v>
      </c>
      <c r="E121" s="24">
        <v>42917</v>
      </c>
      <c r="F121" s="25">
        <v>43008</v>
      </c>
      <c r="G121" s="6" t="s">
        <v>12</v>
      </c>
      <c r="H121" s="16" t="s">
        <v>189</v>
      </c>
      <c r="I121" s="81" t="s">
        <v>237</v>
      </c>
      <c r="J121" s="35" t="s">
        <v>14</v>
      </c>
      <c r="K121" s="35"/>
      <c r="L121" s="122">
        <v>0</v>
      </c>
      <c r="M121" s="123">
        <f t="shared" si="13"/>
        <v>0</v>
      </c>
    </row>
    <row r="122" spans="1:13" ht="32.25" thickBot="1" x14ac:dyDescent="0.2">
      <c r="A122" s="17">
        <v>201</v>
      </c>
      <c r="B122" s="2" t="s">
        <v>60</v>
      </c>
      <c r="C122" s="2" t="s">
        <v>211</v>
      </c>
      <c r="D122" s="3" t="s">
        <v>7</v>
      </c>
      <c r="E122" s="24">
        <v>42917</v>
      </c>
      <c r="F122" s="25">
        <v>43008</v>
      </c>
      <c r="G122" s="6" t="s">
        <v>12</v>
      </c>
      <c r="H122" s="16" t="s">
        <v>189</v>
      </c>
      <c r="I122" s="80"/>
      <c r="J122" s="35"/>
      <c r="K122" s="35"/>
      <c r="L122" s="122">
        <v>0</v>
      </c>
      <c r="M122" s="123">
        <f t="shared" si="13"/>
        <v>0</v>
      </c>
    </row>
    <row r="123" spans="1:13" ht="32.25" thickBot="1" x14ac:dyDescent="0.2">
      <c r="A123" s="17">
        <v>232</v>
      </c>
      <c r="B123" s="2" t="s">
        <v>61</v>
      </c>
      <c r="C123" s="2" t="s">
        <v>211</v>
      </c>
      <c r="D123" s="3" t="s">
        <v>7</v>
      </c>
      <c r="E123" s="24">
        <v>42917</v>
      </c>
      <c r="F123" s="25">
        <v>43008</v>
      </c>
      <c r="G123" s="6" t="s">
        <v>12</v>
      </c>
      <c r="H123" s="16" t="s">
        <v>189</v>
      </c>
      <c r="I123" s="35"/>
      <c r="J123" s="35"/>
      <c r="K123" s="35"/>
      <c r="L123" s="122">
        <v>0</v>
      </c>
      <c r="M123" s="123">
        <f t="shared" si="13"/>
        <v>0</v>
      </c>
    </row>
    <row r="124" spans="1:13" ht="32.25" thickBot="1" x14ac:dyDescent="0.2">
      <c r="A124" s="17">
        <v>206</v>
      </c>
      <c r="B124" s="2" t="s">
        <v>42</v>
      </c>
      <c r="C124" s="2" t="s">
        <v>211</v>
      </c>
      <c r="D124" s="3" t="s">
        <v>7</v>
      </c>
      <c r="E124" s="24">
        <v>42917</v>
      </c>
      <c r="F124" s="25">
        <v>43008</v>
      </c>
      <c r="G124" s="6" t="s">
        <v>12</v>
      </c>
      <c r="H124" s="16" t="s">
        <v>189</v>
      </c>
      <c r="I124" s="35"/>
      <c r="J124" s="35"/>
      <c r="K124" s="35"/>
      <c r="L124" s="122">
        <v>0</v>
      </c>
      <c r="M124" s="123">
        <f t="shared" si="13"/>
        <v>0</v>
      </c>
    </row>
    <row r="125" spans="1:13" ht="32.25" thickBot="1" x14ac:dyDescent="0.2">
      <c r="A125" s="17">
        <v>210</v>
      </c>
      <c r="B125" s="2" t="s">
        <v>62</v>
      </c>
      <c r="C125" s="2" t="s">
        <v>211</v>
      </c>
      <c r="D125" s="3" t="s">
        <v>7</v>
      </c>
      <c r="E125" s="24">
        <v>42917</v>
      </c>
      <c r="F125" s="25">
        <v>43008</v>
      </c>
      <c r="G125" s="6" t="s">
        <v>12</v>
      </c>
      <c r="H125" s="16" t="s">
        <v>189</v>
      </c>
      <c r="I125" s="35"/>
      <c r="J125" s="35"/>
      <c r="K125" s="35"/>
      <c r="L125" s="122">
        <v>0</v>
      </c>
      <c r="M125" s="123">
        <f t="shared" si="13"/>
        <v>0</v>
      </c>
    </row>
    <row r="126" spans="1:13" ht="42.75" thickBot="1" x14ac:dyDescent="0.2">
      <c r="A126" s="17">
        <v>404</v>
      </c>
      <c r="B126" s="2" t="s">
        <v>43</v>
      </c>
      <c r="C126" s="2" t="s">
        <v>211</v>
      </c>
      <c r="D126" s="3" t="s">
        <v>7</v>
      </c>
      <c r="E126" s="24">
        <v>42917</v>
      </c>
      <c r="F126" s="25">
        <v>43008</v>
      </c>
      <c r="G126" s="6" t="s">
        <v>12</v>
      </c>
      <c r="H126" s="16"/>
      <c r="I126" s="36" t="s">
        <v>49</v>
      </c>
      <c r="J126" s="35"/>
      <c r="K126" s="35"/>
      <c r="L126" s="122">
        <v>0</v>
      </c>
      <c r="M126" s="123">
        <f t="shared" si="13"/>
        <v>0</v>
      </c>
    </row>
    <row r="127" spans="1:13" ht="42.75" thickBot="1" x14ac:dyDescent="0.2">
      <c r="A127" s="17">
        <v>302</v>
      </c>
      <c r="B127" s="2" t="s">
        <v>126</v>
      </c>
      <c r="C127" s="2" t="s">
        <v>211</v>
      </c>
      <c r="D127" s="3" t="s">
        <v>7</v>
      </c>
      <c r="E127" s="24">
        <v>42917</v>
      </c>
      <c r="F127" s="25">
        <v>43008</v>
      </c>
      <c r="G127" s="6" t="s">
        <v>12</v>
      </c>
      <c r="H127" s="16"/>
      <c r="I127" s="36" t="s">
        <v>49</v>
      </c>
      <c r="J127" s="35"/>
      <c r="K127" s="35"/>
      <c r="L127" s="122">
        <v>0</v>
      </c>
      <c r="M127" s="123">
        <f t="shared" si="13"/>
        <v>0</v>
      </c>
    </row>
    <row r="128" spans="1:13" ht="42.75" thickBot="1" x14ac:dyDescent="0.2">
      <c r="A128" s="17">
        <v>203</v>
      </c>
      <c r="B128" s="2" t="s">
        <v>44</v>
      </c>
      <c r="C128" s="2" t="s">
        <v>211</v>
      </c>
      <c r="D128" s="3" t="s">
        <v>7</v>
      </c>
      <c r="E128" s="24">
        <v>42917</v>
      </c>
      <c r="F128" s="25">
        <v>43008</v>
      </c>
      <c r="G128" s="6" t="s">
        <v>12</v>
      </c>
      <c r="H128" s="16"/>
      <c r="I128" s="36" t="s">
        <v>49</v>
      </c>
      <c r="J128" s="35"/>
      <c r="K128" s="35"/>
      <c r="L128" s="122">
        <v>0</v>
      </c>
      <c r="M128" s="123">
        <f t="shared" si="13"/>
        <v>0</v>
      </c>
    </row>
    <row r="129" spans="1:41" ht="42.75" thickBot="1" x14ac:dyDescent="0.2">
      <c r="A129" s="17">
        <v>405</v>
      </c>
      <c r="B129" s="2" t="s">
        <v>63</v>
      </c>
      <c r="C129" s="2" t="s">
        <v>211</v>
      </c>
      <c r="D129" s="3" t="s">
        <v>7</v>
      </c>
      <c r="E129" s="24">
        <v>42917</v>
      </c>
      <c r="F129" s="25">
        <v>43008</v>
      </c>
      <c r="G129" s="6" t="s">
        <v>12</v>
      </c>
      <c r="H129" s="16"/>
      <c r="I129" s="36" t="s">
        <v>49</v>
      </c>
      <c r="J129" s="35"/>
      <c r="K129" s="35"/>
      <c r="L129" s="122">
        <v>0</v>
      </c>
      <c r="M129" s="123">
        <f t="shared" si="13"/>
        <v>0</v>
      </c>
    </row>
    <row r="130" spans="1:41" ht="32.25" thickBot="1" x14ac:dyDescent="0.2">
      <c r="A130" s="197">
        <v>406</v>
      </c>
      <c r="B130" s="195" t="s">
        <v>408</v>
      </c>
      <c r="C130" s="2" t="s">
        <v>210</v>
      </c>
      <c r="D130" s="3" t="s">
        <v>7</v>
      </c>
      <c r="E130" s="24">
        <v>45658</v>
      </c>
      <c r="F130" s="25">
        <v>47208</v>
      </c>
      <c r="G130" s="15" t="s">
        <v>70</v>
      </c>
      <c r="H130" s="16" t="s">
        <v>189</v>
      </c>
      <c r="I130" s="36" t="s">
        <v>395</v>
      </c>
      <c r="J130" s="35" t="s">
        <v>14</v>
      </c>
      <c r="K130" s="196" t="s">
        <v>191</v>
      </c>
      <c r="L130" s="122">
        <v>0</v>
      </c>
      <c r="M130" s="123">
        <f>L130*5</f>
        <v>0</v>
      </c>
    </row>
    <row r="131" spans="1:41" s="83" customFormat="1" ht="32.25" thickBot="1" x14ac:dyDescent="0.2">
      <c r="A131" s="197">
        <v>406</v>
      </c>
      <c r="B131" s="195" t="s">
        <v>408</v>
      </c>
      <c r="C131" s="2" t="s">
        <v>211</v>
      </c>
      <c r="D131" s="3" t="s">
        <v>7</v>
      </c>
      <c r="E131" s="198">
        <v>45474</v>
      </c>
      <c r="F131" s="199">
        <v>47391</v>
      </c>
      <c r="G131" s="15" t="s">
        <v>70</v>
      </c>
      <c r="H131" s="16" t="s">
        <v>189</v>
      </c>
      <c r="I131" s="36" t="s">
        <v>395</v>
      </c>
      <c r="J131" s="35" t="s">
        <v>14</v>
      </c>
      <c r="K131" s="196" t="s">
        <v>191</v>
      </c>
      <c r="L131" s="122">
        <v>0</v>
      </c>
      <c r="M131" s="123">
        <f t="shared" si="13"/>
        <v>0</v>
      </c>
      <c r="N131" s="11"/>
      <c r="O131" s="11"/>
      <c r="P131" s="11"/>
      <c r="Q131" s="11"/>
      <c r="R131" s="11"/>
      <c r="S131" s="11"/>
      <c r="T131" s="11"/>
      <c r="U131" s="11"/>
      <c r="V131" s="11"/>
      <c r="W131" s="11"/>
      <c r="X131" s="11"/>
      <c r="Y131" s="11"/>
      <c r="Z131" s="11"/>
      <c r="AA131" s="11"/>
      <c r="AB131" s="11"/>
      <c r="AC131" s="11"/>
      <c r="AD131" s="11"/>
      <c r="AE131" s="11"/>
      <c r="AF131" s="11"/>
      <c r="AG131" s="11"/>
      <c r="AH131" s="11"/>
      <c r="AI131" s="11"/>
      <c r="AJ131" s="11"/>
      <c r="AK131" s="11"/>
      <c r="AL131" s="11"/>
      <c r="AM131" s="11"/>
      <c r="AN131" s="11"/>
      <c r="AO131" s="11"/>
    </row>
    <row r="132" spans="1:41" ht="53.25" thickBot="1" x14ac:dyDescent="0.2">
      <c r="A132" s="95">
        <v>128</v>
      </c>
      <c r="B132" s="32" t="s">
        <v>64</v>
      </c>
      <c r="C132" s="2" t="s">
        <v>210</v>
      </c>
      <c r="D132" s="3" t="s">
        <v>7</v>
      </c>
      <c r="E132" s="4">
        <v>42736</v>
      </c>
      <c r="F132" s="5">
        <v>42825</v>
      </c>
      <c r="G132" s="6" t="s">
        <v>221</v>
      </c>
      <c r="H132" s="16" t="s">
        <v>189</v>
      </c>
      <c r="I132" s="33"/>
      <c r="J132" s="34"/>
      <c r="K132" s="36"/>
      <c r="L132" s="122">
        <v>0</v>
      </c>
      <c r="M132" s="123">
        <f>L132*5</f>
        <v>0</v>
      </c>
    </row>
    <row r="133" spans="1:41" ht="53.25" thickBot="1" x14ac:dyDescent="0.2">
      <c r="A133" s="31"/>
      <c r="B133" s="98" t="s">
        <v>203</v>
      </c>
      <c r="C133" s="2" t="s">
        <v>212</v>
      </c>
      <c r="D133" s="22" t="s">
        <v>7</v>
      </c>
      <c r="E133" s="45">
        <v>45292</v>
      </c>
      <c r="F133" s="45">
        <v>46645</v>
      </c>
      <c r="G133" s="16" t="s">
        <v>294</v>
      </c>
      <c r="H133" s="16" t="s">
        <v>189</v>
      </c>
      <c r="I133" s="80" t="s">
        <v>202</v>
      </c>
      <c r="J133" s="80"/>
      <c r="K133" s="128" t="s">
        <v>201</v>
      </c>
      <c r="L133" s="122">
        <v>0</v>
      </c>
      <c r="M133" s="123">
        <f t="shared" si="13"/>
        <v>0</v>
      </c>
    </row>
  </sheetData>
  <mergeCells count="7">
    <mergeCell ref="L2:M4"/>
    <mergeCell ref="A1:M1"/>
    <mergeCell ref="D2:D5"/>
    <mergeCell ref="E2:G4"/>
    <mergeCell ref="K2:K5"/>
    <mergeCell ref="H3:I3"/>
    <mergeCell ref="A2:B2"/>
  </mergeCells>
  <pageMargins left="0.7" right="0.7" top="0.75" bottom="0.75" header="0.3" footer="0.3"/>
  <pageSetup paperSize="8" scale="78" fitToHeight="0" orientation="landscape"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X65"/>
  <sheetViews>
    <sheetView workbookViewId="0">
      <selection activeCell="H9" sqref="H9"/>
    </sheetView>
  </sheetViews>
  <sheetFormatPr defaultRowHeight="11.25" x14ac:dyDescent="0.15"/>
  <cols>
    <col min="2" max="2" width="32.625" customWidth="1"/>
    <col min="3" max="3" width="12.625" style="85" customWidth="1"/>
    <col min="4" max="4" width="13.5" style="19" customWidth="1"/>
    <col min="7" max="7" width="32.5" customWidth="1"/>
    <col min="8" max="8" width="17.125" customWidth="1"/>
    <col min="9" max="9" width="24.75" customWidth="1"/>
    <col min="10" max="10" width="26.125" customWidth="1"/>
    <col min="11" max="11" width="17.625" bestFit="1" customWidth="1"/>
    <col min="12" max="12" width="21.625" bestFit="1" customWidth="1"/>
  </cols>
  <sheetData>
    <row r="1" spans="1:12" s="1" customFormat="1" ht="24.95" customHeight="1" thickBot="1" x14ac:dyDescent="0.3">
      <c r="A1" s="159" t="s">
        <v>18</v>
      </c>
      <c r="B1" s="160"/>
      <c r="C1" s="160"/>
      <c r="D1" s="160"/>
      <c r="E1" s="160"/>
      <c r="F1" s="160"/>
      <c r="G1" s="160"/>
      <c r="H1" s="160"/>
      <c r="I1" s="160"/>
      <c r="J1" s="160"/>
      <c r="K1" s="143"/>
      <c r="L1" s="144"/>
    </row>
    <row r="2" spans="1:12" s="1" customFormat="1" ht="12" customHeight="1" thickBot="1" x14ac:dyDescent="0.2">
      <c r="A2" s="171" t="s">
        <v>0</v>
      </c>
      <c r="B2" s="158"/>
      <c r="C2" s="84"/>
      <c r="D2" s="145" t="s">
        <v>1</v>
      </c>
      <c r="E2" s="161" t="s">
        <v>19</v>
      </c>
      <c r="F2" s="162"/>
      <c r="G2" s="163"/>
      <c r="H2" s="125"/>
      <c r="I2" s="119"/>
      <c r="J2" s="167" t="s">
        <v>2</v>
      </c>
      <c r="K2" s="138" t="s">
        <v>288</v>
      </c>
      <c r="L2" s="139"/>
    </row>
    <row r="3" spans="1:12" s="1" customFormat="1" ht="21.75" thickBot="1" x14ac:dyDescent="0.2">
      <c r="A3" s="60" t="s">
        <v>10</v>
      </c>
      <c r="B3" s="46" t="s">
        <v>218</v>
      </c>
      <c r="C3" s="84" t="s">
        <v>3</v>
      </c>
      <c r="D3" s="145"/>
      <c r="E3" s="161"/>
      <c r="F3" s="162"/>
      <c r="G3" s="163"/>
      <c r="H3" s="169" t="s">
        <v>20</v>
      </c>
      <c r="I3" s="170"/>
      <c r="J3" s="167"/>
      <c r="K3" s="140"/>
      <c r="L3" s="140"/>
    </row>
    <row r="4" spans="1:12" s="1" customFormat="1" ht="12" thickBot="1" x14ac:dyDescent="0.2">
      <c r="A4" s="61"/>
      <c r="B4" s="49"/>
      <c r="C4" s="50"/>
      <c r="D4" s="145"/>
      <c r="E4" s="164"/>
      <c r="F4" s="165"/>
      <c r="G4" s="166"/>
      <c r="H4" s="62"/>
      <c r="I4" s="63"/>
      <c r="J4" s="167"/>
      <c r="K4" s="140"/>
      <c r="L4" s="140"/>
    </row>
    <row r="5" spans="1:12" s="1" customFormat="1" ht="12" thickBot="1" x14ac:dyDescent="0.2">
      <c r="A5" s="65"/>
      <c r="B5" s="54"/>
      <c r="C5" s="55"/>
      <c r="D5" s="146"/>
      <c r="E5" s="66" t="s">
        <v>5</v>
      </c>
      <c r="F5" s="66" t="s">
        <v>6</v>
      </c>
      <c r="G5" s="66" t="s">
        <v>8</v>
      </c>
      <c r="H5" s="66" t="s">
        <v>9</v>
      </c>
      <c r="I5" s="67" t="s">
        <v>8</v>
      </c>
      <c r="J5" s="168"/>
      <c r="K5" s="121" t="s">
        <v>289</v>
      </c>
      <c r="L5" s="121" t="s">
        <v>290</v>
      </c>
    </row>
    <row r="6" spans="1:12" s="11" customFormat="1" ht="21.75" thickBot="1" x14ac:dyDescent="0.3">
      <c r="A6" s="37">
        <v>2140</v>
      </c>
      <c r="B6" s="97" t="s">
        <v>183</v>
      </c>
      <c r="C6" s="21" t="s">
        <v>211</v>
      </c>
      <c r="D6" s="3" t="s">
        <v>7</v>
      </c>
      <c r="E6" s="38">
        <v>42736</v>
      </c>
      <c r="F6" s="39">
        <v>42853</v>
      </c>
      <c r="G6" s="15"/>
      <c r="H6" s="16" t="s">
        <v>189</v>
      </c>
      <c r="I6" s="40" t="s">
        <v>52</v>
      </c>
      <c r="J6" s="35"/>
      <c r="K6" s="122">
        <v>0</v>
      </c>
      <c r="L6" s="123">
        <f t="shared" ref="L6:L7" si="0">K6*6</f>
        <v>0</v>
      </c>
    </row>
    <row r="7" spans="1:12" s="11" customFormat="1" ht="21.75" thickBot="1" x14ac:dyDescent="0.3">
      <c r="A7" s="37">
        <v>2141</v>
      </c>
      <c r="B7" s="97" t="s">
        <v>184</v>
      </c>
      <c r="C7" s="21" t="s">
        <v>211</v>
      </c>
      <c r="D7" s="3" t="s">
        <v>7</v>
      </c>
      <c r="E7" s="38">
        <v>42736</v>
      </c>
      <c r="F7" s="39">
        <v>42853</v>
      </c>
      <c r="G7" s="15"/>
      <c r="H7" s="16" t="s">
        <v>189</v>
      </c>
      <c r="I7" s="40" t="s">
        <v>52</v>
      </c>
      <c r="J7" s="35"/>
      <c r="K7" s="122">
        <v>0</v>
      </c>
      <c r="L7" s="123">
        <f t="shared" si="0"/>
        <v>0</v>
      </c>
    </row>
    <row r="8" spans="1:12" s="11" customFormat="1" ht="21.75" thickBot="1" x14ac:dyDescent="0.3">
      <c r="A8" s="37">
        <v>2142</v>
      </c>
      <c r="B8" s="97" t="s">
        <v>185</v>
      </c>
      <c r="C8" s="21" t="s">
        <v>213</v>
      </c>
      <c r="D8" s="3" t="s">
        <v>7</v>
      </c>
      <c r="E8" s="38">
        <v>42795</v>
      </c>
      <c r="F8" s="39">
        <v>42886</v>
      </c>
      <c r="G8" s="15"/>
      <c r="H8" s="16" t="s">
        <v>189</v>
      </c>
      <c r="I8" s="40" t="s">
        <v>52</v>
      </c>
      <c r="J8" s="35"/>
      <c r="K8" s="122">
        <v>0</v>
      </c>
      <c r="L8" s="123">
        <f>K8*2</f>
        <v>0</v>
      </c>
    </row>
    <row r="9" spans="1:12" s="11" customFormat="1" ht="21.75" thickBot="1" x14ac:dyDescent="0.3">
      <c r="A9" s="37">
        <v>2212</v>
      </c>
      <c r="B9" s="97" t="s">
        <v>298</v>
      </c>
      <c r="C9" s="21" t="s">
        <v>211</v>
      </c>
      <c r="D9" s="3" t="s">
        <v>7</v>
      </c>
      <c r="E9" s="38">
        <v>45323</v>
      </c>
      <c r="F9" s="39">
        <v>47177</v>
      </c>
      <c r="G9" s="15"/>
      <c r="H9" s="16" t="s">
        <v>189</v>
      </c>
      <c r="I9" s="129" t="s">
        <v>52</v>
      </c>
      <c r="J9" s="35"/>
      <c r="K9" s="122">
        <v>0</v>
      </c>
      <c r="L9" s="123">
        <f>K9*6</f>
        <v>0</v>
      </c>
    </row>
    <row r="10" spans="1:12" s="11" customFormat="1" ht="21.75" thickBot="1" x14ac:dyDescent="0.3">
      <c r="A10" s="37">
        <v>2212</v>
      </c>
      <c r="B10" s="97" t="s">
        <v>298</v>
      </c>
      <c r="C10" s="21" t="s">
        <v>211</v>
      </c>
      <c r="D10" s="3" t="s">
        <v>7</v>
      </c>
      <c r="E10" s="38">
        <v>45413</v>
      </c>
      <c r="F10" s="39">
        <v>47269</v>
      </c>
      <c r="G10" s="15"/>
      <c r="H10" s="16" t="s">
        <v>189</v>
      </c>
      <c r="I10" s="129" t="s">
        <v>52</v>
      </c>
      <c r="J10" s="35"/>
      <c r="K10" s="122">
        <v>0</v>
      </c>
      <c r="L10" s="123">
        <f>K10*6</f>
        <v>0</v>
      </c>
    </row>
    <row r="11" spans="1:12" s="11" customFormat="1" ht="21.75" thickBot="1" x14ac:dyDescent="0.3">
      <c r="A11" s="37">
        <v>2212</v>
      </c>
      <c r="B11" s="97" t="s">
        <v>298</v>
      </c>
      <c r="C11" s="21" t="s">
        <v>211</v>
      </c>
      <c r="D11" s="3" t="s">
        <v>7</v>
      </c>
      <c r="E11" s="38">
        <v>45505</v>
      </c>
      <c r="F11" s="39">
        <v>47361</v>
      </c>
      <c r="G11" s="15"/>
      <c r="H11" s="16" t="s">
        <v>189</v>
      </c>
      <c r="I11" s="129" t="s">
        <v>52</v>
      </c>
      <c r="J11" s="35"/>
      <c r="K11" s="122">
        <v>0</v>
      </c>
      <c r="L11" s="123">
        <f>K11*6</f>
        <v>0</v>
      </c>
    </row>
    <row r="12" spans="1:12" s="11" customFormat="1" ht="21.75" thickBot="1" x14ac:dyDescent="0.3">
      <c r="A12" s="37">
        <v>2212</v>
      </c>
      <c r="B12" s="97" t="s">
        <v>298</v>
      </c>
      <c r="C12" s="21" t="s">
        <v>211</v>
      </c>
      <c r="D12" s="3" t="s">
        <v>7</v>
      </c>
      <c r="E12" s="38">
        <v>45597</v>
      </c>
      <c r="F12" s="39">
        <v>47452</v>
      </c>
      <c r="G12" s="15"/>
      <c r="H12" s="16" t="s">
        <v>189</v>
      </c>
      <c r="I12" s="129" t="s">
        <v>52</v>
      </c>
      <c r="J12" s="35"/>
      <c r="K12" s="122">
        <v>0</v>
      </c>
      <c r="L12" s="123">
        <f>K12*6</f>
        <v>0</v>
      </c>
    </row>
    <row r="13" spans="1:12" s="11" customFormat="1" ht="21.75" thickBot="1" x14ac:dyDescent="0.3">
      <c r="A13" s="41">
        <v>2240</v>
      </c>
      <c r="B13" s="42" t="s">
        <v>186</v>
      </c>
      <c r="C13" s="21" t="s">
        <v>213</v>
      </c>
      <c r="D13" s="3" t="s">
        <v>7</v>
      </c>
      <c r="E13" s="38">
        <v>42795</v>
      </c>
      <c r="F13" s="39">
        <v>42886</v>
      </c>
      <c r="G13" s="15"/>
      <c r="H13" s="16" t="s">
        <v>189</v>
      </c>
      <c r="I13" s="40" t="s">
        <v>52</v>
      </c>
      <c r="J13" s="35"/>
      <c r="K13" s="122">
        <v>0</v>
      </c>
      <c r="L13" s="123">
        <f>K13*2</f>
        <v>0</v>
      </c>
    </row>
    <row r="14" spans="1:12" s="11" customFormat="1" ht="21.75" thickBot="1" x14ac:dyDescent="0.3">
      <c r="A14" s="41">
        <v>2241</v>
      </c>
      <c r="B14" s="42" t="s">
        <v>187</v>
      </c>
      <c r="C14" s="21" t="s">
        <v>213</v>
      </c>
      <c r="D14" s="3" t="s">
        <v>7</v>
      </c>
      <c r="E14" s="38">
        <v>42795</v>
      </c>
      <c r="F14" s="39">
        <v>42886</v>
      </c>
      <c r="G14" s="6"/>
      <c r="H14" s="16" t="s">
        <v>189</v>
      </c>
      <c r="I14" s="40" t="s">
        <v>52</v>
      </c>
      <c r="J14" s="36"/>
      <c r="K14" s="122">
        <v>0</v>
      </c>
      <c r="L14" s="123">
        <f>K14*2</f>
        <v>0</v>
      </c>
    </row>
    <row r="15" spans="1:12" s="11" customFormat="1" ht="21.75" thickBot="1" x14ac:dyDescent="0.3">
      <c r="A15" s="41">
        <v>2242</v>
      </c>
      <c r="B15" s="42" t="s">
        <v>77</v>
      </c>
      <c r="C15" s="21" t="s">
        <v>213</v>
      </c>
      <c r="D15" s="3" t="s">
        <v>7</v>
      </c>
      <c r="E15" s="38">
        <v>42795</v>
      </c>
      <c r="F15" s="39">
        <v>42886</v>
      </c>
      <c r="G15" s="6"/>
      <c r="H15" s="16" t="s">
        <v>189</v>
      </c>
      <c r="I15" s="40" t="s">
        <v>52</v>
      </c>
      <c r="J15" s="36"/>
      <c r="K15" s="122">
        <v>0</v>
      </c>
      <c r="L15" s="123">
        <f>K15*2</f>
        <v>0</v>
      </c>
    </row>
    <row r="16" spans="1:12" s="11" customFormat="1" ht="42.75" thickBot="1" x14ac:dyDescent="0.2">
      <c r="A16" s="41">
        <v>2310</v>
      </c>
      <c r="B16" s="21" t="s">
        <v>22</v>
      </c>
      <c r="C16" s="21" t="s">
        <v>210</v>
      </c>
      <c r="D16" s="3" t="s">
        <v>7</v>
      </c>
      <c r="E16" s="43">
        <v>42736</v>
      </c>
      <c r="F16" s="25">
        <v>42809</v>
      </c>
      <c r="G16" s="6"/>
      <c r="H16" s="16" t="s">
        <v>189</v>
      </c>
      <c r="I16" s="44" t="s">
        <v>85</v>
      </c>
      <c r="J16" s="36"/>
      <c r="K16" s="122">
        <v>0</v>
      </c>
      <c r="L16" s="123">
        <f>K16*5</f>
        <v>0</v>
      </c>
    </row>
    <row r="17" spans="1:24" s="11" customFormat="1" ht="32.25" thickBot="1" x14ac:dyDescent="0.2">
      <c r="A17" s="41">
        <v>2340</v>
      </c>
      <c r="B17" s="42" t="s">
        <v>78</v>
      </c>
      <c r="C17" s="21" t="s">
        <v>211</v>
      </c>
      <c r="D17" s="3" t="s">
        <v>7</v>
      </c>
      <c r="E17" s="43">
        <v>42736</v>
      </c>
      <c r="F17" s="25">
        <v>42853</v>
      </c>
      <c r="G17" s="6"/>
      <c r="H17" s="16" t="s">
        <v>189</v>
      </c>
      <c r="I17" s="18" t="s">
        <v>53</v>
      </c>
      <c r="J17" s="36"/>
      <c r="K17" s="122">
        <v>0</v>
      </c>
      <c r="L17" s="123">
        <f t="shared" ref="L17:L25" si="1">K17*6</f>
        <v>0</v>
      </c>
    </row>
    <row r="18" spans="1:24" s="11" customFormat="1" ht="32.25" thickBot="1" x14ac:dyDescent="0.2">
      <c r="A18" s="41">
        <v>2341</v>
      </c>
      <c r="B18" s="42" t="s">
        <v>79</v>
      </c>
      <c r="C18" s="21" t="s">
        <v>212</v>
      </c>
      <c r="D18" s="3" t="s">
        <v>7</v>
      </c>
      <c r="E18" s="24">
        <v>42736</v>
      </c>
      <c r="F18" s="25">
        <v>42856</v>
      </c>
      <c r="G18" s="15"/>
      <c r="H18" s="16" t="s">
        <v>189</v>
      </c>
      <c r="I18" s="18" t="s">
        <v>53</v>
      </c>
      <c r="J18" s="36"/>
      <c r="K18" s="122">
        <v>0</v>
      </c>
      <c r="L18" s="123">
        <f t="shared" ref="L18:L24" si="2">K18*2</f>
        <v>0</v>
      </c>
    </row>
    <row r="19" spans="1:24" s="83" customFormat="1" ht="32.25" thickBot="1" x14ac:dyDescent="0.2">
      <c r="A19" s="41">
        <v>2342</v>
      </c>
      <c r="B19" s="42" t="s">
        <v>127</v>
      </c>
      <c r="C19" s="21" t="s">
        <v>212</v>
      </c>
      <c r="D19" s="3" t="s">
        <v>7</v>
      </c>
      <c r="E19" s="24">
        <v>42736</v>
      </c>
      <c r="F19" s="25">
        <v>42856</v>
      </c>
      <c r="G19" s="15"/>
      <c r="H19" s="16" t="s">
        <v>189</v>
      </c>
      <c r="I19" s="18" t="s">
        <v>53</v>
      </c>
      <c r="J19" s="36" t="s">
        <v>71</v>
      </c>
      <c r="K19" s="122">
        <v>0</v>
      </c>
      <c r="L19" s="123">
        <f t="shared" si="2"/>
        <v>0</v>
      </c>
      <c r="M19" s="11"/>
      <c r="N19" s="11"/>
      <c r="O19" s="11"/>
      <c r="P19" s="11"/>
      <c r="Q19" s="11"/>
      <c r="R19" s="11"/>
      <c r="S19" s="11"/>
      <c r="T19" s="11"/>
      <c r="U19" s="11"/>
      <c r="V19" s="11"/>
      <c r="W19" s="11"/>
      <c r="X19" s="11"/>
    </row>
    <row r="20" spans="1:24" s="83" customFormat="1" ht="21.75" thickBot="1" x14ac:dyDescent="0.2">
      <c r="A20" s="41">
        <v>2344</v>
      </c>
      <c r="B20" s="42" t="s">
        <v>285</v>
      </c>
      <c r="C20" s="21" t="s">
        <v>213</v>
      </c>
      <c r="D20" s="3" t="s">
        <v>7</v>
      </c>
      <c r="E20" s="38">
        <v>42795</v>
      </c>
      <c r="F20" s="39">
        <v>42886</v>
      </c>
      <c r="G20" s="15"/>
      <c r="H20" s="16" t="s">
        <v>189</v>
      </c>
      <c r="I20" s="18" t="s">
        <v>286</v>
      </c>
      <c r="J20" s="36"/>
      <c r="K20" s="122">
        <v>0</v>
      </c>
      <c r="L20" s="123">
        <f t="shared" si="2"/>
        <v>0</v>
      </c>
      <c r="M20" s="11"/>
      <c r="N20" s="11"/>
      <c r="O20" s="11"/>
      <c r="P20" s="11"/>
      <c r="Q20" s="11"/>
      <c r="R20" s="11"/>
      <c r="S20" s="11"/>
      <c r="T20" s="11"/>
      <c r="U20" s="11"/>
      <c r="V20" s="11"/>
      <c r="W20" s="11"/>
      <c r="X20" s="11"/>
    </row>
    <row r="21" spans="1:24" s="19" customFormat="1" ht="32.25" thickBot="1" x14ac:dyDescent="0.2">
      <c r="A21" s="41">
        <v>2345</v>
      </c>
      <c r="B21" s="42" t="s">
        <v>301</v>
      </c>
      <c r="C21" s="21" t="s">
        <v>213</v>
      </c>
      <c r="D21" s="3" t="s">
        <v>7</v>
      </c>
      <c r="E21" s="24">
        <v>46204</v>
      </c>
      <c r="F21" s="25">
        <v>47467</v>
      </c>
      <c r="G21" s="15"/>
      <c r="H21" s="16" t="s">
        <v>189</v>
      </c>
      <c r="I21" s="18" t="s">
        <v>53</v>
      </c>
      <c r="J21" s="36"/>
      <c r="K21" s="122">
        <v>0</v>
      </c>
      <c r="L21" s="123">
        <f t="shared" si="2"/>
        <v>0</v>
      </c>
    </row>
    <row r="22" spans="1:24" s="19" customFormat="1" ht="32.25" thickBot="1" x14ac:dyDescent="0.2">
      <c r="A22" s="41">
        <v>2346</v>
      </c>
      <c r="B22" s="42" t="s">
        <v>78</v>
      </c>
      <c r="C22" s="21" t="s">
        <v>213</v>
      </c>
      <c r="D22" s="3" t="s">
        <v>7</v>
      </c>
      <c r="E22" s="24">
        <v>46204</v>
      </c>
      <c r="F22" s="25">
        <v>47467</v>
      </c>
      <c r="G22" s="15"/>
      <c r="H22" s="16" t="s">
        <v>189</v>
      </c>
      <c r="I22" s="18" t="s">
        <v>53</v>
      </c>
      <c r="J22" s="36"/>
      <c r="K22" s="122">
        <v>0</v>
      </c>
      <c r="L22" s="123">
        <f t="shared" si="2"/>
        <v>0</v>
      </c>
    </row>
    <row r="23" spans="1:24" s="19" customFormat="1" ht="32.25" thickBot="1" x14ac:dyDescent="0.2">
      <c r="A23" s="41">
        <v>2347</v>
      </c>
      <c r="B23" s="42" t="s">
        <v>180</v>
      </c>
      <c r="C23" s="21" t="s">
        <v>212</v>
      </c>
      <c r="D23" s="3" t="s">
        <v>7</v>
      </c>
      <c r="E23" s="24">
        <v>42736</v>
      </c>
      <c r="F23" s="25">
        <v>42856</v>
      </c>
      <c r="G23" s="15"/>
      <c r="H23" s="16" t="s">
        <v>189</v>
      </c>
      <c r="I23" s="18" t="s">
        <v>53</v>
      </c>
      <c r="J23" s="36"/>
      <c r="K23" s="122">
        <v>0</v>
      </c>
      <c r="L23" s="123">
        <f t="shared" si="2"/>
        <v>0</v>
      </c>
    </row>
    <row r="24" spans="1:24" s="19" customFormat="1" ht="32.25" thickBot="1" x14ac:dyDescent="0.2">
      <c r="A24" s="37">
        <v>2348</v>
      </c>
      <c r="B24" s="97" t="s">
        <v>181</v>
      </c>
      <c r="C24" s="21" t="s">
        <v>212</v>
      </c>
      <c r="D24" s="3" t="s">
        <v>7</v>
      </c>
      <c r="E24" s="45">
        <v>42736</v>
      </c>
      <c r="F24" s="39">
        <v>42856</v>
      </c>
      <c r="G24" s="15"/>
      <c r="H24" s="16" t="s">
        <v>189</v>
      </c>
      <c r="I24" s="18" t="s">
        <v>53</v>
      </c>
      <c r="J24" s="36" t="s">
        <v>238</v>
      </c>
      <c r="K24" s="122">
        <v>0</v>
      </c>
      <c r="L24" s="123">
        <f t="shared" si="2"/>
        <v>0</v>
      </c>
    </row>
    <row r="25" spans="1:24" s="19" customFormat="1" ht="32.25" thickBot="1" x14ac:dyDescent="0.2">
      <c r="A25" s="41">
        <v>2441</v>
      </c>
      <c r="B25" s="42" t="s">
        <v>128</v>
      </c>
      <c r="C25" s="21" t="s">
        <v>211</v>
      </c>
      <c r="D25" s="3" t="s">
        <v>7</v>
      </c>
      <c r="E25" s="43">
        <v>43831</v>
      </c>
      <c r="F25" s="25">
        <v>43952</v>
      </c>
      <c r="G25" s="15"/>
      <c r="H25" s="16" t="s">
        <v>189</v>
      </c>
      <c r="I25" s="18" t="s">
        <v>53</v>
      </c>
      <c r="J25" s="35"/>
      <c r="K25" s="122">
        <v>0</v>
      </c>
      <c r="L25" s="123">
        <f t="shared" si="1"/>
        <v>0</v>
      </c>
    </row>
    <row r="26" spans="1:24" s="19" customFormat="1" ht="32.25" thickBot="1" x14ac:dyDescent="0.2">
      <c r="A26" s="41">
        <v>2442</v>
      </c>
      <c r="B26" s="42" t="s">
        <v>179</v>
      </c>
      <c r="C26" s="21" t="s">
        <v>212</v>
      </c>
      <c r="D26" s="3" t="s">
        <v>7</v>
      </c>
      <c r="E26" s="24">
        <v>42736</v>
      </c>
      <c r="F26" s="25">
        <v>42856</v>
      </c>
      <c r="G26" s="15"/>
      <c r="H26" s="16" t="s">
        <v>189</v>
      </c>
      <c r="I26" s="18" t="s">
        <v>53</v>
      </c>
      <c r="J26" s="36"/>
      <c r="K26" s="122">
        <v>0</v>
      </c>
      <c r="L26" s="123">
        <f>K26*2</f>
        <v>0</v>
      </c>
    </row>
    <row r="27" spans="1:24" s="19" customFormat="1" ht="32.25" thickBot="1" x14ac:dyDescent="0.2">
      <c r="A27" s="41">
        <v>2443</v>
      </c>
      <c r="B27" s="42" t="s">
        <v>129</v>
      </c>
      <c r="C27" s="21" t="s">
        <v>214</v>
      </c>
      <c r="D27" s="3" t="s">
        <v>7</v>
      </c>
      <c r="E27" s="24">
        <v>42736</v>
      </c>
      <c r="F27" s="25">
        <v>42856</v>
      </c>
      <c r="G27" s="15"/>
      <c r="H27" s="16" t="s">
        <v>189</v>
      </c>
      <c r="I27" s="18" t="s">
        <v>53</v>
      </c>
      <c r="J27" s="36"/>
      <c r="K27" s="122">
        <v>0</v>
      </c>
      <c r="L27" s="123">
        <f>K27*2</f>
        <v>0</v>
      </c>
    </row>
    <row r="28" spans="1:24" s="19" customFormat="1" ht="32.25" thickBot="1" x14ac:dyDescent="0.2">
      <c r="A28" s="41">
        <v>2444</v>
      </c>
      <c r="B28" s="42" t="s">
        <v>130</v>
      </c>
      <c r="C28" s="21" t="s">
        <v>212</v>
      </c>
      <c r="D28" s="3" t="s">
        <v>7</v>
      </c>
      <c r="E28" s="24">
        <v>42736</v>
      </c>
      <c r="F28" s="25">
        <v>42856</v>
      </c>
      <c r="G28" s="15"/>
      <c r="H28" s="16" t="s">
        <v>189</v>
      </c>
      <c r="I28" s="18" t="s">
        <v>53</v>
      </c>
      <c r="J28" s="36"/>
      <c r="K28" s="122">
        <v>0</v>
      </c>
      <c r="L28" s="123">
        <f>K28*2</f>
        <v>0</v>
      </c>
    </row>
    <row r="29" spans="1:24" s="19" customFormat="1" ht="32.25" thickBot="1" x14ac:dyDescent="0.2">
      <c r="A29" s="41">
        <v>2540</v>
      </c>
      <c r="B29" s="42" t="s">
        <v>131</v>
      </c>
      <c r="C29" s="21" t="s">
        <v>212</v>
      </c>
      <c r="D29" s="3" t="s">
        <v>7</v>
      </c>
      <c r="E29" s="24">
        <v>42736</v>
      </c>
      <c r="F29" s="25">
        <v>42856</v>
      </c>
      <c r="G29" s="15"/>
      <c r="H29" s="16" t="s">
        <v>189</v>
      </c>
      <c r="I29" s="18" t="s">
        <v>53</v>
      </c>
      <c r="J29" s="36"/>
      <c r="K29" s="122">
        <v>0</v>
      </c>
      <c r="L29" s="123">
        <f>K29*2</f>
        <v>0</v>
      </c>
    </row>
    <row r="30" spans="1:24" s="19" customFormat="1" ht="32.25" thickBot="1" x14ac:dyDescent="0.2">
      <c r="A30" s="41">
        <v>2541</v>
      </c>
      <c r="B30" s="42" t="s">
        <v>132</v>
      </c>
      <c r="C30" s="21" t="s">
        <v>213</v>
      </c>
      <c r="D30" s="3" t="s">
        <v>7</v>
      </c>
      <c r="E30" s="24">
        <v>42736</v>
      </c>
      <c r="F30" s="25">
        <v>42853</v>
      </c>
      <c r="G30" s="15"/>
      <c r="H30" s="16" t="s">
        <v>189</v>
      </c>
      <c r="I30" s="18" t="s">
        <v>53</v>
      </c>
      <c r="J30" s="36"/>
      <c r="K30" s="122">
        <v>0</v>
      </c>
      <c r="L30" s="123">
        <f>K30*2</f>
        <v>0</v>
      </c>
    </row>
    <row r="31" spans="1:24" s="19" customFormat="1" ht="21.75" thickBot="1" x14ac:dyDescent="0.2">
      <c r="A31" s="41">
        <v>2602</v>
      </c>
      <c r="B31" s="42" t="s">
        <v>80</v>
      </c>
      <c r="C31" s="21" t="s">
        <v>215</v>
      </c>
      <c r="D31" s="3" t="s">
        <v>7</v>
      </c>
      <c r="E31" s="24">
        <v>42736</v>
      </c>
      <c r="F31" s="25">
        <v>43084</v>
      </c>
      <c r="G31" s="15"/>
      <c r="H31" s="16" t="s">
        <v>189</v>
      </c>
      <c r="I31" s="18"/>
      <c r="J31" s="36"/>
      <c r="K31" s="122">
        <v>0</v>
      </c>
      <c r="L31" s="123">
        <f>K31*3</f>
        <v>0</v>
      </c>
    </row>
    <row r="32" spans="1:24" s="19" customFormat="1" ht="21.75" thickBot="1" x14ac:dyDescent="0.2">
      <c r="A32" s="41">
        <v>3002</v>
      </c>
      <c r="B32" s="42" t="s">
        <v>23</v>
      </c>
      <c r="C32" s="21" t="s">
        <v>210</v>
      </c>
      <c r="D32" s="3" t="s">
        <v>7</v>
      </c>
      <c r="E32" s="43">
        <v>43891</v>
      </c>
      <c r="F32" s="25">
        <v>43951</v>
      </c>
      <c r="G32" s="15"/>
      <c r="H32" s="16" t="s">
        <v>189</v>
      </c>
      <c r="I32" s="36"/>
      <c r="J32" s="36"/>
      <c r="K32" s="122">
        <v>0</v>
      </c>
      <c r="L32" s="123">
        <f>K32*5</f>
        <v>0</v>
      </c>
    </row>
    <row r="33" spans="1:12" s="19" customFormat="1" ht="32.25" thickBot="1" x14ac:dyDescent="0.2">
      <c r="A33" s="41">
        <v>3140</v>
      </c>
      <c r="B33" s="42" t="s">
        <v>302</v>
      </c>
      <c r="C33" s="21" t="s">
        <v>305</v>
      </c>
      <c r="D33" s="3" t="s">
        <v>7</v>
      </c>
      <c r="E33" s="24" t="s">
        <v>306</v>
      </c>
      <c r="F33" s="25">
        <v>46873</v>
      </c>
      <c r="G33" s="15"/>
      <c r="H33" s="16" t="s">
        <v>189</v>
      </c>
      <c r="I33" s="130" t="s">
        <v>53</v>
      </c>
      <c r="J33" s="36"/>
      <c r="K33" s="122">
        <v>0</v>
      </c>
      <c r="L33" s="123">
        <f>K33*2</f>
        <v>0</v>
      </c>
    </row>
    <row r="34" spans="1:12" s="19" customFormat="1" ht="32.25" thickBot="1" x14ac:dyDescent="0.2">
      <c r="A34" s="41">
        <v>3141</v>
      </c>
      <c r="B34" s="42" t="s">
        <v>303</v>
      </c>
      <c r="C34" s="21" t="s">
        <v>305</v>
      </c>
      <c r="D34" s="3" t="s">
        <v>7</v>
      </c>
      <c r="E34" s="24">
        <v>45748</v>
      </c>
      <c r="F34" s="25">
        <v>46904</v>
      </c>
      <c r="G34" s="15"/>
      <c r="H34" s="16" t="s">
        <v>189</v>
      </c>
      <c r="I34" s="130" t="s">
        <v>53</v>
      </c>
      <c r="J34" s="36"/>
      <c r="K34" s="122">
        <v>0</v>
      </c>
      <c r="L34" s="123">
        <f>K34*2</f>
        <v>0</v>
      </c>
    </row>
    <row r="35" spans="1:12" s="19" customFormat="1" ht="32.25" thickBot="1" x14ac:dyDescent="0.2">
      <c r="A35" s="41">
        <v>3142</v>
      </c>
      <c r="B35" s="42" t="s">
        <v>304</v>
      </c>
      <c r="C35" s="21" t="s">
        <v>305</v>
      </c>
      <c r="D35" s="3" t="s">
        <v>7</v>
      </c>
      <c r="E35" s="24">
        <v>45748</v>
      </c>
      <c r="F35" s="25">
        <v>46904</v>
      </c>
      <c r="G35" s="15"/>
      <c r="H35" s="16" t="s">
        <v>189</v>
      </c>
      <c r="I35" s="130" t="s">
        <v>53</v>
      </c>
      <c r="J35" s="36"/>
      <c r="K35" s="122">
        <v>0</v>
      </c>
      <c r="L35" s="123">
        <f>K35*2</f>
        <v>0</v>
      </c>
    </row>
    <row r="36" spans="1:12" s="19" customFormat="1" ht="21.75" thickBot="1" x14ac:dyDescent="0.2">
      <c r="A36" s="41">
        <v>3204</v>
      </c>
      <c r="B36" s="42" t="s">
        <v>133</v>
      </c>
      <c r="C36" s="21" t="s">
        <v>210</v>
      </c>
      <c r="D36" s="3" t="s">
        <v>7</v>
      </c>
      <c r="E36" s="43">
        <v>42736</v>
      </c>
      <c r="F36" s="25">
        <v>43524</v>
      </c>
      <c r="G36" s="15"/>
      <c r="H36" s="16" t="s">
        <v>189</v>
      </c>
      <c r="I36" s="36"/>
      <c r="J36" s="36"/>
      <c r="K36" s="122">
        <v>0</v>
      </c>
      <c r="L36" s="123">
        <f>K36*5</f>
        <v>0</v>
      </c>
    </row>
    <row r="37" spans="1:12" s="19" customFormat="1" ht="21.75" thickBot="1" x14ac:dyDescent="0.2">
      <c r="A37" s="41">
        <v>3204</v>
      </c>
      <c r="B37" s="42" t="s">
        <v>133</v>
      </c>
      <c r="C37" s="21" t="s">
        <v>211</v>
      </c>
      <c r="D37" s="3" t="s">
        <v>7</v>
      </c>
      <c r="E37" s="43">
        <v>45717</v>
      </c>
      <c r="F37" s="25">
        <v>47238</v>
      </c>
      <c r="G37" s="15"/>
      <c r="H37" s="16" t="s">
        <v>189</v>
      </c>
      <c r="I37" s="36"/>
      <c r="J37" s="36"/>
      <c r="K37" s="122">
        <v>0</v>
      </c>
      <c r="L37" s="123">
        <f>K37*6</f>
        <v>0</v>
      </c>
    </row>
    <row r="38" spans="1:12" s="19" customFormat="1" ht="21.75" thickBot="1" x14ac:dyDescent="0.2">
      <c r="A38" s="41">
        <v>3204</v>
      </c>
      <c r="B38" s="42" t="s">
        <v>133</v>
      </c>
      <c r="C38" s="21" t="s">
        <v>211</v>
      </c>
      <c r="D38" s="3" t="s">
        <v>7</v>
      </c>
      <c r="E38" s="43">
        <v>45413</v>
      </c>
      <c r="F38" s="25">
        <v>47299</v>
      </c>
      <c r="G38" s="15"/>
      <c r="H38" s="16" t="s">
        <v>189</v>
      </c>
      <c r="I38" s="36"/>
      <c r="J38" s="36"/>
      <c r="K38" s="122">
        <v>0</v>
      </c>
      <c r="L38" s="123">
        <f>K38*6</f>
        <v>0</v>
      </c>
    </row>
    <row r="39" spans="1:12" s="19" customFormat="1" ht="21.75" thickBot="1" x14ac:dyDescent="0.2">
      <c r="A39" s="41">
        <v>3204</v>
      </c>
      <c r="B39" s="42" t="s">
        <v>133</v>
      </c>
      <c r="C39" s="21" t="s">
        <v>211</v>
      </c>
      <c r="D39" s="3" t="s">
        <v>7</v>
      </c>
      <c r="E39" s="43">
        <v>45474</v>
      </c>
      <c r="F39" s="25">
        <v>47361</v>
      </c>
      <c r="G39" s="15"/>
      <c r="H39" s="16" t="s">
        <v>189</v>
      </c>
      <c r="I39" s="36"/>
      <c r="J39" s="36"/>
      <c r="K39" s="122">
        <v>0</v>
      </c>
      <c r="L39" s="123">
        <f>K39*6</f>
        <v>0</v>
      </c>
    </row>
    <row r="40" spans="1:12" s="19" customFormat="1" ht="21.75" thickBot="1" x14ac:dyDescent="0.2">
      <c r="A40" s="41">
        <v>3204</v>
      </c>
      <c r="B40" s="42" t="s">
        <v>133</v>
      </c>
      <c r="C40" s="21" t="s">
        <v>211</v>
      </c>
      <c r="D40" s="3" t="s">
        <v>7</v>
      </c>
      <c r="E40" s="43">
        <v>45536</v>
      </c>
      <c r="F40" s="25">
        <v>47422</v>
      </c>
      <c r="G40" s="15"/>
      <c r="H40" s="16" t="s">
        <v>189</v>
      </c>
      <c r="I40" s="36"/>
      <c r="J40" s="36"/>
      <c r="K40" s="122">
        <v>0</v>
      </c>
      <c r="L40" s="123">
        <f>K40*6</f>
        <v>0</v>
      </c>
    </row>
    <row r="41" spans="1:12" s="19" customFormat="1" ht="21.75" thickBot="1" x14ac:dyDescent="0.2">
      <c r="A41" s="41">
        <v>3204</v>
      </c>
      <c r="B41" s="42" t="s">
        <v>133</v>
      </c>
      <c r="C41" s="21" t="s">
        <v>211</v>
      </c>
      <c r="D41" s="3" t="s">
        <v>7</v>
      </c>
      <c r="E41" s="43">
        <v>45597</v>
      </c>
      <c r="F41" s="25">
        <v>47467</v>
      </c>
      <c r="G41" s="15"/>
      <c r="H41" s="16" t="s">
        <v>189</v>
      </c>
      <c r="I41" s="36"/>
      <c r="J41" s="36"/>
      <c r="K41" s="122">
        <v>0</v>
      </c>
      <c r="L41" s="123">
        <f>K41*6</f>
        <v>0</v>
      </c>
    </row>
    <row r="42" spans="1:12" s="19" customFormat="1" ht="21.75" thickBot="1" x14ac:dyDescent="0.2">
      <c r="A42" s="41">
        <v>3205</v>
      </c>
      <c r="B42" s="42" t="s">
        <v>134</v>
      </c>
      <c r="C42" s="21" t="s">
        <v>215</v>
      </c>
      <c r="D42" s="3" t="s">
        <v>7</v>
      </c>
      <c r="E42" s="24">
        <v>42736</v>
      </c>
      <c r="F42" s="25">
        <v>43084</v>
      </c>
      <c r="G42" s="15"/>
      <c r="H42" s="16" t="s">
        <v>189</v>
      </c>
      <c r="I42" s="18"/>
      <c r="J42" s="36"/>
      <c r="K42" s="122">
        <v>0</v>
      </c>
      <c r="L42" s="123">
        <f>K42*3</f>
        <v>0</v>
      </c>
    </row>
    <row r="43" spans="1:12" s="19" customFormat="1" ht="21.75" thickBot="1" x14ac:dyDescent="0.2">
      <c r="A43" s="41">
        <v>3207</v>
      </c>
      <c r="B43" s="42" t="s">
        <v>135</v>
      </c>
      <c r="C43" s="21" t="s">
        <v>215</v>
      </c>
      <c r="D43" s="3" t="s">
        <v>7</v>
      </c>
      <c r="E43" s="24">
        <v>43009</v>
      </c>
      <c r="F43" s="25">
        <v>43084</v>
      </c>
      <c r="G43" s="102" t="s">
        <v>46</v>
      </c>
      <c r="H43" s="16" t="s">
        <v>189</v>
      </c>
      <c r="I43" s="18"/>
      <c r="J43" s="36"/>
      <c r="K43" s="122">
        <v>0</v>
      </c>
      <c r="L43" s="123">
        <f>K43*3</f>
        <v>0</v>
      </c>
    </row>
    <row r="44" spans="1:12" s="19" customFormat="1" ht="21.75" thickBot="1" x14ac:dyDescent="0.2">
      <c r="A44" s="41">
        <v>3215</v>
      </c>
      <c r="B44" s="42" t="s">
        <v>136</v>
      </c>
      <c r="C44" s="21" t="s">
        <v>215</v>
      </c>
      <c r="D44" s="3" t="s">
        <v>7</v>
      </c>
      <c r="E44" s="43">
        <v>42736</v>
      </c>
      <c r="F44" s="25">
        <v>43084</v>
      </c>
      <c r="G44" s="15"/>
      <c r="H44" s="16" t="s">
        <v>189</v>
      </c>
      <c r="I44" s="36"/>
      <c r="J44" s="36"/>
      <c r="K44" s="122">
        <v>0</v>
      </c>
      <c r="L44" s="123">
        <f>K44*3</f>
        <v>0</v>
      </c>
    </row>
    <row r="45" spans="1:12" s="19" customFormat="1" ht="21.75" thickBot="1" x14ac:dyDescent="0.2">
      <c r="A45" s="41">
        <v>3217</v>
      </c>
      <c r="B45" s="42" t="s">
        <v>137</v>
      </c>
      <c r="C45" s="21" t="s">
        <v>215</v>
      </c>
      <c r="D45" s="3" t="s">
        <v>7</v>
      </c>
      <c r="E45" s="24">
        <v>42736</v>
      </c>
      <c r="F45" s="25">
        <v>43084</v>
      </c>
      <c r="G45" s="15"/>
      <c r="H45" s="16" t="s">
        <v>189</v>
      </c>
      <c r="I45" s="18"/>
      <c r="J45" s="36"/>
      <c r="K45" s="122">
        <v>0</v>
      </c>
      <c r="L45" s="123">
        <f>K45*3</f>
        <v>0</v>
      </c>
    </row>
    <row r="46" spans="1:12" s="19" customFormat="1" ht="21.75" thickBot="1" x14ac:dyDescent="0.2">
      <c r="A46" s="41">
        <v>3223</v>
      </c>
      <c r="B46" s="21" t="s">
        <v>138</v>
      </c>
      <c r="C46" s="21" t="s">
        <v>210</v>
      </c>
      <c r="D46" s="3" t="s">
        <v>7</v>
      </c>
      <c r="E46" s="43">
        <v>42736</v>
      </c>
      <c r="F46" s="25">
        <v>42809</v>
      </c>
      <c r="G46" s="15"/>
      <c r="H46" s="16" t="s">
        <v>189</v>
      </c>
      <c r="I46" s="36"/>
      <c r="J46" s="36"/>
      <c r="K46" s="122">
        <v>0</v>
      </c>
      <c r="L46" s="123">
        <f>K46*5</f>
        <v>0</v>
      </c>
    </row>
    <row r="47" spans="1:12" s="19" customFormat="1" ht="21.75" thickBot="1" x14ac:dyDescent="0.2">
      <c r="A47" s="41">
        <v>3240</v>
      </c>
      <c r="B47" s="42" t="s">
        <v>307</v>
      </c>
      <c r="C47" s="21" t="s">
        <v>305</v>
      </c>
      <c r="D47" s="3" t="s">
        <v>7</v>
      </c>
      <c r="E47" s="24">
        <v>45717</v>
      </c>
      <c r="F47" s="25">
        <v>46873</v>
      </c>
      <c r="G47" s="15"/>
      <c r="H47" s="16" t="s">
        <v>189</v>
      </c>
      <c r="I47" s="18"/>
      <c r="J47" s="36"/>
      <c r="K47" s="122">
        <v>0</v>
      </c>
      <c r="L47" s="123">
        <f>K47*2</f>
        <v>0</v>
      </c>
    </row>
    <row r="48" spans="1:12" s="19" customFormat="1" ht="21.75" thickBot="1" x14ac:dyDescent="0.2">
      <c r="A48" s="41">
        <v>3506</v>
      </c>
      <c r="B48" s="42" t="s">
        <v>24</v>
      </c>
      <c r="C48" s="21" t="s">
        <v>213</v>
      </c>
      <c r="D48" s="3" t="s">
        <v>7</v>
      </c>
      <c r="E48" s="24">
        <v>42736</v>
      </c>
      <c r="F48" s="25">
        <v>43084</v>
      </c>
      <c r="G48" s="15"/>
      <c r="H48" s="16" t="s">
        <v>189</v>
      </c>
      <c r="I48" s="18"/>
      <c r="J48" s="36"/>
      <c r="K48" s="122">
        <v>0</v>
      </c>
      <c r="L48" s="123">
        <f>K48*2</f>
        <v>0</v>
      </c>
    </row>
    <row r="49" spans="1:12" s="19" customFormat="1" ht="21.75" thickBot="1" x14ac:dyDescent="0.2">
      <c r="A49" s="41">
        <v>3606</v>
      </c>
      <c r="B49" s="42" t="s">
        <v>139</v>
      </c>
      <c r="C49" s="21" t="s">
        <v>215</v>
      </c>
      <c r="D49" s="3" t="s">
        <v>7</v>
      </c>
      <c r="E49" s="24">
        <v>42736</v>
      </c>
      <c r="F49" s="25">
        <v>43084</v>
      </c>
      <c r="G49" s="15"/>
      <c r="H49" s="16" t="s">
        <v>189</v>
      </c>
      <c r="I49" s="18"/>
      <c r="J49" s="36"/>
      <c r="K49" s="122">
        <v>0</v>
      </c>
      <c r="L49" s="123">
        <f>K49*3</f>
        <v>0</v>
      </c>
    </row>
    <row r="50" spans="1:12" s="19" customFormat="1" ht="21.75" thickBot="1" x14ac:dyDescent="0.2">
      <c r="A50" s="41">
        <v>3619</v>
      </c>
      <c r="B50" s="42" t="s">
        <v>140</v>
      </c>
      <c r="C50" s="21" t="s">
        <v>215</v>
      </c>
      <c r="D50" s="3" t="s">
        <v>7</v>
      </c>
      <c r="E50" s="24">
        <v>42736</v>
      </c>
      <c r="F50" s="25">
        <v>43084</v>
      </c>
      <c r="G50" s="15"/>
      <c r="H50" s="16" t="s">
        <v>189</v>
      </c>
      <c r="I50" s="18"/>
      <c r="J50" s="36"/>
      <c r="K50" s="122">
        <v>0</v>
      </c>
      <c r="L50" s="123">
        <f>K50*3</f>
        <v>0</v>
      </c>
    </row>
    <row r="51" spans="1:12" s="19" customFormat="1" ht="21.75" thickBot="1" x14ac:dyDescent="0.2">
      <c r="A51" s="41">
        <v>3701</v>
      </c>
      <c r="B51" s="42" t="s">
        <v>141</v>
      </c>
      <c r="C51" s="21">
        <v>2027</v>
      </c>
      <c r="D51" s="76" t="s">
        <v>41</v>
      </c>
      <c r="E51" s="24">
        <v>42736</v>
      </c>
      <c r="F51" s="25">
        <v>43084</v>
      </c>
      <c r="G51" s="15"/>
      <c r="H51" s="16" t="s">
        <v>189</v>
      </c>
      <c r="I51" s="18"/>
      <c r="J51" s="36"/>
      <c r="K51" s="122">
        <v>0</v>
      </c>
      <c r="L51" s="123">
        <f>K51*1</f>
        <v>0</v>
      </c>
    </row>
    <row r="52" spans="1:12" s="19" customFormat="1" ht="21.75" thickBot="1" x14ac:dyDescent="0.2">
      <c r="A52" s="41">
        <v>3802</v>
      </c>
      <c r="B52" s="42" t="s">
        <v>309</v>
      </c>
      <c r="C52" s="21" t="s">
        <v>211</v>
      </c>
      <c r="D52" s="76" t="s">
        <v>7</v>
      </c>
      <c r="E52" s="24">
        <v>45323</v>
      </c>
      <c r="F52" s="25">
        <v>47177</v>
      </c>
      <c r="G52" s="15"/>
      <c r="H52" s="16" t="s">
        <v>189</v>
      </c>
      <c r="I52" s="18"/>
      <c r="J52" s="36"/>
      <c r="K52" s="122">
        <v>0</v>
      </c>
      <c r="L52" s="123">
        <f>K52*6</f>
        <v>0</v>
      </c>
    </row>
    <row r="53" spans="1:12" s="19" customFormat="1" ht="21.75" thickBot="1" x14ac:dyDescent="0.2">
      <c r="A53" s="41">
        <v>3802</v>
      </c>
      <c r="B53" s="42" t="s">
        <v>309</v>
      </c>
      <c r="C53" s="21" t="s">
        <v>211</v>
      </c>
      <c r="D53" s="76" t="s">
        <v>7</v>
      </c>
      <c r="E53" s="24">
        <v>45444</v>
      </c>
      <c r="F53" s="25">
        <v>47299</v>
      </c>
      <c r="G53" s="15"/>
      <c r="H53" s="16" t="s">
        <v>189</v>
      </c>
      <c r="I53" s="18"/>
      <c r="J53" s="36"/>
      <c r="K53" s="122">
        <v>0</v>
      </c>
      <c r="L53" s="123">
        <f>K53*6</f>
        <v>0</v>
      </c>
    </row>
    <row r="54" spans="1:12" s="19" customFormat="1" ht="21.75" thickBot="1" x14ac:dyDescent="0.2">
      <c r="A54" s="41">
        <v>3802</v>
      </c>
      <c r="B54" s="42" t="s">
        <v>309</v>
      </c>
      <c r="C54" s="21" t="s">
        <v>211</v>
      </c>
      <c r="D54" s="76" t="s">
        <v>7</v>
      </c>
      <c r="E54" s="24">
        <v>45566</v>
      </c>
      <c r="F54" s="25">
        <v>47422</v>
      </c>
      <c r="G54" s="15"/>
      <c r="H54" s="16" t="s">
        <v>189</v>
      </c>
      <c r="I54" s="18"/>
      <c r="J54" s="36"/>
      <c r="K54" s="122">
        <v>0</v>
      </c>
      <c r="L54" s="123">
        <f>K54*6</f>
        <v>0</v>
      </c>
    </row>
    <row r="55" spans="1:12" s="19" customFormat="1" ht="21.75" thickBot="1" x14ac:dyDescent="0.2">
      <c r="A55" s="41">
        <v>3912</v>
      </c>
      <c r="B55" s="42" t="s">
        <v>142</v>
      </c>
      <c r="C55" s="21">
        <v>2027</v>
      </c>
      <c r="D55" s="76" t="s">
        <v>41</v>
      </c>
      <c r="E55" s="24">
        <v>42736</v>
      </c>
      <c r="F55" s="25">
        <v>43084</v>
      </c>
      <c r="G55" s="15"/>
      <c r="H55" s="16" t="s">
        <v>189</v>
      </c>
      <c r="I55" s="18"/>
      <c r="J55" s="36"/>
      <c r="K55" s="122">
        <v>0</v>
      </c>
      <c r="L55" s="123">
        <f>K55*1</f>
        <v>0</v>
      </c>
    </row>
    <row r="56" spans="1:12" s="19" customFormat="1" ht="21.75" thickBot="1" x14ac:dyDescent="0.2">
      <c r="A56" s="41">
        <v>6302</v>
      </c>
      <c r="B56" s="42" t="s">
        <v>74</v>
      </c>
      <c r="C56" s="21" t="s">
        <v>215</v>
      </c>
      <c r="D56" s="76" t="s">
        <v>7</v>
      </c>
      <c r="E56" s="24">
        <v>42736</v>
      </c>
      <c r="F56" s="25">
        <v>43084</v>
      </c>
      <c r="G56" s="15"/>
      <c r="H56" s="16" t="s">
        <v>189</v>
      </c>
      <c r="I56" s="78" t="s">
        <v>59</v>
      </c>
      <c r="J56" s="36"/>
      <c r="K56" s="122">
        <v>0</v>
      </c>
      <c r="L56" s="123">
        <f>K56*3</f>
        <v>0</v>
      </c>
    </row>
    <row r="57" spans="1:12" s="19" customFormat="1" ht="63.75" customHeight="1" thickBot="1" x14ac:dyDescent="0.2">
      <c r="A57" s="41"/>
      <c r="B57" s="133" t="s">
        <v>319</v>
      </c>
      <c r="C57" s="21" t="s">
        <v>212</v>
      </c>
      <c r="D57" s="76" t="s">
        <v>7</v>
      </c>
      <c r="E57" s="24">
        <v>45292</v>
      </c>
      <c r="F57" s="25">
        <v>46446</v>
      </c>
      <c r="G57" s="15" t="s">
        <v>331</v>
      </c>
      <c r="H57" s="16" t="s">
        <v>189</v>
      </c>
      <c r="I57" s="18" t="s">
        <v>328</v>
      </c>
      <c r="J57" s="36" t="s">
        <v>330</v>
      </c>
      <c r="K57" s="122">
        <v>0</v>
      </c>
      <c r="L57" s="123">
        <f t="shared" ref="L57:L65" si="3">K57*2</f>
        <v>0</v>
      </c>
    </row>
    <row r="58" spans="1:12" s="19" customFormat="1" ht="63.75" thickBot="1" x14ac:dyDescent="0.2">
      <c r="A58" s="41"/>
      <c r="B58" s="133" t="s">
        <v>320</v>
      </c>
      <c r="C58" s="21" t="s">
        <v>212</v>
      </c>
      <c r="D58" s="76" t="s">
        <v>7</v>
      </c>
      <c r="E58" s="24">
        <v>45292</v>
      </c>
      <c r="F58" s="25">
        <v>46446</v>
      </c>
      <c r="G58" s="15" t="s">
        <v>331</v>
      </c>
      <c r="H58" s="16" t="s">
        <v>189</v>
      </c>
      <c r="I58" s="18" t="s">
        <v>328</v>
      </c>
      <c r="J58" s="36" t="s">
        <v>330</v>
      </c>
      <c r="K58" s="122">
        <v>0</v>
      </c>
      <c r="L58" s="123">
        <f t="shared" si="3"/>
        <v>0</v>
      </c>
    </row>
    <row r="59" spans="1:12" s="19" customFormat="1" ht="63.75" thickBot="1" x14ac:dyDescent="0.2">
      <c r="A59" s="41"/>
      <c r="B59" s="133" t="s">
        <v>321</v>
      </c>
      <c r="C59" s="21" t="s">
        <v>212</v>
      </c>
      <c r="D59" s="76" t="s">
        <v>7</v>
      </c>
      <c r="E59" s="24">
        <v>45292</v>
      </c>
      <c r="F59" s="25">
        <v>46446</v>
      </c>
      <c r="G59" s="15" t="s">
        <v>331</v>
      </c>
      <c r="H59" s="16" t="s">
        <v>189</v>
      </c>
      <c r="I59" s="18" t="s">
        <v>328</v>
      </c>
      <c r="J59" s="36" t="s">
        <v>330</v>
      </c>
      <c r="K59" s="122">
        <v>0</v>
      </c>
      <c r="L59" s="123">
        <f t="shared" si="3"/>
        <v>0</v>
      </c>
    </row>
    <row r="60" spans="1:12" s="19" customFormat="1" ht="63.75" thickBot="1" x14ac:dyDescent="0.2">
      <c r="A60" s="41"/>
      <c r="B60" s="133" t="s">
        <v>322</v>
      </c>
      <c r="C60" s="21" t="s">
        <v>212</v>
      </c>
      <c r="D60" s="76" t="s">
        <v>7</v>
      </c>
      <c r="E60" s="24">
        <v>45292</v>
      </c>
      <c r="F60" s="25">
        <v>46446</v>
      </c>
      <c r="G60" s="15" t="s">
        <v>331</v>
      </c>
      <c r="H60" s="16" t="s">
        <v>189</v>
      </c>
      <c r="I60" s="18" t="s">
        <v>328</v>
      </c>
      <c r="J60" s="36" t="s">
        <v>330</v>
      </c>
      <c r="K60" s="122">
        <v>0</v>
      </c>
      <c r="L60" s="123">
        <f t="shared" si="3"/>
        <v>0</v>
      </c>
    </row>
    <row r="61" spans="1:12" s="19" customFormat="1" ht="63.75" thickBot="1" x14ac:dyDescent="0.2">
      <c r="A61" s="41"/>
      <c r="B61" s="133" t="s">
        <v>323</v>
      </c>
      <c r="C61" s="21" t="s">
        <v>212</v>
      </c>
      <c r="D61" s="76" t="s">
        <v>7</v>
      </c>
      <c r="E61" s="24">
        <v>45292</v>
      </c>
      <c r="F61" s="25">
        <v>46446</v>
      </c>
      <c r="G61" s="15" t="s">
        <v>331</v>
      </c>
      <c r="H61" s="16" t="s">
        <v>189</v>
      </c>
      <c r="I61" s="18" t="s">
        <v>328</v>
      </c>
      <c r="J61" s="36" t="s">
        <v>330</v>
      </c>
      <c r="K61" s="122">
        <v>0</v>
      </c>
      <c r="L61" s="123">
        <f t="shared" si="3"/>
        <v>0</v>
      </c>
    </row>
    <row r="62" spans="1:12" s="19" customFormat="1" ht="63.75" thickBot="1" x14ac:dyDescent="0.2">
      <c r="A62" s="41"/>
      <c r="B62" s="133" t="s">
        <v>324</v>
      </c>
      <c r="C62" s="21" t="s">
        <v>318</v>
      </c>
      <c r="D62" s="76" t="s">
        <v>7</v>
      </c>
      <c r="E62" s="24">
        <v>45292</v>
      </c>
      <c r="F62" s="25">
        <v>47177</v>
      </c>
      <c r="G62" s="15" t="s">
        <v>331</v>
      </c>
      <c r="H62" s="16" t="s">
        <v>189</v>
      </c>
      <c r="I62" s="18" t="s">
        <v>328</v>
      </c>
      <c r="J62" s="36" t="s">
        <v>330</v>
      </c>
      <c r="K62" s="122">
        <v>0</v>
      </c>
      <c r="L62" s="123">
        <f t="shared" si="3"/>
        <v>0</v>
      </c>
    </row>
    <row r="63" spans="1:12" s="19" customFormat="1" ht="63.75" thickBot="1" x14ac:dyDescent="0.2">
      <c r="A63" s="41"/>
      <c r="B63" s="133" t="s">
        <v>325</v>
      </c>
      <c r="C63" s="21" t="s">
        <v>318</v>
      </c>
      <c r="D63" s="76" t="s">
        <v>7</v>
      </c>
      <c r="E63" s="24">
        <v>45292</v>
      </c>
      <c r="F63" s="25">
        <v>47177</v>
      </c>
      <c r="G63" s="15" t="s">
        <v>331</v>
      </c>
      <c r="H63" s="16" t="s">
        <v>189</v>
      </c>
      <c r="I63" s="18" t="s">
        <v>328</v>
      </c>
      <c r="J63" s="36" t="s">
        <v>330</v>
      </c>
      <c r="K63" s="122">
        <v>0</v>
      </c>
      <c r="L63" s="123">
        <f t="shared" si="3"/>
        <v>0</v>
      </c>
    </row>
    <row r="64" spans="1:12" s="19" customFormat="1" ht="63.75" thickBot="1" x14ac:dyDescent="0.2">
      <c r="A64" s="41"/>
      <c r="B64" s="133" t="s">
        <v>326</v>
      </c>
      <c r="C64" s="21" t="s">
        <v>318</v>
      </c>
      <c r="D64" s="76" t="s">
        <v>7</v>
      </c>
      <c r="E64" s="24">
        <v>45292</v>
      </c>
      <c r="F64" s="25">
        <v>47177</v>
      </c>
      <c r="G64" s="15" t="s">
        <v>331</v>
      </c>
      <c r="H64" s="16" t="s">
        <v>189</v>
      </c>
      <c r="I64" s="18" t="s">
        <v>329</v>
      </c>
      <c r="J64" s="36" t="s">
        <v>330</v>
      </c>
      <c r="K64" s="122">
        <v>0</v>
      </c>
      <c r="L64" s="123">
        <f t="shared" si="3"/>
        <v>0</v>
      </c>
    </row>
    <row r="65" spans="1:12" s="19" customFormat="1" ht="63.75" thickBot="1" x14ac:dyDescent="0.2">
      <c r="A65" s="41"/>
      <c r="B65" s="133" t="s">
        <v>327</v>
      </c>
      <c r="C65" s="21" t="s">
        <v>318</v>
      </c>
      <c r="D65" s="76" t="s">
        <v>7</v>
      </c>
      <c r="E65" s="24">
        <v>45292</v>
      </c>
      <c r="F65" s="25">
        <v>47177</v>
      </c>
      <c r="G65" s="15" t="s">
        <v>331</v>
      </c>
      <c r="H65" s="16" t="s">
        <v>189</v>
      </c>
      <c r="I65" s="78"/>
      <c r="J65" s="36" t="s">
        <v>330</v>
      </c>
      <c r="K65" s="122">
        <v>0</v>
      </c>
      <c r="L65" s="123">
        <f t="shared" si="3"/>
        <v>0</v>
      </c>
    </row>
  </sheetData>
  <sortState ref="A6:K37">
    <sortCondition ref="A6:A37"/>
  </sortState>
  <mergeCells count="7">
    <mergeCell ref="K2:L4"/>
    <mergeCell ref="A1:L1"/>
    <mergeCell ref="D2:D5"/>
    <mergeCell ref="E2:G4"/>
    <mergeCell ref="J2:J5"/>
    <mergeCell ref="H3:I3"/>
    <mergeCell ref="A2:B2"/>
  </mergeCells>
  <pageMargins left="0.7" right="0.7" top="0.75" bottom="0.75" header="0.3" footer="0.3"/>
  <pageSetup paperSize="8" scale="90" fitToHeight="0" orientation="landscape" horizontalDpi="90" verticalDpi="90"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6"/>
  <sheetViews>
    <sheetView workbookViewId="0">
      <selection sqref="A1:M1"/>
    </sheetView>
  </sheetViews>
  <sheetFormatPr defaultColWidth="9" defaultRowHeight="11.25" x14ac:dyDescent="0.15"/>
  <cols>
    <col min="1" max="1" width="9" style="1"/>
    <col min="2" max="2" width="29.25" style="1" bestFit="1" customWidth="1"/>
    <col min="3" max="3" width="11.375" style="1" bestFit="1" customWidth="1"/>
    <col min="4" max="4" width="11.75" style="1" bestFit="1" customWidth="1"/>
    <col min="5" max="6" width="9" style="1"/>
    <col min="7" max="7" width="18.125" style="1" customWidth="1"/>
    <col min="8" max="8" width="16.375" style="1" customWidth="1"/>
    <col min="9" max="9" width="24.75" style="1" customWidth="1"/>
    <col min="10" max="10" width="18.5" style="1" bestFit="1" customWidth="1"/>
    <col min="11" max="11" width="25.625" style="11" customWidth="1"/>
    <col min="12" max="12" width="17.625" style="1" bestFit="1" customWidth="1"/>
    <col min="13" max="13" width="21.625" style="1" bestFit="1" customWidth="1"/>
    <col min="14" max="16384" width="9" style="1"/>
  </cols>
  <sheetData>
    <row r="1" spans="1:13" ht="24.95" customHeight="1" thickBot="1" x14ac:dyDescent="0.3">
      <c r="A1" s="159" t="s">
        <v>21</v>
      </c>
      <c r="B1" s="160"/>
      <c r="C1" s="160"/>
      <c r="D1" s="160"/>
      <c r="E1" s="160"/>
      <c r="F1" s="160"/>
      <c r="G1" s="160"/>
      <c r="H1" s="160"/>
      <c r="I1" s="160"/>
      <c r="J1" s="160"/>
      <c r="K1" s="160"/>
      <c r="L1" s="143"/>
      <c r="M1" s="144"/>
    </row>
    <row r="2" spans="1:13" ht="12" customHeight="1" thickBot="1" x14ac:dyDescent="0.2">
      <c r="A2" s="171" t="s">
        <v>0</v>
      </c>
      <c r="B2" s="158"/>
      <c r="C2" s="46"/>
      <c r="D2" s="172" t="s">
        <v>1</v>
      </c>
      <c r="E2" s="161" t="s">
        <v>19</v>
      </c>
      <c r="F2" s="162"/>
      <c r="G2" s="163"/>
      <c r="H2" s="125"/>
      <c r="I2" s="119"/>
      <c r="J2" s="118"/>
      <c r="K2" s="153" t="s">
        <v>2</v>
      </c>
      <c r="L2" s="138" t="s">
        <v>288</v>
      </c>
      <c r="M2" s="139"/>
    </row>
    <row r="3" spans="1:13" ht="21.75" thickBot="1" x14ac:dyDescent="0.2">
      <c r="A3" s="60" t="s">
        <v>10</v>
      </c>
      <c r="B3" s="46" t="s">
        <v>218</v>
      </c>
      <c r="C3" s="46" t="s">
        <v>3</v>
      </c>
      <c r="D3" s="172"/>
      <c r="E3" s="161"/>
      <c r="F3" s="162"/>
      <c r="G3" s="163"/>
      <c r="H3" s="169" t="s">
        <v>20</v>
      </c>
      <c r="I3" s="170"/>
      <c r="J3" s="60" t="s">
        <v>4</v>
      </c>
      <c r="K3" s="153"/>
      <c r="L3" s="140"/>
      <c r="M3" s="140"/>
    </row>
    <row r="4" spans="1:13" ht="12" thickBot="1" x14ac:dyDescent="0.2">
      <c r="A4" s="61"/>
      <c r="B4" s="49"/>
      <c r="C4" s="50"/>
      <c r="D4" s="172"/>
      <c r="E4" s="164"/>
      <c r="F4" s="165"/>
      <c r="G4" s="166"/>
      <c r="H4" s="62"/>
      <c r="I4" s="63"/>
      <c r="J4" s="64"/>
      <c r="K4" s="153"/>
      <c r="L4" s="140"/>
      <c r="M4" s="140"/>
    </row>
    <row r="5" spans="1:13" ht="12" thickBot="1" x14ac:dyDescent="0.2">
      <c r="A5" s="65"/>
      <c r="B5" s="54"/>
      <c r="C5" s="55"/>
      <c r="D5" s="173"/>
      <c r="E5" s="66" t="s">
        <v>5</v>
      </c>
      <c r="F5" s="66" t="s">
        <v>6</v>
      </c>
      <c r="G5" s="66" t="s">
        <v>8</v>
      </c>
      <c r="H5" s="66" t="s">
        <v>9</v>
      </c>
      <c r="I5" s="67" t="s">
        <v>8</v>
      </c>
      <c r="J5" s="68"/>
      <c r="K5" s="154"/>
      <c r="L5" s="121" t="s">
        <v>289</v>
      </c>
      <c r="M5" s="121" t="s">
        <v>290</v>
      </c>
    </row>
    <row r="6" spans="1:13" ht="32.25" thickBot="1" x14ac:dyDescent="0.2">
      <c r="A6" s="22">
        <v>100</v>
      </c>
      <c r="B6" s="3" t="s">
        <v>143</v>
      </c>
      <c r="C6" s="21">
        <v>2029</v>
      </c>
      <c r="D6" s="3" t="s">
        <v>7</v>
      </c>
      <c r="E6" s="4">
        <v>47119</v>
      </c>
      <c r="F6" s="5">
        <v>47238</v>
      </c>
      <c r="G6" s="6" t="s">
        <v>269</v>
      </c>
      <c r="H6" s="16" t="s">
        <v>54</v>
      </c>
      <c r="I6" s="33" t="s">
        <v>216</v>
      </c>
      <c r="J6" s="13" t="s">
        <v>26</v>
      </c>
      <c r="K6" s="101" t="s">
        <v>272</v>
      </c>
      <c r="L6" s="122">
        <v>0</v>
      </c>
      <c r="M6" s="123">
        <f>L6*1</f>
        <v>0</v>
      </c>
    </row>
    <row r="7" spans="1:13" ht="32.25" thickBot="1" x14ac:dyDescent="0.2">
      <c r="A7" s="23">
        <v>200</v>
      </c>
      <c r="B7" s="3" t="s">
        <v>144</v>
      </c>
      <c r="C7" s="21">
        <v>2029</v>
      </c>
      <c r="D7" s="3" t="s">
        <v>7</v>
      </c>
      <c r="E7" s="4">
        <v>47119</v>
      </c>
      <c r="F7" s="5">
        <v>47238</v>
      </c>
      <c r="G7" s="6" t="s">
        <v>269</v>
      </c>
      <c r="H7" s="16" t="s">
        <v>54</v>
      </c>
      <c r="I7" s="33" t="s">
        <v>216</v>
      </c>
      <c r="J7" s="13" t="s">
        <v>26</v>
      </c>
      <c r="K7" s="101" t="s">
        <v>272</v>
      </c>
      <c r="L7" s="122">
        <v>0</v>
      </c>
      <c r="M7" s="123">
        <f t="shared" ref="M7:M56" si="0">L7*1</f>
        <v>0</v>
      </c>
    </row>
    <row r="8" spans="1:13" ht="32.25" thickBot="1" x14ac:dyDescent="0.2">
      <c r="A8" s="22">
        <v>300</v>
      </c>
      <c r="B8" s="3" t="s">
        <v>145</v>
      </c>
      <c r="C8" s="21">
        <v>2029</v>
      </c>
      <c r="D8" s="3" t="s">
        <v>7</v>
      </c>
      <c r="E8" s="4">
        <v>47119</v>
      </c>
      <c r="F8" s="5">
        <v>47238</v>
      </c>
      <c r="G8" s="6" t="s">
        <v>269</v>
      </c>
      <c r="H8" s="16" t="s">
        <v>54</v>
      </c>
      <c r="I8" s="33" t="s">
        <v>216</v>
      </c>
      <c r="J8" s="13" t="s">
        <v>26</v>
      </c>
      <c r="K8" s="101" t="s">
        <v>272</v>
      </c>
      <c r="L8" s="122">
        <v>0</v>
      </c>
      <c r="M8" s="123">
        <f t="shared" si="0"/>
        <v>0</v>
      </c>
    </row>
    <row r="9" spans="1:13" ht="32.25" thickBot="1" x14ac:dyDescent="0.2">
      <c r="A9" s="23">
        <v>400</v>
      </c>
      <c r="B9" s="3" t="s">
        <v>146</v>
      </c>
      <c r="C9" s="21">
        <v>2029</v>
      </c>
      <c r="D9" s="3" t="s">
        <v>7</v>
      </c>
      <c r="E9" s="4">
        <v>47119</v>
      </c>
      <c r="F9" s="5">
        <v>47238</v>
      </c>
      <c r="G9" s="6" t="s">
        <v>269</v>
      </c>
      <c r="H9" s="16" t="s">
        <v>54</v>
      </c>
      <c r="I9" s="33" t="s">
        <v>216</v>
      </c>
      <c r="J9" s="13" t="s">
        <v>26</v>
      </c>
      <c r="K9" s="101" t="s">
        <v>272</v>
      </c>
      <c r="L9" s="122">
        <v>0</v>
      </c>
      <c r="M9" s="123">
        <f t="shared" si="0"/>
        <v>0</v>
      </c>
    </row>
    <row r="10" spans="1:13" ht="32.25" thickBot="1" x14ac:dyDescent="0.2">
      <c r="A10" s="22">
        <v>500</v>
      </c>
      <c r="B10" s="3" t="s">
        <v>147</v>
      </c>
      <c r="C10" s="21">
        <v>2029</v>
      </c>
      <c r="D10" s="3" t="s">
        <v>7</v>
      </c>
      <c r="E10" s="4">
        <v>47119</v>
      </c>
      <c r="F10" s="5">
        <v>47238</v>
      </c>
      <c r="G10" s="6" t="s">
        <v>269</v>
      </c>
      <c r="H10" s="16" t="s">
        <v>54</v>
      </c>
      <c r="I10" s="33" t="s">
        <v>216</v>
      </c>
      <c r="J10" s="13" t="s">
        <v>26</v>
      </c>
      <c r="K10" s="101" t="s">
        <v>272</v>
      </c>
      <c r="L10" s="122">
        <v>0</v>
      </c>
      <c r="M10" s="123">
        <f t="shared" si="0"/>
        <v>0</v>
      </c>
    </row>
    <row r="11" spans="1:13" ht="32.25" thickBot="1" x14ac:dyDescent="0.2">
      <c r="A11" s="23">
        <v>600</v>
      </c>
      <c r="B11" s="3" t="s">
        <v>148</v>
      </c>
      <c r="C11" s="21">
        <v>2029</v>
      </c>
      <c r="D11" s="3" t="s">
        <v>7</v>
      </c>
      <c r="E11" s="4">
        <v>47119</v>
      </c>
      <c r="F11" s="5">
        <v>47238</v>
      </c>
      <c r="G11" s="6" t="s">
        <v>269</v>
      </c>
      <c r="H11" s="16" t="s">
        <v>54</v>
      </c>
      <c r="I11" s="33" t="s">
        <v>216</v>
      </c>
      <c r="J11" s="13" t="s">
        <v>26</v>
      </c>
      <c r="K11" s="101" t="s">
        <v>272</v>
      </c>
      <c r="L11" s="122">
        <v>0</v>
      </c>
      <c r="M11" s="123">
        <f t="shared" si="0"/>
        <v>0</v>
      </c>
    </row>
    <row r="12" spans="1:13" ht="32.25" thickBot="1" x14ac:dyDescent="0.2">
      <c r="A12" s="23">
        <v>1100</v>
      </c>
      <c r="B12" s="3" t="s">
        <v>149</v>
      </c>
      <c r="C12" s="21">
        <v>2028</v>
      </c>
      <c r="D12" s="3" t="s">
        <v>7</v>
      </c>
      <c r="E12" s="4">
        <v>45323</v>
      </c>
      <c r="F12" s="5">
        <v>46904</v>
      </c>
      <c r="G12" s="6" t="s">
        <v>269</v>
      </c>
      <c r="H12" s="6"/>
      <c r="I12" s="33" t="s">
        <v>194</v>
      </c>
      <c r="J12" s="34" t="s">
        <v>47</v>
      </c>
      <c r="K12" s="101" t="s">
        <v>273</v>
      </c>
      <c r="L12" s="122">
        <v>0</v>
      </c>
      <c r="M12" s="123">
        <f t="shared" si="0"/>
        <v>0</v>
      </c>
    </row>
    <row r="13" spans="1:13" ht="32.25" thickBot="1" x14ac:dyDescent="0.2">
      <c r="A13" s="23">
        <v>1200</v>
      </c>
      <c r="B13" s="3" t="s">
        <v>150</v>
      </c>
      <c r="C13" s="21">
        <v>2029</v>
      </c>
      <c r="D13" s="3" t="s">
        <v>7</v>
      </c>
      <c r="E13" s="4">
        <v>47150</v>
      </c>
      <c r="F13" s="5">
        <v>47391</v>
      </c>
      <c r="G13" s="6" t="s">
        <v>269</v>
      </c>
      <c r="H13" s="6"/>
      <c r="I13" s="33" t="s">
        <v>194</v>
      </c>
      <c r="J13" s="34" t="s">
        <v>47</v>
      </c>
      <c r="K13" s="101" t="s">
        <v>272</v>
      </c>
      <c r="L13" s="122">
        <v>0</v>
      </c>
      <c r="M13" s="123">
        <f t="shared" si="0"/>
        <v>0</v>
      </c>
    </row>
    <row r="14" spans="1:13" ht="32.25" thickBot="1" x14ac:dyDescent="0.2">
      <c r="A14" s="22">
        <v>1241</v>
      </c>
      <c r="B14" s="3" t="s">
        <v>239</v>
      </c>
      <c r="C14" s="21" t="s">
        <v>213</v>
      </c>
      <c r="D14" s="3" t="s">
        <v>7</v>
      </c>
      <c r="E14" s="4">
        <v>46054</v>
      </c>
      <c r="F14" s="5">
        <v>47391</v>
      </c>
      <c r="G14" s="6" t="s">
        <v>269</v>
      </c>
      <c r="H14" s="6"/>
      <c r="I14" s="33" t="s">
        <v>194</v>
      </c>
      <c r="J14" s="34" t="s">
        <v>47</v>
      </c>
      <c r="K14" s="36"/>
      <c r="L14" s="122">
        <v>0</v>
      </c>
      <c r="M14" s="123">
        <f>L14*2</f>
        <v>0</v>
      </c>
    </row>
    <row r="15" spans="1:13" ht="32.25" thickBot="1" x14ac:dyDescent="0.2">
      <c r="A15" s="22">
        <v>1242</v>
      </c>
      <c r="B15" s="3" t="s">
        <v>65</v>
      </c>
      <c r="C15" s="21">
        <v>2029</v>
      </c>
      <c r="D15" s="3" t="s">
        <v>7</v>
      </c>
      <c r="E15" s="4">
        <v>46054</v>
      </c>
      <c r="F15" s="5">
        <v>47391</v>
      </c>
      <c r="G15" s="6" t="s">
        <v>269</v>
      </c>
      <c r="H15" s="6"/>
      <c r="I15" s="33" t="s">
        <v>194</v>
      </c>
      <c r="J15" s="34" t="s">
        <v>47</v>
      </c>
      <c r="K15" s="101" t="s">
        <v>274</v>
      </c>
      <c r="L15" s="122">
        <v>0</v>
      </c>
      <c r="M15" s="123">
        <f t="shared" si="0"/>
        <v>0</v>
      </c>
    </row>
    <row r="16" spans="1:13" ht="32.25" thickBot="1" x14ac:dyDescent="0.2">
      <c r="A16" s="23">
        <v>1300</v>
      </c>
      <c r="B16" s="3" t="s">
        <v>151</v>
      </c>
      <c r="C16" s="21">
        <v>2029</v>
      </c>
      <c r="D16" s="3" t="s">
        <v>7</v>
      </c>
      <c r="E16" s="4">
        <v>47150</v>
      </c>
      <c r="F16" s="5">
        <v>47391</v>
      </c>
      <c r="G16" s="6" t="s">
        <v>269</v>
      </c>
      <c r="H16" s="6"/>
      <c r="I16" s="33" t="s">
        <v>194</v>
      </c>
      <c r="J16" s="34" t="s">
        <v>47</v>
      </c>
      <c r="K16" s="101" t="s">
        <v>272</v>
      </c>
      <c r="L16" s="122">
        <v>0</v>
      </c>
      <c r="M16" s="123">
        <f t="shared" si="0"/>
        <v>0</v>
      </c>
    </row>
    <row r="17" spans="1:13" ht="32.25" thickBot="1" x14ac:dyDescent="0.2">
      <c r="A17" s="23">
        <v>1341</v>
      </c>
      <c r="B17" s="3" t="s">
        <v>240</v>
      </c>
      <c r="C17" s="21" t="s">
        <v>213</v>
      </c>
      <c r="D17" s="3" t="s">
        <v>7</v>
      </c>
      <c r="E17" s="4">
        <v>46054</v>
      </c>
      <c r="F17" s="5">
        <v>47391</v>
      </c>
      <c r="G17" s="6" t="s">
        <v>269</v>
      </c>
      <c r="H17" s="6"/>
      <c r="I17" s="33" t="s">
        <v>194</v>
      </c>
      <c r="J17" s="34" t="s">
        <v>47</v>
      </c>
      <c r="K17" s="36"/>
      <c r="L17" s="122">
        <v>0</v>
      </c>
      <c r="M17" s="123">
        <f>L17*2</f>
        <v>0</v>
      </c>
    </row>
    <row r="18" spans="1:13" ht="32.25" thickBot="1" x14ac:dyDescent="0.2">
      <c r="A18" s="23">
        <v>1342</v>
      </c>
      <c r="B18" s="3" t="s">
        <v>66</v>
      </c>
      <c r="C18" s="21">
        <v>2029</v>
      </c>
      <c r="D18" s="3" t="s">
        <v>7</v>
      </c>
      <c r="E18" s="4">
        <v>47150</v>
      </c>
      <c r="F18" s="5">
        <v>47391</v>
      </c>
      <c r="G18" s="6" t="s">
        <v>269</v>
      </c>
      <c r="H18" s="6"/>
      <c r="I18" s="33" t="s">
        <v>194</v>
      </c>
      <c r="J18" s="34" t="s">
        <v>47</v>
      </c>
      <c r="K18" s="101" t="s">
        <v>274</v>
      </c>
      <c r="L18" s="122">
        <v>0</v>
      </c>
      <c r="M18" s="123">
        <f t="shared" si="0"/>
        <v>0</v>
      </c>
    </row>
    <row r="19" spans="1:13" ht="32.25" thickBot="1" x14ac:dyDescent="0.2">
      <c r="A19" s="23">
        <v>1400</v>
      </c>
      <c r="B19" s="3" t="s">
        <v>152</v>
      </c>
      <c r="C19" s="21">
        <v>2029</v>
      </c>
      <c r="D19" s="3" t="s">
        <v>7</v>
      </c>
      <c r="E19" s="4">
        <v>47150</v>
      </c>
      <c r="F19" s="5">
        <v>47391</v>
      </c>
      <c r="G19" s="6" t="s">
        <v>269</v>
      </c>
      <c r="H19" s="6"/>
      <c r="I19" s="33" t="s">
        <v>194</v>
      </c>
      <c r="J19" s="34" t="s">
        <v>47</v>
      </c>
      <c r="K19" s="101" t="s">
        <v>272</v>
      </c>
      <c r="L19" s="122">
        <v>0</v>
      </c>
      <c r="M19" s="123">
        <f t="shared" si="0"/>
        <v>0</v>
      </c>
    </row>
    <row r="20" spans="1:13" ht="32.25" thickBot="1" x14ac:dyDescent="0.2">
      <c r="A20" s="82">
        <v>1500</v>
      </c>
      <c r="B20" s="3" t="s">
        <v>198</v>
      </c>
      <c r="C20" s="21">
        <v>2029</v>
      </c>
      <c r="D20" s="3" t="s">
        <v>7</v>
      </c>
      <c r="E20" s="4">
        <v>47150</v>
      </c>
      <c r="F20" s="5">
        <v>47269</v>
      </c>
      <c r="G20" s="6" t="s">
        <v>269</v>
      </c>
      <c r="H20" s="6" t="s">
        <v>58</v>
      </c>
      <c r="I20" s="33" t="s">
        <v>194</v>
      </c>
      <c r="J20" s="34" t="s">
        <v>27</v>
      </c>
      <c r="K20" s="101" t="s">
        <v>272</v>
      </c>
      <c r="L20" s="122">
        <v>0</v>
      </c>
      <c r="M20" s="123">
        <f t="shared" si="0"/>
        <v>0</v>
      </c>
    </row>
    <row r="21" spans="1:13" ht="32.25" thickBot="1" x14ac:dyDescent="0.2">
      <c r="A21" s="82">
        <v>1600</v>
      </c>
      <c r="B21" s="3" t="s">
        <v>153</v>
      </c>
      <c r="C21" s="21">
        <v>2029</v>
      </c>
      <c r="D21" s="3" t="s">
        <v>7</v>
      </c>
      <c r="E21" s="4">
        <v>47150</v>
      </c>
      <c r="F21" s="5">
        <v>47269</v>
      </c>
      <c r="G21" s="6" t="s">
        <v>269</v>
      </c>
      <c r="H21" s="6" t="s">
        <v>58</v>
      </c>
      <c r="I21" s="33" t="s">
        <v>194</v>
      </c>
      <c r="J21" s="34" t="s">
        <v>27</v>
      </c>
      <c r="K21" s="101" t="s">
        <v>272</v>
      </c>
      <c r="L21" s="122">
        <v>0</v>
      </c>
      <c r="M21" s="123">
        <f t="shared" si="0"/>
        <v>0</v>
      </c>
    </row>
    <row r="22" spans="1:13" ht="32.25" thickBot="1" x14ac:dyDescent="0.2">
      <c r="A22" s="82">
        <v>1700</v>
      </c>
      <c r="B22" s="3" t="s">
        <v>154</v>
      </c>
      <c r="C22" s="21">
        <v>2029</v>
      </c>
      <c r="D22" s="3" t="s">
        <v>7</v>
      </c>
      <c r="E22" s="4">
        <v>47150</v>
      </c>
      <c r="F22" s="5">
        <v>47269</v>
      </c>
      <c r="G22" s="6" t="s">
        <v>269</v>
      </c>
      <c r="H22" s="6" t="s">
        <v>58</v>
      </c>
      <c r="I22" s="33" t="s">
        <v>194</v>
      </c>
      <c r="J22" s="34" t="s">
        <v>27</v>
      </c>
      <c r="K22" s="101" t="s">
        <v>272</v>
      </c>
      <c r="L22" s="122">
        <v>0</v>
      </c>
      <c r="M22" s="123">
        <f t="shared" si="0"/>
        <v>0</v>
      </c>
    </row>
    <row r="23" spans="1:13" ht="32.25" thickBot="1" x14ac:dyDescent="0.2">
      <c r="A23" s="23">
        <v>1800</v>
      </c>
      <c r="B23" s="3" t="s">
        <v>155</v>
      </c>
      <c r="C23" s="21">
        <v>2029</v>
      </c>
      <c r="D23" s="3" t="s">
        <v>7</v>
      </c>
      <c r="E23" s="4">
        <v>47150</v>
      </c>
      <c r="F23" s="5">
        <v>47269</v>
      </c>
      <c r="G23" s="6" t="s">
        <v>269</v>
      </c>
      <c r="H23" s="6" t="s">
        <v>55</v>
      </c>
      <c r="I23" s="14" t="s">
        <v>216</v>
      </c>
      <c r="J23" s="13" t="s">
        <v>27</v>
      </c>
      <c r="K23" s="101" t="s">
        <v>272</v>
      </c>
      <c r="L23" s="122">
        <v>0</v>
      </c>
      <c r="M23" s="123">
        <f t="shared" si="0"/>
        <v>0</v>
      </c>
    </row>
    <row r="24" spans="1:13" ht="32.25" thickBot="1" x14ac:dyDescent="0.2">
      <c r="A24" s="23">
        <v>1900</v>
      </c>
      <c r="B24" s="3" t="s">
        <v>156</v>
      </c>
      <c r="C24" s="21">
        <v>2029</v>
      </c>
      <c r="D24" s="3" t="s">
        <v>7</v>
      </c>
      <c r="E24" s="4">
        <v>47150</v>
      </c>
      <c r="F24" s="5">
        <v>47269</v>
      </c>
      <c r="G24" s="6" t="s">
        <v>269</v>
      </c>
      <c r="H24" s="6" t="s">
        <v>55</v>
      </c>
      <c r="I24" s="14" t="s">
        <v>216</v>
      </c>
      <c r="J24" s="13" t="s">
        <v>27</v>
      </c>
      <c r="K24" s="101" t="s">
        <v>272</v>
      </c>
      <c r="L24" s="122">
        <v>0</v>
      </c>
      <c r="M24" s="123">
        <f t="shared" si="0"/>
        <v>0</v>
      </c>
    </row>
    <row r="25" spans="1:13" ht="32.25" thickBot="1" x14ac:dyDescent="0.2">
      <c r="A25" s="23">
        <v>2000</v>
      </c>
      <c r="B25" s="3" t="s">
        <v>157</v>
      </c>
      <c r="C25" s="21">
        <v>2028</v>
      </c>
      <c r="D25" s="21" t="s">
        <v>7</v>
      </c>
      <c r="E25" s="4">
        <v>45689</v>
      </c>
      <c r="F25" s="5">
        <v>46904</v>
      </c>
      <c r="G25" s="6" t="s">
        <v>269</v>
      </c>
      <c r="H25" s="6"/>
      <c r="I25" s="33" t="s">
        <v>194</v>
      </c>
      <c r="J25" s="34" t="s">
        <v>48</v>
      </c>
      <c r="K25" s="101" t="s">
        <v>273</v>
      </c>
      <c r="L25" s="122">
        <v>0</v>
      </c>
      <c r="M25" s="123">
        <f t="shared" si="0"/>
        <v>0</v>
      </c>
    </row>
    <row r="26" spans="1:13" ht="32.25" thickBot="1" x14ac:dyDescent="0.2">
      <c r="A26" s="23">
        <v>2100</v>
      </c>
      <c r="B26" s="3" t="s">
        <v>275</v>
      </c>
      <c r="C26" s="21">
        <v>2028</v>
      </c>
      <c r="D26" s="21" t="s">
        <v>7</v>
      </c>
      <c r="E26" s="4">
        <v>45292</v>
      </c>
      <c r="F26" s="5">
        <v>46447</v>
      </c>
      <c r="G26" s="6" t="s">
        <v>269</v>
      </c>
      <c r="H26" s="6"/>
      <c r="I26" s="33" t="s">
        <v>194</v>
      </c>
      <c r="J26" s="34" t="s">
        <v>48</v>
      </c>
      <c r="K26" s="101" t="s">
        <v>273</v>
      </c>
      <c r="L26" s="122">
        <v>0</v>
      </c>
      <c r="M26" s="123">
        <f t="shared" si="0"/>
        <v>0</v>
      </c>
    </row>
    <row r="27" spans="1:13" ht="32.25" thickBot="1" x14ac:dyDescent="0.2">
      <c r="A27" s="23">
        <v>2100</v>
      </c>
      <c r="B27" s="3" t="s">
        <v>276</v>
      </c>
      <c r="C27" s="21">
        <v>2027</v>
      </c>
      <c r="D27" s="21" t="s">
        <v>7</v>
      </c>
      <c r="E27" s="4">
        <v>45292</v>
      </c>
      <c r="F27" s="5">
        <v>46447</v>
      </c>
      <c r="G27" s="6" t="s">
        <v>269</v>
      </c>
      <c r="H27" s="6"/>
      <c r="I27" s="33" t="s">
        <v>194</v>
      </c>
      <c r="J27" s="34" t="s">
        <v>48</v>
      </c>
      <c r="K27" s="101" t="s">
        <v>277</v>
      </c>
      <c r="L27" s="122">
        <v>0</v>
      </c>
      <c r="M27" s="123">
        <f t="shared" si="0"/>
        <v>0</v>
      </c>
    </row>
    <row r="28" spans="1:13" ht="32.25" thickBot="1" x14ac:dyDescent="0.2">
      <c r="A28" s="23">
        <v>2200</v>
      </c>
      <c r="B28" s="3" t="s">
        <v>158</v>
      </c>
      <c r="C28" s="21">
        <v>2027</v>
      </c>
      <c r="D28" s="21" t="s">
        <v>7</v>
      </c>
      <c r="E28" s="4">
        <v>45292</v>
      </c>
      <c r="F28" s="5">
        <v>46447</v>
      </c>
      <c r="G28" s="6" t="s">
        <v>269</v>
      </c>
      <c r="H28" s="6"/>
      <c r="I28" s="33" t="s">
        <v>194</v>
      </c>
      <c r="J28" s="34" t="s">
        <v>48</v>
      </c>
      <c r="K28" s="101" t="s">
        <v>277</v>
      </c>
      <c r="L28" s="122">
        <v>0</v>
      </c>
      <c r="M28" s="123">
        <f t="shared" si="0"/>
        <v>0</v>
      </c>
    </row>
    <row r="29" spans="1:13" ht="32.25" thickBot="1" x14ac:dyDescent="0.2">
      <c r="A29" s="23">
        <v>2300</v>
      </c>
      <c r="B29" s="3" t="s">
        <v>159</v>
      </c>
      <c r="C29" s="21">
        <v>2027</v>
      </c>
      <c r="D29" s="21" t="s">
        <v>7</v>
      </c>
      <c r="E29" s="4">
        <v>45292</v>
      </c>
      <c r="F29" s="5">
        <v>46447</v>
      </c>
      <c r="G29" s="6" t="s">
        <v>269</v>
      </c>
      <c r="H29" s="6" t="s">
        <v>56</v>
      </c>
      <c r="I29" s="33" t="s">
        <v>194</v>
      </c>
      <c r="J29" s="34" t="s">
        <v>48</v>
      </c>
      <c r="K29" s="101" t="s">
        <v>277</v>
      </c>
      <c r="L29" s="122">
        <v>0</v>
      </c>
      <c r="M29" s="123">
        <f t="shared" si="0"/>
        <v>0</v>
      </c>
    </row>
    <row r="30" spans="1:13" ht="32.25" thickBot="1" x14ac:dyDescent="0.2">
      <c r="A30" s="23">
        <v>2400</v>
      </c>
      <c r="B30" s="3" t="s">
        <v>160</v>
      </c>
      <c r="C30" s="21">
        <v>2027</v>
      </c>
      <c r="D30" s="21" t="s">
        <v>7</v>
      </c>
      <c r="E30" s="4">
        <v>45323</v>
      </c>
      <c r="F30" s="5">
        <v>46538</v>
      </c>
      <c r="G30" s="6" t="s">
        <v>269</v>
      </c>
      <c r="H30" s="6" t="s">
        <v>56</v>
      </c>
      <c r="I30" s="33" t="s">
        <v>194</v>
      </c>
      <c r="J30" s="34" t="s">
        <v>48</v>
      </c>
      <c r="K30" s="101" t="s">
        <v>277</v>
      </c>
      <c r="L30" s="122">
        <v>0</v>
      </c>
      <c r="M30" s="123">
        <f t="shared" si="0"/>
        <v>0</v>
      </c>
    </row>
    <row r="31" spans="1:13" ht="32.25" thickBot="1" x14ac:dyDescent="0.2">
      <c r="A31" s="23">
        <v>2500</v>
      </c>
      <c r="B31" s="3" t="s">
        <v>161</v>
      </c>
      <c r="C31" s="21">
        <v>2027</v>
      </c>
      <c r="D31" s="21" t="s">
        <v>7</v>
      </c>
      <c r="E31" s="4">
        <v>45323</v>
      </c>
      <c r="F31" s="5">
        <v>46538</v>
      </c>
      <c r="G31" s="6" t="s">
        <v>269</v>
      </c>
      <c r="H31" s="6" t="s">
        <v>56</v>
      </c>
      <c r="I31" s="33" t="s">
        <v>194</v>
      </c>
      <c r="J31" s="34" t="s">
        <v>48</v>
      </c>
      <c r="K31" s="101" t="s">
        <v>277</v>
      </c>
      <c r="L31" s="122">
        <v>0</v>
      </c>
      <c r="M31" s="123">
        <f t="shared" si="0"/>
        <v>0</v>
      </c>
    </row>
    <row r="32" spans="1:13" ht="32.25" thickBot="1" x14ac:dyDescent="0.2">
      <c r="A32" s="23">
        <v>2600</v>
      </c>
      <c r="B32" s="3" t="s">
        <v>162</v>
      </c>
      <c r="C32" s="21">
        <v>2027</v>
      </c>
      <c r="D32" s="21" t="s">
        <v>7</v>
      </c>
      <c r="E32" s="4">
        <v>45323</v>
      </c>
      <c r="F32" s="5">
        <v>46538</v>
      </c>
      <c r="G32" s="6" t="s">
        <v>269</v>
      </c>
      <c r="H32" s="6" t="s">
        <v>56</v>
      </c>
      <c r="I32" s="33" t="s">
        <v>194</v>
      </c>
      <c r="J32" s="34" t="s">
        <v>48</v>
      </c>
      <c r="K32" s="101" t="s">
        <v>277</v>
      </c>
      <c r="L32" s="122">
        <v>0</v>
      </c>
      <c r="M32" s="123">
        <f t="shared" si="0"/>
        <v>0</v>
      </c>
    </row>
    <row r="33" spans="1:13" ht="32.25" thickBot="1" x14ac:dyDescent="0.2">
      <c r="A33" s="23">
        <v>2700</v>
      </c>
      <c r="B33" s="3" t="s">
        <v>163</v>
      </c>
      <c r="C33" s="21">
        <v>2027</v>
      </c>
      <c r="D33" s="76" t="s">
        <v>41</v>
      </c>
      <c r="E33" s="4">
        <v>46419</v>
      </c>
      <c r="F33" s="5">
        <v>46538</v>
      </c>
      <c r="G33" s="6" t="s">
        <v>269</v>
      </c>
      <c r="H33" s="6"/>
      <c r="I33" s="33" t="s">
        <v>194</v>
      </c>
      <c r="J33" s="34" t="s">
        <v>48</v>
      </c>
      <c r="K33" s="101"/>
      <c r="L33" s="122">
        <v>0</v>
      </c>
      <c r="M33" s="123">
        <f t="shared" si="0"/>
        <v>0</v>
      </c>
    </row>
    <row r="34" spans="1:13" ht="32.25" thickBot="1" x14ac:dyDescent="0.2">
      <c r="A34" s="23">
        <v>2800</v>
      </c>
      <c r="B34" s="3" t="s">
        <v>164</v>
      </c>
      <c r="C34" s="21">
        <v>2027</v>
      </c>
      <c r="D34" s="76" t="s">
        <v>41</v>
      </c>
      <c r="E34" s="4">
        <v>46419</v>
      </c>
      <c r="F34" s="5">
        <v>46538</v>
      </c>
      <c r="G34" s="6" t="s">
        <v>269</v>
      </c>
      <c r="H34" s="6"/>
      <c r="I34" s="33" t="s">
        <v>194</v>
      </c>
      <c r="J34" s="34" t="s">
        <v>48</v>
      </c>
      <c r="K34" s="101"/>
      <c r="L34" s="122">
        <v>0</v>
      </c>
      <c r="M34" s="123">
        <f t="shared" si="0"/>
        <v>0</v>
      </c>
    </row>
    <row r="35" spans="1:13" ht="32.25" thickBot="1" x14ac:dyDescent="0.2">
      <c r="A35" s="23">
        <v>2900</v>
      </c>
      <c r="B35" s="3" t="s">
        <v>165</v>
      </c>
      <c r="C35" s="21">
        <v>2027</v>
      </c>
      <c r="D35" s="76" t="s">
        <v>41</v>
      </c>
      <c r="E35" s="4">
        <v>46419</v>
      </c>
      <c r="F35" s="5">
        <v>46538</v>
      </c>
      <c r="G35" s="6" t="s">
        <v>269</v>
      </c>
      <c r="H35" s="6"/>
      <c r="I35" s="33" t="s">
        <v>194</v>
      </c>
      <c r="J35" s="34" t="s">
        <v>48</v>
      </c>
      <c r="K35" s="101"/>
      <c r="L35" s="122">
        <v>0</v>
      </c>
      <c r="M35" s="123">
        <f t="shared" si="0"/>
        <v>0</v>
      </c>
    </row>
    <row r="36" spans="1:13" ht="32.25" thickBot="1" x14ac:dyDescent="0.2">
      <c r="A36" s="23">
        <v>3000</v>
      </c>
      <c r="B36" s="3" t="s">
        <v>166</v>
      </c>
      <c r="C36" s="21">
        <v>2027</v>
      </c>
      <c r="D36" s="76" t="s">
        <v>41</v>
      </c>
      <c r="E36" s="4">
        <v>46419</v>
      </c>
      <c r="F36" s="5">
        <v>46538</v>
      </c>
      <c r="G36" s="6" t="s">
        <v>269</v>
      </c>
      <c r="H36" s="6"/>
      <c r="I36" s="33" t="s">
        <v>194</v>
      </c>
      <c r="J36" s="34" t="s">
        <v>48</v>
      </c>
      <c r="K36" s="101"/>
      <c r="L36" s="122">
        <v>0</v>
      </c>
      <c r="M36" s="123">
        <f t="shared" si="0"/>
        <v>0</v>
      </c>
    </row>
    <row r="37" spans="1:13" ht="32.25" thickBot="1" x14ac:dyDescent="0.2">
      <c r="A37" s="23">
        <v>3100</v>
      </c>
      <c r="B37" s="3" t="s">
        <v>167</v>
      </c>
      <c r="C37" s="21">
        <v>2028</v>
      </c>
      <c r="D37" s="21" t="s">
        <v>7</v>
      </c>
      <c r="E37" s="4">
        <v>45689</v>
      </c>
      <c r="F37" s="5">
        <v>46538</v>
      </c>
      <c r="G37" s="6" t="s">
        <v>269</v>
      </c>
      <c r="H37" s="6" t="s">
        <v>56</v>
      </c>
      <c r="I37" s="33" t="s">
        <v>194</v>
      </c>
      <c r="J37" s="34" t="s">
        <v>48</v>
      </c>
      <c r="K37" s="101" t="s">
        <v>273</v>
      </c>
      <c r="L37" s="122">
        <v>0</v>
      </c>
      <c r="M37" s="123">
        <f t="shared" si="0"/>
        <v>0</v>
      </c>
    </row>
    <row r="38" spans="1:13" ht="32.25" thickBot="1" x14ac:dyDescent="0.2">
      <c r="A38" s="23">
        <v>3200</v>
      </c>
      <c r="B38" s="3" t="s">
        <v>168</v>
      </c>
      <c r="C38" s="21">
        <v>2028</v>
      </c>
      <c r="D38" s="21" t="s">
        <v>7</v>
      </c>
      <c r="E38" s="4">
        <v>45658</v>
      </c>
      <c r="F38" s="5">
        <v>46813</v>
      </c>
      <c r="G38" s="6" t="s">
        <v>269</v>
      </c>
      <c r="H38" s="6" t="s">
        <v>56</v>
      </c>
      <c r="I38" s="33" t="s">
        <v>194</v>
      </c>
      <c r="J38" s="34" t="s">
        <v>48</v>
      </c>
      <c r="K38" s="101" t="s">
        <v>273</v>
      </c>
      <c r="L38" s="122">
        <v>0</v>
      </c>
      <c r="M38" s="123">
        <f t="shared" si="0"/>
        <v>0</v>
      </c>
    </row>
    <row r="39" spans="1:13" ht="32.25" thickBot="1" x14ac:dyDescent="0.2">
      <c r="A39" s="23">
        <v>3300</v>
      </c>
      <c r="B39" s="3" t="s">
        <v>169</v>
      </c>
      <c r="C39" s="21">
        <v>2026</v>
      </c>
      <c r="D39" s="76" t="s">
        <v>41</v>
      </c>
      <c r="E39" s="4">
        <v>46054</v>
      </c>
      <c r="F39" s="5">
        <v>46538</v>
      </c>
      <c r="G39" s="6" t="s">
        <v>269</v>
      </c>
      <c r="H39" s="6"/>
      <c r="I39" s="33" t="s">
        <v>194</v>
      </c>
      <c r="J39" s="34" t="s">
        <v>48</v>
      </c>
      <c r="K39" s="101"/>
      <c r="L39" s="122">
        <v>0</v>
      </c>
      <c r="M39" s="123">
        <f t="shared" si="0"/>
        <v>0</v>
      </c>
    </row>
    <row r="40" spans="1:13" ht="32.25" thickBot="1" x14ac:dyDescent="0.2">
      <c r="A40" s="23">
        <v>3400</v>
      </c>
      <c r="B40" s="3" t="s">
        <v>170</v>
      </c>
      <c r="C40" s="21">
        <v>2026</v>
      </c>
      <c r="D40" s="76" t="s">
        <v>41</v>
      </c>
      <c r="E40" s="4">
        <v>46054</v>
      </c>
      <c r="F40" s="5">
        <v>46538</v>
      </c>
      <c r="G40" s="6" t="s">
        <v>269</v>
      </c>
      <c r="H40" s="6"/>
      <c r="I40" s="33" t="s">
        <v>194</v>
      </c>
      <c r="J40" s="34" t="s">
        <v>48</v>
      </c>
      <c r="K40" s="101"/>
      <c r="L40" s="122">
        <v>0</v>
      </c>
      <c r="M40" s="123">
        <f t="shared" si="0"/>
        <v>0</v>
      </c>
    </row>
    <row r="41" spans="1:13" ht="32.25" thickBot="1" x14ac:dyDescent="0.2">
      <c r="A41" s="23">
        <v>3500</v>
      </c>
      <c r="B41" s="3" t="s">
        <v>171</v>
      </c>
      <c r="C41" s="21">
        <v>2026</v>
      </c>
      <c r="D41" s="76" t="s">
        <v>41</v>
      </c>
      <c r="E41" s="4">
        <v>46054</v>
      </c>
      <c r="F41" s="5">
        <v>46538</v>
      </c>
      <c r="G41" s="6" t="s">
        <v>269</v>
      </c>
      <c r="H41" s="6"/>
      <c r="I41" s="33" t="s">
        <v>194</v>
      </c>
      <c r="J41" s="34" t="s">
        <v>48</v>
      </c>
      <c r="K41" s="101"/>
      <c r="L41" s="122">
        <v>0</v>
      </c>
      <c r="M41" s="123">
        <f t="shared" si="0"/>
        <v>0</v>
      </c>
    </row>
    <row r="42" spans="1:13" ht="32.25" thickBot="1" x14ac:dyDescent="0.2">
      <c r="A42" s="23">
        <v>3600</v>
      </c>
      <c r="B42" s="3" t="s">
        <v>172</v>
      </c>
      <c r="C42" s="21">
        <v>2028</v>
      </c>
      <c r="D42" s="3" t="s">
        <v>7</v>
      </c>
      <c r="E42" s="4">
        <v>45689</v>
      </c>
      <c r="F42" s="5">
        <v>46904</v>
      </c>
      <c r="G42" s="6" t="s">
        <v>269</v>
      </c>
      <c r="H42" s="6" t="s">
        <v>57</v>
      </c>
      <c r="I42" s="33" t="s">
        <v>194</v>
      </c>
      <c r="J42" s="34" t="s">
        <v>48</v>
      </c>
      <c r="K42" s="101" t="s">
        <v>273</v>
      </c>
      <c r="L42" s="122">
        <v>0</v>
      </c>
      <c r="M42" s="123">
        <f t="shared" si="0"/>
        <v>0</v>
      </c>
    </row>
    <row r="43" spans="1:13" ht="32.25" thickBot="1" x14ac:dyDescent="0.2">
      <c r="A43" s="23">
        <v>3700</v>
      </c>
      <c r="B43" s="3" t="s">
        <v>173</v>
      </c>
      <c r="C43" s="21">
        <v>2028</v>
      </c>
      <c r="D43" s="3" t="s">
        <v>7</v>
      </c>
      <c r="E43" s="4">
        <v>45689</v>
      </c>
      <c r="F43" s="5">
        <v>46904</v>
      </c>
      <c r="G43" s="6" t="s">
        <v>269</v>
      </c>
      <c r="H43" s="6" t="s">
        <v>57</v>
      </c>
      <c r="I43" s="33" t="s">
        <v>194</v>
      </c>
      <c r="J43" s="34" t="s">
        <v>48</v>
      </c>
      <c r="K43" s="101" t="s">
        <v>273</v>
      </c>
      <c r="L43" s="122">
        <v>0</v>
      </c>
      <c r="M43" s="123">
        <f t="shared" si="0"/>
        <v>0</v>
      </c>
    </row>
    <row r="44" spans="1:13" ht="32.25" thickBot="1" x14ac:dyDescent="0.2">
      <c r="A44" s="23">
        <v>3800</v>
      </c>
      <c r="B44" s="3" t="s">
        <v>174</v>
      </c>
      <c r="C44" s="21">
        <v>2028</v>
      </c>
      <c r="D44" s="21" t="s">
        <v>7</v>
      </c>
      <c r="E44" s="4">
        <v>45689</v>
      </c>
      <c r="F44" s="5">
        <v>46904</v>
      </c>
      <c r="G44" s="6" t="s">
        <v>269</v>
      </c>
      <c r="H44" s="6" t="s">
        <v>56</v>
      </c>
      <c r="I44" s="33" t="s">
        <v>194</v>
      </c>
      <c r="J44" s="34" t="s">
        <v>48</v>
      </c>
      <c r="K44" s="101" t="s">
        <v>273</v>
      </c>
      <c r="L44" s="122">
        <v>0</v>
      </c>
      <c r="M44" s="123">
        <f t="shared" si="0"/>
        <v>0</v>
      </c>
    </row>
    <row r="45" spans="1:13" ht="32.25" thickBot="1" x14ac:dyDescent="0.2">
      <c r="A45" s="23">
        <v>3900</v>
      </c>
      <c r="B45" s="35" t="s">
        <v>197</v>
      </c>
      <c r="C45" s="21">
        <v>2028</v>
      </c>
      <c r="D45" s="3" t="s">
        <v>7</v>
      </c>
      <c r="E45" s="4">
        <v>45689</v>
      </c>
      <c r="F45" s="5">
        <v>46904</v>
      </c>
      <c r="G45" s="6" t="s">
        <v>269</v>
      </c>
      <c r="H45" s="6" t="s">
        <v>57</v>
      </c>
      <c r="I45" s="33" t="s">
        <v>194</v>
      </c>
      <c r="J45" s="34" t="s">
        <v>48</v>
      </c>
      <c r="K45" s="101" t="s">
        <v>278</v>
      </c>
      <c r="L45" s="122">
        <v>0</v>
      </c>
      <c r="M45" s="123">
        <f t="shared" si="0"/>
        <v>0</v>
      </c>
    </row>
    <row r="46" spans="1:13" ht="32.25" thickBot="1" x14ac:dyDescent="0.2">
      <c r="A46" s="23">
        <v>4400</v>
      </c>
      <c r="B46" s="3" t="s">
        <v>175</v>
      </c>
      <c r="C46" s="21">
        <v>2029</v>
      </c>
      <c r="D46" s="3" t="s">
        <v>7</v>
      </c>
      <c r="E46" s="4">
        <v>45323</v>
      </c>
      <c r="F46" s="5">
        <v>47391</v>
      </c>
      <c r="G46" s="6" t="s">
        <v>269</v>
      </c>
      <c r="H46" s="6" t="s">
        <v>58</v>
      </c>
      <c r="I46" s="33" t="s">
        <v>194</v>
      </c>
      <c r="J46" s="34" t="s">
        <v>47</v>
      </c>
      <c r="K46" s="101" t="s">
        <v>272</v>
      </c>
      <c r="L46" s="122">
        <v>0</v>
      </c>
      <c r="M46" s="123">
        <f t="shared" si="0"/>
        <v>0</v>
      </c>
    </row>
    <row r="47" spans="1:13" ht="77.25" thickBot="1" x14ac:dyDescent="0.3">
      <c r="A47" s="23">
        <v>4500</v>
      </c>
      <c r="B47" s="3" t="s">
        <v>176</v>
      </c>
      <c r="C47" s="21">
        <v>2028</v>
      </c>
      <c r="D47" s="3" t="s">
        <v>7</v>
      </c>
      <c r="E47" s="4">
        <v>45658</v>
      </c>
      <c r="F47" s="5">
        <v>46813</v>
      </c>
      <c r="G47" s="114" t="s">
        <v>270</v>
      </c>
      <c r="H47" s="6" t="s">
        <v>58</v>
      </c>
      <c r="I47" s="33" t="s">
        <v>194</v>
      </c>
      <c r="J47" s="34" t="s">
        <v>48</v>
      </c>
      <c r="K47" s="101" t="s">
        <v>273</v>
      </c>
      <c r="L47" s="122">
        <v>0</v>
      </c>
      <c r="M47" s="123">
        <f t="shared" si="0"/>
        <v>0</v>
      </c>
    </row>
    <row r="48" spans="1:13" ht="77.25" thickBot="1" x14ac:dyDescent="0.3">
      <c r="A48" s="23">
        <v>4600</v>
      </c>
      <c r="B48" s="3" t="s">
        <v>177</v>
      </c>
      <c r="C48" s="21">
        <v>2028</v>
      </c>
      <c r="D48" s="3" t="s">
        <v>7</v>
      </c>
      <c r="E48" s="4">
        <v>45658</v>
      </c>
      <c r="F48" s="5">
        <v>47088</v>
      </c>
      <c r="G48" s="114" t="s">
        <v>270</v>
      </c>
      <c r="H48" s="6" t="s">
        <v>58</v>
      </c>
      <c r="I48" s="33" t="s">
        <v>194</v>
      </c>
      <c r="J48" s="34" t="s">
        <v>48</v>
      </c>
      <c r="K48" s="101" t="s">
        <v>273</v>
      </c>
      <c r="L48" s="122">
        <v>0</v>
      </c>
      <c r="M48" s="123">
        <f t="shared" si="0"/>
        <v>0</v>
      </c>
    </row>
    <row r="49" spans="1:13" ht="77.25" thickBot="1" x14ac:dyDescent="0.3">
      <c r="A49" s="23">
        <v>4700</v>
      </c>
      <c r="B49" s="3" t="s">
        <v>178</v>
      </c>
      <c r="C49" s="21">
        <v>2028</v>
      </c>
      <c r="D49" s="3" t="s">
        <v>7</v>
      </c>
      <c r="E49" s="4">
        <v>45658</v>
      </c>
      <c r="F49" s="5">
        <v>47088</v>
      </c>
      <c r="G49" s="114" t="s">
        <v>270</v>
      </c>
      <c r="H49" s="6" t="s">
        <v>58</v>
      </c>
      <c r="I49" s="33" t="s">
        <v>194</v>
      </c>
      <c r="J49" s="34" t="s">
        <v>48</v>
      </c>
      <c r="K49" s="101" t="s">
        <v>273</v>
      </c>
      <c r="L49" s="122">
        <v>0</v>
      </c>
      <c r="M49" s="123">
        <f t="shared" si="0"/>
        <v>0</v>
      </c>
    </row>
    <row r="50" spans="1:13" ht="77.25" thickBot="1" x14ac:dyDescent="0.3">
      <c r="A50" s="23">
        <v>4800</v>
      </c>
      <c r="B50" s="3" t="s">
        <v>67</v>
      </c>
      <c r="C50" s="21">
        <v>2028</v>
      </c>
      <c r="D50" s="3" t="s">
        <v>7</v>
      </c>
      <c r="E50" s="4">
        <v>45658</v>
      </c>
      <c r="F50" s="5">
        <v>47088</v>
      </c>
      <c r="G50" s="114" t="s">
        <v>270</v>
      </c>
      <c r="H50" s="6" t="s">
        <v>58</v>
      </c>
      <c r="I50" s="33" t="s">
        <v>194</v>
      </c>
      <c r="J50" s="34" t="s">
        <v>48</v>
      </c>
      <c r="K50" s="101" t="s">
        <v>273</v>
      </c>
      <c r="L50" s="122">
        <v>0</v>
      </c>
      <c r="M50" s="123">
        <f t="shared" si="0"/>
        <v>0</v>
      </c>
    </row>
    <row r="51" spans="1:13" ht="77.25" thickBot="1" x14ac:dyDescent="0.3">
      <c r="A51" s="22">
        <v>4841</v>
      </c>
      <c r="B51" s="3" t="s">
        <v>192</v>
      </c>
      <c r="C51" s="21">
        <v>2027</v>
      </c>
      <c r="D51" s="3" t="s">
        <v>7</v>
      </c>
      <c r="E51" s="4">
        <v>45292</v>
      </c>
      <c r="F51" s="5">
        <v>46722</v>
      </c>
      <c r="G51" s="114" t="s">
        <v>270</v>
      </c>
      <c r="H51" s="6" t="s">
        <v>58</v>
      </c>
      <c r="I51" s="33" t="s">
        <v>194</v>
      </c>
      <c r="J51" s="34" t="s">
        <v>48</v>
      </c>
      <c r="K51" s="101" t="s">
        <v>277</v>
      </c>
      <c r="L51" s="122">
        <v>0</v>
      </c>
      <c r="M51" s="123">
        <f t="shared" si="0"/>
        <v>0</v>
      </c>
    </row>
    <row r="52" spans="1:13" ht="77.25" thickBot="1" x14ac:dyDescent="0.3">
      <c r="A52" s="22">
        <v>4842</v>
      </c>
      <c r="B52" s="3" t="s">
        <v>68</v>
      </c>
      <c r="C52" s="21" t="s">
        <v>213</v>
      </c>
      <c r="D52" s="3" t="s">
        <v>7</v>
      </c>
      <c r="E52" s="4">
        <v>46023</v>
      </c>
      <c r="F52" s="5">
        <v>47453</v>
      </c>
      <c r="G52" s="114" t="s">
        <v>270</v>
      </c>
      <c r="H52" s="6" t="s">
        <v>58</v>
      </c>
      <c r="I52" s="33" t="s">
        <v>194</v>
      </c>
      <c r="J52" s="34" t="s">
        <v>48</v>
      </c>
      <c r="K52" s="101"/>
      <c r="L52" s="122">
        <v>0</v>
      </c>
      <c r="M52" s="123">
        <f>L52*2</f>
        <v>0</v>
      </c>
    </row>
    <row r="53" spans="1:13" ht="77.25" thickBot="1" x14ac:dyDescent="0.3">
      <c r="A53" s="23">
        <v>4900</v>
      </c>
      <c r="B53" s="3" t="s">
        <v>196</v>
      </c>
      <c r="C53" s="21">
        <v>2028</v>
      </c>
      <c r="D53" s="3" t="s">
        <v>7</v>
      </c>
      <c r="E53" s="4">
        <v>45658</v>
      </c>
      <c r="F53" s="5">
        <v>47088</v>
      </c>
      <c r="G53" s="114" t="s">
        <v>270</v>
      </c>
      <c r="H53" s="6" t="s">
        <v>58</v>
      </c>
      <c r="I53" s="33" t="s">
        <v>194</v>
      </c>
      <c r="J53" s="34" t="s">
        <v>48</v>
      </c>
      <c r="K53" s="101" t="s">
        <v>273</v>
      </c>
      <c r="L53" s="122">
        <v>0</v>
      </c>
      <c r="M53" s="123">
        <f t="shared" si="0"/>
        <v>0</v>
      </c>
    </row>
    <row r="54" spans="1:13" ht="77.25" thickBot="1" x14ac:dyDescent="0.3">
      <c r="A54" s="82">
        <v>4941</v>
      </c>
      <c r="B54" s="3" t="s">
        <v>193</v>
      </c>
      <c r="C54" s="21">
        <v>2027</v>
      </c>
      <c r="D54" s="3" t="s">
        <v>7</v>
      </c>
      <c r="E54" s="4">
        <v>45292</v>
      </c>
      <c r="F54" s="5">
        <v>46722</v>
      </c>
      <c r="G54" s="114" t="s">
        <v>270</v>
      </c>
      <c r="H54" s="6" t="s">
        <v>58</v>
      </c>
      <c r="I54" s="33" t="s">
        <v>194</v>
      </c>
      <c r="J54" s="34" t="s">
        <v>48</v>
      </c>
      <c r="K54" s="101" t="s">
        <v>277</v>
      </c>
      <c r="L54" s="122">
        <v>0</v>
      </c>
      <c r="M54" s="123">
        <f t="shared" si="0"/>
        <v>0</v>
      </c>
    </row>
    <row r="55" spans="1:13" ht="77.25" thickBot="1" x14ac:dyDescent="0.3">
      <c r="A55" s="82">
        <v>4942</v>
      </c>
      <c r="B55" s="3" t="s">
        <v>182</v>
      </c>
      <c r="C55" s="21" t="s">
        <v>213</v>
      </c>
      <c r="D55" s="3" t="s">
        <v>7</v>
      </c>
      <c r="E55" s="4">
        <v>46023</v>
      </c>
      <c r="F55" s="5">
        <v>47453</v>
      </c>
      <c r="G55" s="114" t="s">
        <v>270</v>
      </c>
      <c r="H55" s="6" t="s">
        <v>58</v>
      </c>
      <c r="I55" s="33" t="s">
        <v>194</v>
      </c>
      <c r="J55" s="34" t="s">
        <v>48</v>
      </c>
      <c r="K55" s="101"/>
      <c r="L55" s="122">
        <v>0</v>
      </c>
      <c r="M55" s="123">
        <f>L55*2</f>
        <v>0</v>
      </c>
    </row>
    <row r="56" spans="1:13" ht="32.25" thickBot="1" x14ac:dyDescent="0.2">
      <c r="A56" s="23">
        <v>6300</v>
      </c>
      <c r="B56" s="35" t="s">
        <v>195</v>
      </c>
      <c r="C56" s="21">
        <v>2028</v>
      </c>
      <c r="D56" s="3" t="s">
        <v>7</v>
      </c>
      <c r="E56" s="4">
        <v>45689</v>
      </c>
      <c r="F56" s="5">
        <v>46904</v>
      </c>
      <c r="G56" s="6" t="s">
        <v>269</v>
      </c>
      <c r="H56" s="6" t="s">
        <v>57</v>
      </c>
      <c r="I56" s="33" t="s">
        <v>194</v>
      </c>
      <c r="J56" s="34" t="s">
        <v>48</v>
      </c>
      <c r="K56" s="101" t="s">
        <v>278</v>
      </c>
      <c r="L56" s="122">
        <v>0</v>
      </c>
      <c r="M56" s="123">
        <f t="shared" si="0"/>
        <v>0</v>
      </c>
    </row>
  </sheetData>
  <mergeCells count="7">
    <mergeCell ref="L2:M4"/>
    <mergeCell ref="A1:M1"/>
    <mergeCell ref="D2:D5"/>
    <mergeCell ref="E2:G4"/>
    <mergeCell ref="K2:K5"/>
    <mergeCell ref="H3:I3"/>
    <mergeCell ref="A2:B2"/>
  </mergeCells>
  <pageMargins left="0.7" right="0.7" top="0.75" bottom="0.75" header="0.3" footer="0.3"/>
  <pageSetup paperSize="8" scale="86"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1"/>
  <sheetViews>
    <sheetView zoomScaleNormal="100" workbookViewId="0">
      <selection activeCell="J15" sqref="J15"/>
    </sheetView>
  </sheetViews>
  <sheetFormatPr defaultRowHeight="11.25" x14ac:dyDescent="0.15"/>
  <cols>
    <col min="1" max="1" width="21.75" style="12" customWidth="1"/>
    <col min="2" max="2" width="11.625" style="1" customWidth="1"/>
    <col min="3" max="3" width="11.75" style="1" bestFit="1" customWidth="1"/>
    <col min="4" max="5" width="9" style="1"/>
    <col min="6" max="6" width="19.625" style="1" customWidth="1"/>
    <col min="7" max="7" width="17.25" style="1" customWidth="1"/>
    <col min="8" max="8" width="18.5" style="1" customWidth="1"/>
    <col min="9" max="9" width="28.375" style="1" customWidth="1"/>
    <col min="10" max="10" width="32" style="1" customWidth="1"/>
    <col min="11" max="11" width="17.625" style="1" bestFit="1" customWidth="1"/>
    <col min="12" max="12" width="21.625" style="1" bestFit="1" customWidth="1"/>
    <col min="13" max="16384" width="9" style="1"/>
  </cols>
  <sheetData>
    <row r="1" spans="1:12" s="127" customFormat="1" ht="24.95" customHeight="1" thickBot="1" x14ac:dyDescent="0.3">
      <c r="A1" s="159" t="s">
        <v>388</v>
      </c>
      <c r="B1" s="160"/>
      <c r="C1" s="160"/>
      <c r="D1" s="160"/>
      <c r="E1" s="160"/>
      <c r="F1" s="160"/>
      <c r="G1" s="160"/>
      <c r="H1" s="160"/>
      <c r="I1" s="160"/>
      <c r="J1" s="160"/>
      <c r="K1" s="160"/>
      <c r="L1" s="143"/>
    </row>
    <row r="2" spans="1:12" ht="12" customHeight="1" thickBot="1" x14ac:dyDescent="0.2">
      <c r="A2" s="126"/>
      <c r="B2" s="136"/>
      <c r="C2" s="174" t="s">
        <v>1</v>
      </c>
      <c r="D2" s="176" t="s">
        <v>19</v>
      </c>
      <c r="E2" s="177"/>
      <c r="F2" s="178"/>
      <c r="G2" s="182"/>
      <c r="H2" s="183"/>
      <c r="I2" s="135"/>
      <c r="J2" s="184" t="s">
        <v>2</v>
      </c>
      <c r="K2" s="138" t="s">
        <v>288</v>
      </c>
      <c r="L2" s="139"/>
    </row>
    <row r="3" spans="1:12" ht="21.75" thickBot="1" x14ac:dyDescent="0.2">
      <c r="A3" s="106" t="s">
        <v>241</v>
      </c>
      <c r="B3" s="136" t="s">
        <v>3</v>
      </c>
      <c r="C3" s="174"/>
      <c r="D3" s="176"/>
      <c r="E3" s="177"/>
      <c r="F3" s="178"/>
      <c r="G3" s="182" t="s">
        <v>20</v>
      </c>
      <c r="H3" s="186"/>
      <c r="I3" s="136" t="s">
        <v>4</v>
      </c>
      <c r="J3" s="184"/>
      <c r="K3" s="140"/>
      <c r="L3" s="140"/>
    </row>
    <row r="4" spans="1:12" ht="12" thickBot="1" x14ac:dyDescent="0.2">
      <c r="A4" s="107"/>
      <c r="B4" s="108"/>
      <c r="C4" s="174"/>
      <c r="D4" s="179"/>
      <c r="E4" s="180"/>
      <c r="F4" s="181"/>
      <c r="G4" s="187"/>
      <c r="H4" s="188"/>
      <c r="I4" s="135"/>
      <c r="J4" s="184"/>
      <c r="K4" s="140"/>
      <c r="L4" s="140"/>
    </row>
    <row r="5" spans="1:12" ht="12" thickBot="1" x14ac:dyDescent="0.2">
      <c r="A5" s="110"/>
      <c r="B5" s="111"/>
      <c r="C5" s="175"/>
      <c r="D5" s="112" t="s">
        <v>5</v>
      </c>
      <c r="E5" s="112" t="s">
        <v>6</v>
      </c>
      <c r="F5" s="112" t="s">
        <v>242</v>
      </c>
      <c r="G5" s="113" t="s">
        <v>243</v>
      </c>
      <c r="H5" s="113" t="s">
        <v>244</v>
      </c>
      <c r="I5" s="113"/>
      <c r="J5" s="185"/>
      <c r="K5" s="121" t="s">
        <v>289</v>
      </c>
      <c r="L5" s="121" t="s">
        <v>290</v>
      </c>
    </row>
    <row r="6" spans="1:12" ht="147.75" thickBot="1" x14ac:dyDescent="0.2">
      <c r="A6" s="87" t="s">
        <v>381</v>
      </c>
      <c r="B6" s="21">
        <v>2024</v>
      </c>
      <c r="C6" s="76" t="s">
        <v>41</v>
      </c>
      <c r="D6" s="4">
        <v>45323</v>
      </c>
      <c r="E6" s="5">
        <v>45627</v>
      </c>
      <c r="F6" s="15" t="s">
        <v>246</v>
      </c>
      <c r="G6" s="10" t="s">
        <v>247</v>
      </c>
      <c r="H6" s="7" t="s">
        <v>248</v>
      </c>
      <c r="I6" s="134" t="s">
        <v>249</v>
      </c>
      <c r="J6" s="10" t="s">
        <v>332</v>
      </c>
      <c r="K6" s="122">
        <v>0</v>
      </c>
      <c r="L6" s="123">
        <f>K6*1</f>
        <v>0</v>
      </c>
    </row>
    <row r="7" spans="1:12" ht="116.25" thickBot="1" x14ac:dyDescent="0.2">
      <c r="A7" s="9" t="s">
        <v>382</v>
      </c>
      <c r="B7" s="21">
        <v>2024</v>
      </c>
      <c r="C7" s="76" t="s">
        <v>41</v>
      </c>
      <c r="D7" s="4">
        <v>45323</v>
      </c>
      <c r="E7" s="5">
        <v>45627</v>
      </c>
      <c r="F7" s="15" t="s">
        <v>246</v>
      </c>
      <c r="G7" s="10" t="s">
        <v>250</v>
      </c>
      <c r="H7" s="7" t="s">
        <v>245</v>
      </c>
      <c r="I7" s="134" t="s">
        <v>249</v>
      </c>
      <c r="J7" s="10" t="s">
        <v>333</v>
      </c>
      <c r="K7" s="122">
        <v>0</v>
      </c>
      <c r="L7" s="123">
        <f>K7*1</f>
        <v>0</v>
      </c>
    </row>
    <row r="8" spans="1:12" ht="12" thickBot="1" x14ac:dyDescent="0.2">
      <c r="A8" s="9"/>
      <c r="B8" s="21"/>
      <c r="C8" s="76"/>
      <c r="D8" s="4"/>
      <c r="E8" s="5"/>
      <c r="F8" s="15"/>
      <c r="G8" s="10"/>
      <c r="H8" s="7"/>
      <c r="I8" s="134"/>
      <c r="J8" s="10"/>
      <c r="K8" s="137"/>
      <c r="L8" s="123"/>
    </row>
    <row r="9" spans="1:12" ht="95.25" thickBot="1" x14ac:dyDescent="0.2">
      <c r="A9" s="87" t="s">
        <v>384</v>
      </c>
      <c r="B9" s="21">
        <v>2024</v>
      </c>
      <c r="C9" s="76" t="s">
        <v>41</v>
      </c>
      <c r="D9" s="4">
        <v>45323</v>
      </c>
      <c r="E9" s="5">
        <v>45627</v>
      </c>
      <c r="F9" s="15" t="s">
        <v>246</v>
      </c>
      <c r="G9" s="10" t="s">
        <v>247</v>
      </c>
      <c r="H9" s="7" t="s">
        <v>248</v>
      </c>
      <c r="I9" s="134" t="s">
        <v>385</v>
      </c>
      <c r="J9" s="10" t="s">
        <v>386</v>
      </c>
      <c r="K9" s="122">
        <v>0</v>
      </c>
      <c r="L9" s="123">
        <f>K9*1</f>
        <v>0</v>
      </c>
    </row>
    <row r="10" spans="1:12" ht="95.25" thickBot="1" x14ac:dyDescent="0.2">
      <c r="A10" s="9" t="s">
        <v>383</v>
      </c>
      <c r="B10" s="21">
        <v>2024</v>
      </c>
      <c r="C10" s="76" t="s">
        <v>41</v>
      </c>
      <c r="D10" s="4">
        <v>45323</v>
      </c>
      <c r="E10" s="5">
        <v>45627</v>
      </c>
      <c r="F10" s="15" t="s">
        <v>246</v>
      </c>
      <c r="G10" s="10" t="s">
        <v>250</v>
      </c>
      <c r="H10" s="7" t="s">
        <v>245</v>
      </c>
      <c r="I10" s="134" t="s">
        <v>385</v>
      </c>
      <c r="J10" s="10" t="s">
        <v>387</v>
      </c>
      <c r="K10" s="122">
        <v>0</v>
      </c>
      <c r="L10" s="123">
        <f>K10*1</f>
        <v>0</v>
      </c>
    </row>
    <row r="11" spans="1:12" ht="12" thickBot="1" x14ac:dyDescent="0.2">
      <c r="A11" s="9"/>
      <c r="B11" s="21"/>
      <c r="C11" s="76"/>
      <c r="D11" s="4"/>
      <c r="E11" s="5"/>
      <c r="F11" s="15"/>
      <c r="G11" s="10"/>
      <c r="H11" s="7"/>
      <c r="I11" s="134"/>
      <c r="J11" s="10"/>
      <c r="K11" s="137"/>
      <c r="L11" s="123"/>
    </row>
  </sheetData>
  <mergeCells count="8">
    <mergeCell ref="A1:L1"/>
    <mergeCell ref="C2:C5"/>
    <mergeCell ref="D2:F4"/>
    <mergeCell ref="G2:H2"/>
    <mergeCell ref="J2:J5"/>
    <mergeCell ref="K2:L4"/>
    <mergeCell ref="G3:H3"/>
    <mergeCell ref="G4:H4"/>
  </mergeCells>
  <pageMargins left="0.7" right="0.7" top="0.75" bottom="0.75" header="0.3" footer="0.3"/>
  <pageSetup paperSize="9" scale="53"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3"/>
  <sheetViews>
    <sheetView zoomScaleNormal="100" workbookViewId="0">
      <selection activeCell="H9" sqref="H9"/>
    </sheetView>
  </sheetViews>
  <sheetFormatPr defaultRowHeight="11.25" x14ac:dyDescent="0.15"/>
  <cols>
    <col min="1" max="1" width="21.75" style="12" customWidth="1"/>
    <col min="2" max="2" width="11.625" style="1" customWidth="1"/>
    <col min="3" max="3" width="11.75" style="1" bestFit="1" customWidth="1"/>
    <col min="4" max="5" width="9" style="1"/>
    <col min="6" max="6" width="19.625" style="1" customWidth="1"/>
    <col min="7" max="7" width="17.25" style="1" customWidth="1"/>
    <col min="8" max="8" width="18.5" style="1" customWidth="1"/>
    <col min="9" max="9" width="28.375" style="1" customWidth="1"/>
    <col min="10" max="10" width="32" style="1" customWidth="1"/>
    <col min="11" max="11" width="17.625" style="1" bestFit="1" customWidth="1"/>
    <col min="12" max="12" width="21.625" style="1" bestFit="1" customWidth="1"/>
    <col min="13" max="16384" width="9" style="1"/>
  </cols>
  <sheetData>
    <row r="1" spans="1:12" s="127" customFormat="1" ht="24.95" customHeight="1" thickBot="1" x14ac:dyDescent="0.3">
      <c r="A1" s="159" t="s">
        <v>292</v>
      </c>
      <c r="B1" s="160"/>
      <c r="C1" s="160"/>
      <c r="D1" s="160"/>
      <c r="E1" s="160"/>
      <c r="F1" s="160"/>
      <c r="G1" s="160"/>
      <c r="H1" s="160"/>
      <c r="I1" s="160"/>
      <c r="J1" s="160"/>
      <c r="K1" s="160"/>
      <c r="L1" s="143"/>
    </row>
    <row r="2" spans="1:12" ht="12" customHeight="1" thickBot="1" x14ac:dyDescent="0.2">
      <c r="A2" s="126"/>
      <c r="B2" s="105"/>
      <c r="C2" s="174" t="s">
        <v>1</v>
      </c>
      <c r="D2" s="176" t="s">
        <v>19</v>
      </c>
      <c r="E2" s="177"/>
      <c r="F2" s="178"/>
      <c r="G2" s="182"/>
      <c r="H2" s="183"/>
      <c r="I2" s="120"/>
      <c r="J2" s="184" t="s">
        <v>2</v>
      </c>
      <c r="K2" s="138" t="s">
        <v>288</v>
      </c>
      <c r="L2" s="139"/>
    </row>
    <row r="3" spans="1:12" ht="21.75" thickBot="1" x14ac:dyDescent="0.2">
      <c r="A3" s="106" t="s">
        <v>241</v>
      </c>
      <c r="B3" s="105" t="s">
        <v>3</v>
      </c>
      <c r="C3" s="174"/>
      <c r="D3" s="176"/>
      <c r="E3" s="177"/>
      <c r="F3" s="178"/>
      <c r="G3" s="182" t="s">
        <v>20</v>
      </c>
      <c r="H3" s="186"/>
      <c r="I3" s="105" t="s">
        <v>4</v>
      </c>
      <c r="J3" s="184"/>
      <c r="K3" s="140"/>
      <c r="L3" s="140"/>
    </row>
    <row r="4" spans="1:12" ht="12" thickBot="1" x14ac:dyDescent="0.2">
      <c r="A4" s="107"/>
      <c r="B4" s="108"/>
      <c r="C4" s="174"/>
      <c r="D4" s="179"/>
      <c r="E4" s="180"/>
      <c r="F4" s="181"/>
      <c r="G4" s="187"/>
      <c r="H4" s="188"/>
      <c r="I4" s="109"/>
      <c r="J4" s="184"/>
      <c r="K4" s="140"/>
      <c r="L4" s="140"/>
    </row>
    <row r="5" spans="1:12" ht="12" thickBot="1" x14ac:dyDescent="0.2">
      <c r="A5" s="110"/>
      <c r="B5" s="111"/>
      <c r="C5" s="175"/>
      <c r="D5" s="112" t="s">
        <v>5</v>
      </c>
      <c r="E5" s="112" t="s">
        <v>6</v>
      </c>
      <c r="F5" s="112" t="s">
        <v>242</v>
      </c>
      <c r="G5" s="113" t="s">
        <v>243</v>
      </c>
      <c r="H5" s="113" t="s">
        <v>244</v>
      </c>
      <c r="I5" s="113"/>
      <c r="J5" s="185"/>
      <c r="K5" s="121" t="s">
        <v>289</v>
      </c>
      <c r="L5" s="121" t="s">
        <v>290</v>
      </c>
    </row>
    <row r="6" spans="1:12" ht="95.25" thickBot="1" x14ac:dyDescent="0.2">
      <c r="A6" s="9" t="s">
        <v>334</v>
      </c>
      <c r="B6" s="21" t="s">
        <v>212</v>
      </c>
      <c r="C6" s="76" t="s">
        <v>7</v>
      </c>
      <c r="D6" s="4">
        <v>45292</v>
      </c>
      <c r="E6" s="5">
        <v>46478</v>
      </c>
      <c r="F6" s="15" t="s">
        <v>351</v>
      </c>
      <c r="G6" s="10" t="s">
        <v>380</v>
      </c>
      <c r="H6" s="7"/>
      <c r="I6" s="134" t="s">
        <v>353</v>
      </c>
      <c r="J6" s="10" t="s">
        <v>352</v>
      </c>
      <c r="K6" s="122">
        <v>0</v>
      </c>
      <c r="L6" s="123">
        <f t="shared" ref="L6:L23" si="0">K6*2</f>
        <v>0</v>
      </c>
    </row>
    <row r="7" spans="1:12" ht="95.25" thickBot="1" x14ac:dyDescent="0.2">
      <c r="A7" s="9" t="s">
        <v>335</v>
      </c>
      <c r="B7" s="21" t="s">
        <v>212</v>
      </c>
      <c r="C7" s="76" t="s">
        <v>7</v>
      </c>
      <c r="D7" s="4">
        <v>45292</v>
      </c>
      <c r="E7" s="5">
        <v>46478</v>
      </c>
      <c r="F7" s="15" t="s">
        <v>351</v>
      </c>
      <c r="G7" s="10" t="s">
        <v>380</v>
      </c>
      <c r="H7" s="7"/>
      <c r="I7" s="134" t="s">
        <v>353</v>
      </c>
      <c r="J7" s="10" t="s">
        <v>352</v>
      </c>
      <c r="K7" s="122">
        <v>0</v>
      </c>
      <c r="L7" s="123">
        <f t="shared" si="0"/>
        <v>0</v>
      </c>
    </row>
    <row r="8" spans="1:12" ht="95.25" thickBot="1" x14ac:dyDescent="0.2">
      <c r="A8" s="9" t="s">
        <v>336</v>
      </c>
      <c r="B8" s="21" t="s">
        <v>212</v>
      </c>
      <c r="C8" s="76" t="s">
        <v>7</v>
      </c>
      <c r="D8" s="4">
        <v>45292</v>
      </c>
      <c r="E8" s="5">
        <v>46478</v>
      </c>
      <c r="F8" s="15" t="s">
        <v>351</v>
      </c>
      <c r="G8" s="10" t="s">
        <v>380</v>
      </c>
      <c r="H8" s="7"/>
      <c r="I8" s="134" t="s">
        <v>353</v>
      </c>
      <c r="J8" s="10" t="s">
        <v>352</v>
      </c>
      <c r="K8" s="122">
        <v>0</v>
      </c>
      <c r="L8" s="123">
        <f t="shared" si="0"/>
        <v>0</v>
      </c>
    </row>
    <row r="9" spans="1:12" ht="95.25" thickBot="1" x14ac:dyDescent="0.2">
      <c r="A9" s="9" t="s">
        <v>337</v>
      </c>
      <c r="B9" s="21" t="s">
        <v>212</v>
      </c>
      <c r="C9" s="76" t="s">
        <v>7</v>
      </c>
      <c r="D9" s="4">
        <v>45292</v>
      </c>
      <c r="E9" s="5">
        <v>46478</v>
      </c>
      <c r="F9" s="15" t="s">
        <v>351</v>
      </c>
      <c r="G9" s="10" t="s">
        <v>380</v>
      </c>
      <c r="H9" s="7"/>
      <c r="I9" s="134" t="s">
        <v>353</v>
      </c>
      <c r="J9" s="10" t="s">
        <v>352</v>
      </c>
      <c r="K9" s="122">
        <v>0</v>
      </c>
      <c r="L9" s="123">
        <f t="shared" si="0"/>
        <v>0</v>
      </c>
    </row>
    <row r="10" spans="1:12" ht="95.25" thickBot="1" x14ac:dyDescent="0.2">
      <c r="A10" s="9" t="s">
        <v>338</v>
      </c>
      <c r="B10" s="21" t="s">
        <v>212</v>
      </c>
      <c r="C10" s="76" t="s">
        <v>7</v>
      </c>
      <c r="D10" s="4">
        <v>45292</v>
      </c>
      <c r="E10" s="5">
        <v>46478</v>
      </c>
      <c r="F10" s="15" t="s">
        <v>351</v>
      </c>
      <c r="G10" s="10" t="s">
        <v>380</v>
      </c>
      <c r="H10" s="7"/>
      <c r="I10" s="134" t="s">
        <v>353</v>
      </c>
      <c r="J10" s="10" t="s">
        <v>352</v>
      </c>
      <c r="K10" s="122">
        <v>0</v>
      </c>
      <c r="L10" s="123">
        <f t="shared" si="0"/>
        <v>0</v>
      </c>
    </row>
    <row r="11" spans="1:12" ht="95.25" thickBot="1" x14ac:dyDescent="0.2">
      <c r="A11" s="9" t="s">
        <v>339</v>
      </c>
      <c r="B11" s="21" t="s">
        <v>212</v>
      </c>
      <c r="C11" s="76" t="s">
        <v>7</v>
      </c>
      <c r="D11" s="4">
        <v>45292</v>
      </c>
      <c r="E11" s="5">
        <v>46478</v>
      </c>
      <c r="F11" s="15" t="s">
        <v>351</v>
      </c>
      <c r="G11" s="10" t="s">
        <v>380</v>
      </c>
      <c r="H11" s="7"/>
      <c r="I11" s="134" t="s">
        <v>353</v>
      </c>
      <c r="J11" s="10" t="s">
        <v>352</v>
      </c>
      <c r="K11" s="122">
        <v>0</v>
      </c>
      <c r="L11" s="123">
        <f t="shared" si="0"/>
        <v>0</v>
      </c>
    </row>
    <row r="12" spans="1:12" ht="95.25" thickBot="1" x14ac:dyDescent="0.2">
      <c r="A12" s="9" t="s">
        <v>340</v>
      </c>
      <c r="B12" s="21" t="s">
        <v>212</v>
      </c>
      <c r="C12" s="76" t="s">
        <v>7</v>
      </c>
      <c r="D12" s="4">
        <v>45292</v>
      </c>
      <c r="E12" s="5">
        <v>46478</v>
      </c>
      <c r="F12" s="15" t="s">
        <v>351</v>
      </c>
      <c r="G12" s="10" t="s">
        <v>380</v>
      </c>
      <c r="H12" s="7"/>
      <c r="I12" s="134" t="s">
        <v>353</v>
      </c>
      <c r="J12" s="10" t="s">
        <v>352</v>
      </c>
      <c r="K12" s="122">
        <v>0</v>
      </c>
      <c r="L12" s="123">
        <f t="shared" si="0"/>
        <v>0</v>
      </c>
    </row>
    <row r="13" spans="1:12" ht="95.25" thickBot="1" x14ac:dyDescent="0.2">
      <c r="A13" s="9" t="s">
        <v>341</v>
      </c>
      <c r="B13" s="21" t="s">
        <v>212</v>
      </c>
      <c r="C13" s="76" t="s">
        <v>7</v>
      </c>
      <c r="D13" s="4">
        <v>45292</v>
      </c>
      <c r="E13" s="5">
        <v>46478</v>
      </c>
      <c r="F13" s="15" t="s">
        <v>351</v>
      </c>
      <c r="G13" s="10" t="s">
        <v>380</v>
      </c>
      <c r="H13" s="7"/>
      <c r="I13" s="134" t="s">
        <v>353</v>
      </c>
      <c r="J13" s="10" t="s">
        <v>352</v>
      </c>
      <c r="K13" s="122">
        <v>0</v>
      </c>
      <c r="L13" s="123">
        <f t="shared" si="0"/>
        <v>0</v>
      </c>
    </row>
    <row r="14" spans="1:12" ht="95.25" thickBot="1" x14ac:dyDescent="0.2">
      <c r="A14" s="9" t="s">
        <v>342</v>
      </c>
      <c r="B14" s="21" t="s">
        <v>212</v>
      </c>
      <c r="C14" s="76" t="s">
        <v>7</v>
      </c>
      <c r="D14" s="4">
        <v>45292</v>
      </c>
      <c r="E14" s="5">
        <v>46478</v>
      </c>
      <c r="F14" s="15" t="s">
        <v>351</v>
      </c>
      <c r="G14" s="10" t="s">
        <v>380</v>
      </c>
      <c r="H14" s="7"/>
      <c r="I14" s="134" t="s">
        <v>353</v>
      </c>
      <c r="J14" s="10" t="s">
        <v>352</v>
      </c>
      <c r="K14" s="122">
        <v>0</v>
      </c>
      <c r="L14" s="123">
        <f t="shared" si="0"/>
        <v>0</v>
      </c>
    </row>
    <row r="15" spans="1:12" ht="95.25" thickBot="1" x14ac:dyDescent="0.2">
      <c r="A15" s="9" t="s">
        <v>343</v>
      </c>
      <c r="B15" s="21" t="s">
        <v>212</v>
      </c>
      <c r="C15" s="76" t="s">
        <v>7</v>
      </c>
      <c r="D15" s="4">
        <v>45292</v>
      </c>
      <c r="E15" s="5">
        <v>46478</v>
      </c>
      <c r="F15" s="15" t="s">
        <v>351</v>
      </c>
      <c r="G15" s="10" t="s">
        <v>380</v>
      </c>
      <c r="H15" s="7"/>
      <c r="I15" s="134" t="s">
        <v>353</v>
      </c>
      <c r="J15" s="10" t="s">
        <v>352</v>
      </c>
      <c r="K15" s="122">
        <v>0</v>
      </c>
      <c r="L15" s="123">
        <f t="shared" si="0"/>
        <v>0</v>
      </c>
    </row>
    <row r="16" spans="1:12" ht="95.25" thickBot="1" x14ac:dyDescent="0.2">
      <c r="A16" s="9" t="s">
        <v>344</v>
      </c>
      <c r="B16" s="21" t="s">
        <v>212</v>
      </c>
      <c r="C16" s="76" t="s">
        <v>7</v>
      </c>
      <c r="D16" s="4">
        <v>45292</v>
      </c>
      <c r="E16" s="5">
        <v>46478</v>
      </c>
      <c r="F16" s="15" t="s">
        <v>351</v>
      </c>
      <c r="G16" s="10" t="s">
        <v>380</v>
      </c>
      <c r="H16" s="7"/>
      <c r="I16" s="134" t="s">
        <v>353</v>
      </c>
      <c r="J16" s="10" t="s">
        <v>352</v>
      </c>
      <c r="K16" s="122">
        <v>0</v>
      </c>
      <c r="L16" s="123">
        <f t="shared" si="0"/>
        <v>0</v>
      </c>
    </row>
    <row r="17" spans="1:12" ht="95.25" thickBot="1" x14ac:dyDescent="0.2">
      <c r="A17" s="9" t="s">
        <v>345</v>
      </c>
      <c r="B17" s="21" t="s">
        <v>212</v>
      </c>
      <c r="C17" s="76" t="s">
        <v>7</v>
      </c>
      <c r="D17" s="4">
        <v>45292</v>
      </c>
      <c r="E17" s="5">
        <v>46478</v>
      </c>
      <c r="F17" s="15" t="s">
        <v>351</v>
      </c>
      <c r="G17" s="10" t="s">
        <v>380</v>
      </c>
      <c r="H17" s="7"/>
      <c r="I17" s="134" t="s">
        <v>353</v>
      </c>
      <c r="J17" s="10" t="s">
        <v>352</v>
      </c>
      <c r="K17" s="122">
        <v>0</v>
      </c>
      <c r="L17" s="123">
        <f t="shared" si="0"/>
        <v>0</v>
      </c>
    </row>
    <row r="18" spans="1:12" ht="95.25" thickBot="1" x14ac:dyDescent="0.2">
      <c r="A18" s="9" t="s">
        <v>346</v>
      </c>
      <c r="B18" s="21" t="s">
        <v>212</v>
      </c>
      <c r="C18" s="76" t="s">
        <v>7</v>
      </c>
      <c r="D18" s="4">
        <v>45292</v>
      </c>
      <c r="E18" s="5">
        <v>46478</v>
      </c>
      <c r="F18" s="15" t="s">
        <v>351</v>
      </c>
      <c r="G18" s="10" t="s">
        <v>380</v>
      </c>
      <c r="H18" s="7"/>
      <c r="I18" s="134" t="s">
        <v>353</v>
      </c>
      <c r="J18" s="10" t="s">
        <v>352</v>
      </c>
      <c r="K18" s="122">
        <v>0</v>
      </c>
      <c r="L18" s="123">
        <f t="shared" si="0"/>
        <v>0</v>
      </c>
    </row>
    <row r="19" spans="1:12" ht="95.25" thickBot="1" x14ac:dyDescent="0.2">
      <c r="A19" s="9" t="s">
        <v>347</v>
      </c>
      <c r="B19" s="21" t="s">
        <v>212</v>
      </c>
      <c r="C19" s="76" t="s">
        <v>7</v>
      </c>
      <c r="D19" s="4">
        <v>45292</v>
      </c>
      <c r="E19" s="5">
        <v>46478</v>
      </c>
      <c r="F19" s="15" t="s">
        <v>351</v>
      </c>
      <c r="G19" s="10" t="s">
        <v>380</v>
      </c>
      <c r="H19" s="7"/>
      <c r="I19" s="134" t="s">
        <v>353</v>
      </c>
      <c r="J19" s="10" t="s">
        <v>352</v>
      </c>
      <c r="K19" s="122">
        <v>0</v>
      </c>
      <c r="L19" s="123">
        <f t="shared" si="0"/>
        <v>0</v>
      </c>
    </row>
    <row r="20" spans="1:12" ht="95.25" thickBot="1" x14ac:dyDescent="0.2">
      <c r="A20" s="9" t="s">
        <v>348</v>
      </c>
      <c r="B20" s="21" t="s">
        <v>212</v>
      </c>
      <c r="C20" s="76" t="s">
        <v>7</v>
      </c>
      <c r="D20" s="4">
        <v>45292</v>
      </c>
      <c r="E20" s="5">
        <v>46478</v>
      </c>
      <c r="F20" s="15" t="s">
        <v>351</v>
      </c>
      <c r="G20" s="10" t="s">
        <v>380</v>
      </c>
      <c r="H20" s="7"/>
      <c r="I20" s="134" t="s">
        <v>353</v>
      </c>
      <c r="J20" s="10" t="s">
        <v>352</v>
      </c>
      <c r="K20" s="122">
        <v>0</v>
      </c>
      <c r="L20" s="123">
        <f t="shared" si="0"/>
        <v>0</v>
      </c>
    </row>
    <row r="21" spans="1:12" ht="95.25" thickBot="1" x14ac:dyDescent="0.2">
      <c r="A21" s="9" t="s">
        <v>349</v>
      </c>
      <c r="B21" s="21" t="s">
        <v>212</v>
      </c>
      <c r="C21" s="76" t="s">
        <v>7</v>
      </c>
      <c r="D21" s="4">
        <v>45292</v>
      </c>
      <c r="E21" s="5">
        <v>46478</v>
      </c>
      <c r="F21" s="15" t="s">
        <v>351</v>
      </c>
      <c r="G21" s="10" t="s">
        <v>380</v>
      </c>
      <c r="H21" s="7"/>
      <c r="I21" s="134" t="s">
        <v>353</v>
      </c>
      <c r="J21" s="10" t="s">
        <v>352</v>
      </c>
      <c r="K21" s="122">
        <v>0</v>
      </c>
      <c r="L21" s="123">
        <f t="shared" si="0"/>
        <v>0</v>
      </c>
    </row>
    <row r="22" spans="1:12" ht="95.25" thickBot="1" x14ac:dyDescent="0.2">
      <c r="A22" s="9" t="s">
        <v>251</v>
      </c>
      <c r="B22" s="21" t="s">
        <v>212</v>
      </c>
      <c r="C22" s="76" t="s">
        <v>7</v>
      </c>
      <c r="D22" s="4">
        <v>45292</v>
      </c>
      <c r="E22" s="5">
        <v>46478</v>
      </c>
      <c r="F22" s="15" t="s">
        <v>351</v>
      </c>
      <c r="G22" s="10" t="s">
        <v>380</v>
      </c>
      <c r="H22" s="7"/>
      <c r="I22" s="134" t="s">
        <v>353</v>
      </c>
      <c r="J22" s="10" t="s">
        <v>352</v>
      </c>
      <c r="K22" s="122">
        <v>0</v>
      </c>
      <c r="L22" s="123">
        <f t="shared" si="0"/>
        <v>0</v>
      </c>
    </row>
    <row r="23" spans="1:12" ht="95.25" thickBot="1" x14ac:dyDescent="0.2">
      <c r="A23" s="9" t="s">
        <v>350</v>
      </c>
      <c r="B23" s="21" t="s">
        <v>212</v>
      </c>
      <c r="C23" s="76" t="s">
        <v>7</v>
      </c>
      <c r="D23" s="4">
        <v>45292</v>
      </c>
      <c r="E23" s="5">
        <v>46478</v>
      </c>
      <c r="F23" s="15" t="s">
        <v>351</v>
      </c>
      <c r="G23" s="10" t="s">
        <v>380</v>
      </c>
      <c r="H23" s="7"/>
      <c r="I23" s="134" t="s">
        <v>353</v>
      </c>
      <c r="J23" s="10" t="s">
        <v>352</v>
      </c>
      <c r="K23" s="122">
        <v>0</v>
      </c>
      <c r="L23" s="123">
        <f t="shared" si="0"/>
        <v>0</v>
      </c>
    </row>
  </sheetData>
  <mergeCells count="8">
    <mergeCell ref="K2:L4"/>
    <mergeCell ref="A1:L1"/>
    <mergeCell ref="C2:C5"/>
    <mergeCell ref="D2:F4"/>
    <mergeCell ref="G2:H2"/>
    <mergeCell ref="J2:J5"/>
    <mergeCell ref="G3:H3"/>
    <mergeCell ref="G4:H4"/>
  </mergeCells>
  <pageMargins left="0.7" right="0.7" top="0.75" bottom="0.75" header="0.3" footer="0.3"/>
  <pageSetup paperSize="9" scale="53"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4"/>
  <sheetViews>
    <sheetView zoomScaleNormal="100" workbookViewId="0">
      <selection activeCell="H5" sqref="H5"/>
    </sheetView>
  </sheetViews>
  <sheetFormatPr defaultRowHeight="11.25" x14ac:dyDescent="0.15"/>
  <cols>
    <col min="1" max="1" width="21.75" style="12" customWidth="1"/>
    <col min="2" max="2" width="11.625" style="1" customWidth="1"/>
    <col min="3" max="3" width="11.75" style="1" bestFit="1" customWidth="1"/>
    <col min="4" max="5" width="9" style="1"/>
    <col min="6" max="6" width="19.625" style="1" customWidth="1"/>
    <col min="7" max="7" width="17.25" style="1" customWidth="1"/>
    <col min="8" max="8" width="18.5" style="1" customWidth="1"/>
    <col min="9" max="9" width="28.375" style="1" customWidth="1"/>
    <col min="10" max="10" width="32" style="1" customWidth="1"/>
    <col min="11" max="11" width="17.625" style="1" bestFit="1" customWidth="1"/>
    <col min="12" max="12" width="21.625" style="1" bestFit="1" customWidth="1"/>
    <col min="13" max="16384" width="9" style="1"/>
  </cols>
  <sheetData>
    <row r="1" spans="1:12" s="127" customFormat="1" ht="24.95" customHeight="1" thickBot="1" x14ac:dyDescent="0.3">
      <c r="A1" s="159" t="s">
        <v>371</v>
      </c>
      <c r="B1" s="160"/>
      <c r="C1" s="160"/>
      <c r="D1" s="160"/>
      <c r="E1" s="160"/>
      <c r="F1" s="160"/>
      <c r="G1" s="160"/>
      <c r="H1" s="160"/>
      <c r="I1" s="160"/>
      <c r="J1" s="160"/>
      <c r="K1" s="160"/>
      <c r="L1" s="143"/>
    </row>
    <row r="2" spans="1:12" ht="12" customHeight="1" thickBot="1" x14ac:dyDescent="0.2">
      <c r="A2" s="126"/>
      <c r="B2" s="132"/>
      <c r="C2" s="174" t="s">
        <v>1</v>
      </c>
      <c r="D2" s="176" t="s">
        <v>19</v>
      </c>
      <c r="E2" s="177"/>
      <c r="F2" s="178"/>
      <c r="G2" s="182"/>
      <c r="H2" s="183"/>
      <c r="I2" s="131"/>
      <c r="J2" s="184" t="s">
        <v>2</v>
      </c>
      <c r="K2" s="138" t="s">
        <v>288</v>
      </c>
      <c r="L2" s="139"/>
    </row>
    <row r="3" spans="1:12" ht="21.75" thickBot="1" x14ac:dyDescent="0.2">
      <c r="A3" s="106" t="s">
        <v>241</v>
      </c>
      <c r="B3" s="132" t="s">
        <v>3</v>
      </c>
      <c r="C3" s="174"/>
      <c r="D3" s="176"/>
      <c r="E3" s="177"/>
      <c r="F3" s="178"/>
      <c r="G3" s="182" t="s">
        <v>20</v>
      </c>
      <c r="H3" s="186"/>
      <c r="I3" s="132" t="s">
        <v>4</v>
      </c>
      <c r="J3" s="184"/>
      <c r="K3" s="140"/>
      <c r="L3" s="140"/>
    </row>
    <row r="4" spans="1:12" ht="12" thickBot="1" x14ac:dyDescent="0.2">
      <c r="A4" s="107"/>
      <c r="B4" s="108"/>
      <c r="C4" s="174"/>
      <c r="D4" s="179"/>
      <c r="E4" s="180"/>
      <c r="F4" s="181"/>
      <c r="G4" s="187"/>
      <c r="H4" s="188"/>
      <c r="I4" s="131"/>
      <c r="J4" s="184"/>
      <c r="K4" s="140"/>
      <c r="L4" s="140"/>
    </row>
    <row r="5" spans="1:12" ht="12" thickBot="1" x14ac:dyDescent="0.2">
      <c r="A5" s="110"/>
      <c r="B5" s="111"/>
      <c r="C5" s="175"/>
      <c r="D5" s="112" t="s">
        <v>5</v>
      </c>
      <c r="E5" s="112" t="s">
        <v>6</v>
      </c>
      <c r="F5" s="112" t="s">
        <v>242</v>
      </c>
      <c r="G5" s="113"/>
      <c r="H5" s="113"/>
      <c r="I5" s="113"/>
      <c r="J5" s="185"/>
      <c r="K5" s="121" t="s">
        <v>289</v>
      </c>
      <c r="L5" s="121" t="s">
        <v>290</v>
      </c>
    </row>
    <row r="6" spans="1:12" ht="12" thickBot="1" x14ac:dyDescent="0.2">
      <c r="A6" s="9"/>
      <c r="B6" s="21"/>
      <c r="C6" s="76"/>
      <c r="D6" s="4"/>
      <c r="E6" s="5"/>
      <c r="F6" s="15"/>
      <c r="G6" s="10"/>
      <c r="H6" s="7"/>
      <c r="I6" s="134"/>
      <c r="J6" s="10"/>
      <c r="K6" s="122"/>
      <c r="L6" s="123"/>
    </row>
    <row r="7" spans="1:12" ht="95.25" thickBot="1" x14ac:dyDescent="0.2">
      <c r="A7" s="9" t="s">
        <v>354</v>
      </c>
      <c r="B7" s="21" t="s">
        <v>212</v>
      </c>
      <c r="C7" s="76" t="s">
        <v>7</v>
      </c>
      <c r="D7" s="4">
        <v>45292</v>
      </c>
      <c r="E7" s="5">
        <v>46478</v>
      </c>
      <c r="F7" s="15" t="s">
        <v>351</v>
      </c>
      <c r="G7" s="10" t="s">
        <v>380</v>
      </c>
      <c r="H7" s="7">
        <f>H8</f>
        <v>0</v>
      </c>
      <c r="I7" s="134" t="s">
        <v>353</v>
      </c>
      <c r="J7" s="10" t="s">
        <v>352</v>
      </c>
      <c r="K7" s="122">
        <v>0</v>
      </c>
      <c r="L7" s="123">
        <f t="shared" ref="L7:L24" si="0">K7*2</f>
        <v>0</v>
      </c>
    </row>
    <row r="8" spans="1:12" ht="95.25" thickBot="1" x14ac:dyDescent="0.2">
      <c r="A8" s="9" t="s">
        <v>355</v>
      </c>
      <c r="B8" s="21" t="s">
        <v>212</v>
      </c>
      <c r="C8" s="76" t="s">
        <v>7</v>
      </c>
      <c r="D8" s="4">
        <v>45292</v>
      </c>
      <c r="E8" s="5">
        <v>46478</v>
      </c>
      <c r="F8" s="15" t="s">
        <v>351</v>
      </c>
      <c r="G8" s="10" t="s">
        <v>380</v>
      </c>
      <c r="H8" s="7"/>
      <c r="I8" s="134" t="s">
        <v>353</v>
      </c>
      <c r="J8" s="10" t="s">
        <v>352</v>
      </c>
      <c r="K8" s="122">
        <v>0</v>
      </c>
      <c r="L8" s="123">
        <f t="shared" si="0"/>
        <v>0</v>
      </c>
    </row>
    <row r="9" spans="1:12" ht="95.25" thickBot="1" x14ac:dyDescent="0.2">
      <c r="A9" s="9" t="s">
        <v>356</v>
      </c>
      <c r="B9" s="21" t="s">
        <v>212</v>
      </c>
      <c r="C9" s="76" t="s">
        <v>7</v>
      </c>
      <c r="D9" s="4">
        <v>45292</v>
      </c>
      <c r="E9" s="5">
        <v>46478</v>
      </c>
      <c r="F9" s="15" t="s">
        <v>351</v>
      </c>
      <c r="G9" s="10" t="s">
        <v>380</v>
      </c>
      <c r="H9" s="7"/>
      <c r="I9" s="134" t="s">
        <v>353</v>
      </c>
      <c r="J9" s="10" t="s">
        <v>352</v>
      </c>
      <c r="K9" s="122">
        <v>0</v>
      </c>
      <c r="L9" s="123">
        <f t="shared" si="0"/>
        <v>0</v>
      </c>
    </row>
    <row r="10" spans="1:12" ht="95.25" thickBot="1" x14ac:dyDescent="0.2">
      <c r="A10" s="9" t="s">
        <v>357</v>
      </c>
      <c r="B10" s="21" t="s">
        <v>212</v>
      </c>
      <c r="C10" s="76" t="s">
        <v>7</v>
      </c>
      <c r="D10" s="4">
        <v>45292</v>
      </c>
      <c r="E10" s="5">
        <v>46478</v>
      </c>
      <c r="F10" s="15" t="s">
        <v>351</v>
      </c>
      <c r="G10" s="10" t="s">
        <v>380</v>
      </c>
      <c r="H10" s="7"/>
      <c r="I10" s="134" t="s">
        <v>353</v>
      </c>
      <c r="J10" s="10" t="s">
        <v>352</v>
      </c>
      <c r="K10" s="122">
        <v>0</v>
      </c>
      <c r="L10" s="123">
        <f t="shared" si="0"/>
        <v>0</v>
      </c>
    </row>
    <row r="11" spans="1:12" ht="95.25" thickBot="1" x14ac:dyDescent="0.2">
      <c r="A11" s="9" t="s">
        <v>358</v>
      </c>
      <c r="B11" s="21" t="s">
        <v>212</v>
      </c>
      <c r="C11" s="76" t="s">
        <v>7</v>
      </c>
      <c r="D11" s="4">
        <v>45292</v>
      </c>
      <c r="E11" s="5">
        <v>46478</v>
      </c>
      <c r="F11" s="15" t="s">
        <v>351</v>
      </c>
      <c r="G11" s="10" t="s">
        <v>380</v>
      </c>
      <c r="H11" s="7"/>
      <c r="I11" s="134" t="s">
        <v>353</v>
      </c>
      <c r="J11" s="10" t="s">
        <v>352</v>
      </c>
      <c r="K11" s="122">
        <v>0</v>
      </c>
      <c r="L11" s="123">
        <f t="shared" si="0"/>
        <v>0</v>
      </c>
    </row>
    <row r="12" spans="1:12" ht="95.25" thickBot="1" x14ac:dyDescent="0.2">
      <c r="A12" s="9" t="s">
        <v>359</v>
      </c>
      <c r="B12" s="21" t="s">
        <v>212</v>
      </c>
      <c r="C12" s="76" t="s">
        <v>7</v>
      </c>
      <c r="D12" s="4">
        <v>45292</v>
      </c>
      <c r="E12" s="5">
        <v>46478</v>
      </c>
      <c r="F12" s="15" t="s">
        <v>351</v>
      </c>
      <c r="G12" s="10" t="s">
        <v>380</v>
      </c>
      <c r="H12" s="7"/>
      <c r="I12" s="134" t="s">
        <v>353</v>
      </c>
      <c r="J12" s="10" t="s">
        <v>352</v>
      </c>
      <c r="K12" s="122">
        <v>0</v>
      </c>
      <c r="L12" s="123">
        <f t="shared" si="0"/>
        <v>0</v>
      </c>
    </row>
    <row r="13" spans="1:12" ht="95.25" thickBot="1" x14ac:dyDescent="0.2">
      <c r="A13" s="9" t="s">
        <v>343</v>
      </c>
      <c r="B13" s="21" t="s">
        <v>212</v>
      </c>
      <c r="C13" s="76" t="s">
        <v>7</v>
      </c>
      <c r="D13" s="4">
        <v>45292</v>
      </c>
      <c r="E13" s="5">
        <v>46478</v>
      </c>
      <c r="F13" s="15" t="s">
        <v>351</v>
      </c>
      <c r="G13" s="10" t="s">
        <v>380</v>
      </c>
      <c r="H13" s="7"/>
      <c r="I13" s="134" t="s">
        <v>353</v>
      </c>
      <c r="J13" s="10" t="s">
        <v>352</v>
      </c>
      <c r="K13" s="122">
        <v>0</v>
      </c>
      <c r="L13" s="123">
        <f t="shared" si="0"/>
        <v>0</v>
      </c>
    </row>
    <row r="14" spans="1:12" ht="95.25" thickBot="1" x14ac:dyDescent="0.2">
      <c r="A14" s="9" t="s">
        <v>360</v>
      </c>
      <c r="B14" s="21" t="s">
        <v>212</v>
      </c>
      <c r="C14" s="76" t="s">
        <v>7</v>
      </c>
      <c r="D14" s="4">
        <v>45292</v>
      </c>
      <c r="E14" s="5">
        <v>46478</v>
      </c>
      <c r="F14" s="15" t="s">
        <v>351</v>
      </c>
      <c r="G14" s="10" t="s">
        <v>380</v>
      </c>
      <c r="H14" s="7"/>
      <c r="I14" s="134" t="s">
        <v>353</v>
      </c>
      <c r="J14" s="10" t="s">
        <v>352</v>
      </c>
      <c r="K14" s="122">
        <v>0</v>
      </c>
      <c r="L14" s="123">
        <f t="shared" si="0"/>
        <v>0</v>
      </c>
    </row>
    <row r="15" spans="1:12" ht="95.25" thickBot="1" x14ac:dyDescent="0.2">
      <c r="A15" s="9" t="s">
        <v>361</v>
      </c>
      <c r="B15" s="21" t="s">
        <v>212</v>
      </c>
      <c r="C15" s="76" t="s">
        <v>7</v>
      </c>
      <c r="D15" s="4">
        <v>45292</v>
      </c>
      <c r="E15" s="5">
        <v>46478</v>
      </c>
      <c r="F15" s="15" t="s">
        <v>351</v>
      </c>
      <c r="G15" s="10" t="s">
        <v>380</v>
      </c>
      <c r="H15" s="7"/>
      <c r="I15" s="134" t="s">
        <v>353</v>
      </c>
      <c r="J15" s="10" t="s">
        <v>352</v>
      </c>
      <c r="K15" s="122">
        <v>0</v>
      </c>
      <c r="L15" s="123">
        <f t="shared" si="0"/>
        <v>0</v>
      </c>
    </row>
    <row r="16" spans="1:12" ht="95.25" thickBot="1" x14ac:dyDescent="0.2">
      <c r="A16" s="9" t="s">
        <v>362</v>
      </c>
      <c r="B16" s="21" t="s">
        <v>212</v>
      </c>
      <c r="C16" s="76" t="s">
        <v>7</v>
      </c>
      <c r="D16" s="4">
        <v>45292</v>
      </c>
      <c r="E16" s="5">
        <v>46478</v>
      </c>
      <c r="F16" s="15" t="s">
        <v>351</v>
      </c>
      <c r="G16" s="10" t="s">
        <v>380</v>
      </c>
      <c r="H16" s="7"/>
      <c r="I16" s="134" t="s">
        <v>353</v>
      </c>
      <c r="J16" s="10" t="s">
        <v>352</v>
      </c>
      <c r="K16" s="122">
        <v>0</v>
      </c>
      <c r="L16" s="123">
        <f t="shared" si="0"/>
        <v>0</v>
      </c>
    </row>
    <row r="17" spans="1:12" ht="95.25" thickBot="1" x14ac:dyDescent="0.2">
      <c r="A17" s="9" t="s">
        <v>363</v>
      </c>
      <c r="B17" s="21" t="s">
        <v>212</v>
      </c>
      <c r="C17" s="76" t="s">
        <v>7</v>
      </c>
      <c r="D17" s="4">
        <v>45292</v>
      </c>
      <c r="E17" s="5">
        <v>46478</v>
      </c>
      <c r="F17" s="15" t="s">
        <v>351</v>
      </c>
      <c r="G17" s="10" t="s">
        <v>380</v>
      </c>
      <c r="H17" s="7"/>
      <c r="I17" s="134" t="s">
        <v>353</v>
      </c>
      <c r="J17" s="10" t="s">
        <v>352</v>
      </c>
      <c r="K17" s="122">
        <v>0</v>
      </c>
      <c r="L17" s="123">
        <f t="shared" si="0"/>
        <v>0</v>
      </c>
    </row>
    <row r="18" spans="1:12" ht="95.25" thickBot="1" x14ac:dyDescent="0.2">
      <c r="A18" s="9" t="s">
        <v>364</v>
      </c>
      <c r="B18" s="21" t="s">
        <v>212</v>
      </c>
      <c r="C18" s="76" t="s">
        <v>7</v>
      </c>
      <c r="D18" s="4">
        <v>45292</v>
      </c>
      <c r="E18" s="5">
        <v>46478</v>
      </c>
      <c r="F18" s="15" t="s">
        <v>351</v>
      </c>
      <c r="G18" s="10" t="s">
        <v>380</v>
      </c>
      <c r="H18" s="7"/>
      <c r="I18" s="134" t="s">
        <v>353</v>
      </c>
      <c r="J18" s="10" t="s">
        <v>352</v>
      </c>
      <c r="K18" s="122">
        <v>0</v>
      </c>
      <c r="L18" s="123">
        <f t="shared" si="0"/>
        <v>0</v>
      </c>
    </row>
    <row r="19" spans="1:12" ht="95.25" thickBot="1" x14ac:dyDescent="0.2">
      <c r="A19" s="9" t="s">
        <v>365</v>
      </c>
      <c r="B19" s="21" t="s">
        <v>212</v>
      </c>
      <c r="C19" s="76" t="s">
        <v>7</v>
      </c>
      <c r="D19" s="4">
        <v>45292</v>
      </c>
      <c r="E19" s="5">
        <v>46478</v>
      </c>
      <c r="F19" s="15" t="s">
        <v>351</v>
      </c>
      <c r="G19" s="10" t="s">
        <v>380</v>
      </c>
      <c r="H19" s="7"/>
      <c r="I19" s="134" t="s">
        <v>353</v>
      </c>
      <c r="J19" s="10" t="s">
        <v>352</v>
      </c>
      <c r="K19" s="122">
        <v>0</v>
      </c>
      <c r="L19" s="123">
        <f t="shared" si="0"/>
        <v>0</v>
      </c>
    </row>
    <row r="20" spans="1:12" ht="95.25" thickBot="1" x14ac:dyDescent="0.2">
      <c r="A20" s="9" t="s">
        <v>366</v>
      </c>
      <c r="B20" s="21" t="s">
        <v>212</v>
      </c>
      <c r="C20" s="76" t="s">
        <v>7</v>
      </c>
      <c r="D20" s="4">
        <v>45292</v>
      </c>
      <c r="E20" s="5">
        <v>46478</v>
      </c>
      <c r="F20" s="15" t="s">
        <v>351</v>
      </c>
      <c r="G20" s="10" t="s">
        <v>380</v>
      </c>
      <c r="H20" s="7"/>
      <c r="I20" s="134" t="s">
        <v>353</v>
      </c>
      <c r="J20" s="10" t="s">
        <v>352</v>
      </c>
      <c r="K20" s="122">
        <v>0</v>
      </c>
      <c r="L20" s="123">
        <f t="shared" si="0"/>
        <v>0</v>
      </c>
    </row>
    <row r="21" spans="1:12" ht="95.25" thickBot="1" x14ac:dyDescent="0.2">
      <c r="A21" s="9" t="s">
        <v>367</v>
      </c>
      <c r="B21" s="21" t="s">
        <v>212</v>
      </c>
      <c r="C21" s="76" t="s">
        <v>7</v>
      </c>
      <c r="D21" s="4">
        <v>45292</v>
      </c>
      <c r="E21" s="5">
        <v>46478</v>
      </c>
      <c r="F21" s="15" t="s">
        <v>351</v>
      </c>
      <c r="G21" s="10" t="s">
        <v>380</v>
      </c>
      <c r="H21" s="7"/>
      <c r="I21" s="134" t="s">
        <v>353</v>
      </c>
      <c r="J21" s="10" t="s">
        <v>352</v>
      </c>
      <c r="K21" s="122">
        <v>0</v>
      </c>
      <c r="L21" s="123">
        <f t="shared" si="0"/>
        <v>0</v>
      </c>
    </row>
    <row r="22" spans="1:12" ht="95.25" thickBot="1" x14ac:dyDescent="0.2">
      <c r="A22" s="9" t="s">
        <v>368</v>
      </c>
      <c r="B22" s="21" t="s">
        <v>212</v>
      </c>
      <c r="C22" s="76" t="s">
        <v>7</v>
      </c>
      <c r="D22" s="4">
        <v>45292</v>
      </c>
      <c r="E22" s="5">
        <v>46478</v>
      </c>
      <c r="F22" s="15" t="s">
        <v>351</v>
      </c>
      <c r="G22" s="10" t="s">
        <v>380</v>
      </c>
      <c r="H22" s="7"/>
      <c r="I22" s="134" t="s">
        <v>353</v>
      </c>
      <c r="J22" s="10" t="s">
        <v>352</v>
      </c>
      <c r="K22" s="122">
        <v>0</v>
      </c>
      <c r="L22" s="123">
        <f t="shared" si="0"/>
        <v>0</v>
      </c>
    </row>
    <row r="23" spans="1:12" ht="95.25" thickBot="1" x14ac:dyDescent="0.2">
      <c r="A23" s="9" t="s">
        <v>369</v>
      </c>
      <c r="B23" s="21" t="s">
        <v>212</v>
      </c>
      <c r="C23" s="76" t="s">
        <v>7</v>
      </c>
      <c r="D23" s="4">
        <v>45292</v>
      </c>
      <c r="E23" s="5">
        <v>46478</v>
      </c>
      <c r="F23" s="15" t="s">
        <v>351</v>
      </c>
      <c r="G23" s="10" t="s">
        <v>380</v>
      </c>
      <c r="H23" s="7"/>
      <c r="I23" s="134" t="s">
        <v>353</v>
      </c>
      <c r="J23" s="10" t="s">
        <v>352</v>
      </c>
      <c r="K23" s="122">
        <v>0</v>
      </c>
      <c r="L23" s="123">
        <f t="shared" si="0"/>
        <v>0</v>
      </c>
    </row>
    <row r="24" spans="1:12" ht="95.25" thickBot="1" x14ac:dyDescent="0.2">
      <c r="A24" s="9" t="s">
        <v>370</v>
      </c>
      <c r="B24" s="21" t="s">
        <v>212</v>
      </c>
      <c r="C24" s="76" t="s">
        <v>7</v>
      </c>
      <c r="D24" s="4">
        <v>45292</v>
      </c>
      <c r="E24" s="5">
        <v>46478</v>
      </c>
      <c r="F24" s="15" t="s">
        <v>351</v>
      </c>
      <c r="G24" s="10" t="s">
        <v>380</v>
      </c>
      <c r="H24" s="7"/>
      <c r="I24" s="134" t="s">
        <v>353</v>
      </c>
      <c r="J24" s="10" t="s">
        <v>352</v>
      </c>
      <c r="K24" s="122">
        <v>0</v>
      </c>
      <c r="L24" s="123">
        <f t="shared" si="0"/>
        <v>0</v>
      </c>
    </row>
  </sheetData>
  <mergeCells count="8">
    <mergeCell ref="A1:L1"/>
    <mergeCell ref="C2:C5"/>
    <mergeCell ref="D2:F4"/>
    <mergeCell ref="G2:H2"/>
    <mergeCell ref="J2:J5"/>
    <mergeCell ref="K2:L4"/>
    <mergeCell ref="G3:H3"/>
    <mergeCell ref="G4:H4"/>
  </mergeCells>
  <pageMargins left="0.7" right="0.7" top="0.75" bottom="0.75" header="0.3" footer="0.3"/>
  <pageSetup paperSize="9" scale="53"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2"/>
  <sheetViews>
    <sheetView zoomScaleNormal="100" workbookViewId="0">
      <selection activeCell="G19" sqref="G19"/>
    </sheetView>
  </sheetViews>
  <sheetFormatPr defaultRowHeight="11.25" x14ac:dyDescent="0.15"/>
  <cols>
    <col min="1" max="1" width="21.75" style="12" customWidth="1"/>
    <col min="2" max="2" width="11.625" style="1" customWidth="1"/>
    <col min="3" max="3" width="11.75" style="1" bestFit="1" customWidth="1"/>
    <col min="4" max="5" width="9" style="1"/>
    <col min="6" max="6" width="19.625" style="1" customWidth="1"/>
    <col min="7" max="7" width="17.25" style="1" customWidth="1"/>
    <col min="8" max="8" width="18.5" style="1" customWidth="1"/>
    <col min="9" max="9" width="28.375" style="1" customWidth="1"/>
    <col min="10" max="10" width="32" style="1" customWidth="1"/>
    <col min="11" max="11" width="17.625" style="1" bestFit="1" customWidth="1"/>
    <col min="12" max="12" width="21.625" style="1" bestFit="1" customWidth="1"/>
    <col min="13" max="16384" width="9" style="1"/>
  </cols>
  <sheetData>
    <row r="1" spans="1:12" s="127" customFormat="1" ht="24.95" customHeight="1" thickBot="1" x14ac:dyDescent="0.3">
      <c r="A1" s="159" t="s">
        <v>372</v>
      </c>
      <c r="B1" s="160"/>
      <c r="C1" s="160"/>
      <c r="D1" s="160"/>
      <c r="E1" s="160"/>
      <c r="F1" s="160"/>
      <c r="G1" s="160"/>
      <c r="H1" s="160"/>
      <c r="I1" s="160"/>
      <c r="J1" s="160"/>
      <c r="K1" s="160"/>
      <c r="L1" s="143"/>
    </row>
    <row r="2" spans="1:12" ht="12" customHeight="1" thickBot="1" x14ac:dyDescent="0.2">
      <c r="A2" s="126"/>
      <c r="B2" s="132"/>
      <c r="C2" s="174" t="s">
        <v>1</v>
      </c>
      <c r="D2" s="176" t="s">
        <v>19</v>
      </c>
      <c r="E2" s="177"/>
      <c r="F2" s="178"/>
      <c r="G2" s="182"/>
      <c r="H2" s="183"/>
      <c r="I2" s="131"/>
      <c r="J2" s="184" t="s">
        <v>2</v>
      </c>
      <c r="K2" s="138" t="s">
        <v>288</v>
      </c>
      <c r="L2" s="139"/>
    </row>
    <row r="3" spans="1:12" ht="21.75" thickBot="1" x14ac:dyDescent="0.2">
      <c r="A3" s="106" t="s">
        <v>241</v>
      </c>
      <c r="B3" s="132" t="s">
        <v>3</v>
      </c>
      <c r="C3" s="174"/>
      <c r="D3" s="176"/>
      <c r="E3" s="177"/>
      <c r="F3" s="178"/>
      <c r="G3" s="182" t="s">
        <v>20</v>
      </c>
      <c r="H3" s="186"/>
      <c r="I3" s="132" t="s">
        <v>4</v>
      </c>
      <c r="J3" s="184"/>
      <c r="K3" s="140"/>
      <c r="L3" s="140"/>
    </row>
    <row r="4" spans="1:12" ht="12" thickBot="1" x14ac:dyDescent="0.2">
      <c r="A4" s="107"/>
      <c r="B4" s="108"/>
      <c r="C4" s="174"/>
      <c r="D4" s="179"/>
      <c r="E4" s="180"/>
      <c r="F4" s="181"/>
      <c r="G4" s="187"/>
      <c r="H4" s="188"/>
      <c r="I4" s="131"/>
      <c r="J4" s="184"/>
      <c r="K4" s="140"/>
      <c r="L4" s="140"/>
    </row>
    <row r="5" spans="1:12" ht="12" thickBot="1" x14ac:dyDescent="0.2">
      <c r="A5" s="110"/>
      <c r="B5" s="111"/>
      <c r="C5" s="175"/>
      <c r="D5" s="112" t="s">
        <v>5</v>
      </c>
      <c r="E5" s="112" t="s">
        <v>6</v>
      </c>
      <c r="F5" s="112" t="s">
        <v>242</v>
      </c>
      <c r="G5" s="113"/>
      <c r="H5" s="113"/>
      <c r="I5" s="113"/>
      <c r="J5" s="185"/>
      <c r="K5" s="121" t="s">
        <v>289</v>
      </c>
      <c r="L5" s="121" t="s">
        <v>290</v>
      </c>
    </row>
    <row r="6" spans="1:12" ht="12" thickBot="1" x14ac:dyDescent="0.2">
      <c r="A6" s="9"/>
      <c r="B6" s="21"/>
      <c r="C6" s="76"/>
      <c r="D6" s="4"/>
      <c r="E6" s="5"/>
      <c r="F6" s="15"/>
      <c r="G6" s="10"/>
      <c r="H6" s="7"/>
      <c r="I6" s="134"/>
      <c r="J6" s="10"/>
      <c r="K6" s="122"/>
      <c r="L6" s="123"/>
    </row>
    <row r="7" spans="1:12" ht="95.25" thickBot="1" x14ac:dyDescent="0.2">
      <c r="A7" s="9" t="s">
        <v>373</v>
      </c>
      <c r="B7" s="21" t="s">
        <v>212</v>
      </c>
      <c r="C7" s="76" t="s">
        <v>7</v>
      </c>
      <c r="D7" s="4">
        <v>45566</v>
      </c>
      <c r="E7" s="5">
        <v>46752</v>
      </c>
      <c r="F7" s="15" t="s">
        <v>351</v>
      </c>
      <c r="G7" s="10" t="s">
        <v>380</v>
      </c>
      <c r="H7" s="7"/>
      <c r="I7" s="134" t="s">
        <v>379</v>
      </c>
      <c r="J7" s="10" t="s">
        <v>352</v>
      </c>
      <c r="K7" s="122">
        <v>0</v>
      </c>
      <c r="L7" s="123">
        <f t="shared" ref="L7:L12" si="0">K7*2</f>
        <v>0</v>
      </c>
    </row>
    <row r="8" spans="1:12" ht="95.25" thickBot="1" x14ac:dyDescent="0.2">
      <c r="A8" s="9" t="s">
        <v>374</v>
      </c>
      <c r="B8" s="21" t="s">
        <v>212</v>
      </c>
      <c r="C8" s="76" t="s">
        <v>7</v>
      </c>
      <c r="D8" s="4">
        <v>45566</v>
      </c>
      <c r="E8" s="5">
        <v>46752</v>
      </c>
      <c r="F8" s="15" t="s">
        <v>351</v>
      </c>
      <c r="G8" s="10" t="s">
        <v>380</v>
      </c>
      <c r="H8" s="7"/>
      <c r="I8" s="134" t="s">
        <v>379</v>
      </c>
      <c r="J8" s="10" t="s">
        <v>352</v>
      </c>
      <c r="K8" s="122">
        <v>0</v>
      </c>
      <c r="L8" s="123">
        <f t="shared" si="0"/>
        <v>0</v>
      </c>
    </row>
    <row r="9" spans="1:12" ht="95.25" thickBot="1" x14ac:dyDescent="0.2">
      <c r="A9" s="9" t="s">
        <v>375</v>
      </c>
      <c r="B9" s="21" t="s">
        <v>212</v>
      </c>
      <c r="C9" s="76" t="s">
        <v>7</v>
      </c>
      <c r="D9" s="4">
        <v>45566</v>
      </c>
      <c r="E9" s="5">
        <v>46752</v>
      </c>
      <c r="F9" s="15" t="s">
        <v>351</v>
      </c>
      <c r="G9" s="10" t="s">
        <v>380</v>
      </c>
      <c r="H9" s="7"/>
      <c r="I9" s="134" t="s">
        <v>379</v>
      </c>
      <c r="J9" s="10" t="s">
        <v>352</v>
      </c>
      <c r="K9" s="122">
        <v>0</v>
      </c>
      <c r="L9" s="123">
        <f t="shared" si="0"/>
        <v>0</v>
      </c>
    </row>
    <row r="10" spans="1:12" ht="95.25" thickBot="1" x14ac:dyDescent="0.2">
      <c r="A10" s="9" t="s">
        <v>376</v>
      </c>
      <c r="B10" s="21" t="s">
        <v>212</v>
      </c>
      <c r="C10" s="76" t="s">
        <v>7</v>
      </c>
      <c r="D10" s="4">
        <v>45566</v>
      </c>
      <c r="E10" s="5">
        <v>46752</v>
      </c>
      <c r="F10" s="15" t="s">
        <v>351</v>
      </c>
      <c r="G10" s="10" t="s">
        <v>380</v>
      </c>
      <c r="H10" s="7"/>
      <c r="I10" s="134" t="s">
        <v>379</v>
      </c>
      <c r="J10" s="10" t="s">
        <v>352</v>
      </c>
      <c r="K10" s="122">
        <v>0</v>
      </c>
      <c r="L10" s="123">
        <f t="shared" si="0"/>
        <v>0</v>
      </c>
    </row>
    <row r="11" spans="1:12" ht="95.25" thickBot="1" x14ac:dyDescent="0.2">
      <c r="A11" s="9" t="s">
        <v>377</v>
      </c>
      <c r="B11" s="21" t="s">
        <v>212</v>
      </c>
      <c r="C11" s="76" t="s">
        <v>7</v>
      </c>
      <c r="D11" s="4">
        <v>45566</v>
      </c>
      <c r="E11" s="5">
        <v>46752</v>
      </c>
      <c r="F11" s="15" t="s">
        <v>351</v>
      </c>
      <c r="G11" s="10" t="s">
        <v>380</v>
      </c>
      <c r="H11" s="7"/>
      <c r="I11" s="134" t="s">
        <v>379</v>
      </c>
      <c r="J11" s="10" t="s">
        <v>352</v>
      </c>
      <c r="K11" s="122">
        <v>0</v>
      </c>
      <c r="L11" s="123">
        <f t="shared" si="0"/>
        <v>0</v>
      </c>
    </row>
    <row r="12" spans="1:12" ht="95.25" thickBot="1" x14ac:dyDescent="0.2">
      <c r="A12" s="9" t="s">
        <v>378</v>
      </c>
      <c r="B12" s="21" t="s">
        <v>212</v>
      </c>
      <c r="C12" s="76" t="s">
        <v>7</v>
      </c>
      <c r="D12" s="4">
        <v>45566</v>
      </c>
      <c r="E12" s="5">
        <v>46752</v>
      </c>
      <c r="F12" s="15" t="s">
        <v>351</v>
      </c>
      <c r="G12" s="10" t="s">
        <v>380</v>
      </c>
      <c r="H12" s="7"/>
      <c r="I12" s="134" t="s">
        <v>379</v>
      </c>
      <c r="J12" s="10" t="s">
        <v>352</v>
      </c>
      <c r="K12" s="122">
        <v>0</v>
      </c>
      <c r="L12" s="123">
        <f t="shared" si="0"/>
        <v>0</v>
      </c>
    </row>
  </sheetData>
  <mergeCells count="8">
    <mergeCell ref="A1:L1"/>
    <mergeCell ref="C2:C5"/>
    <mergeCell ref="D2:F4"/>
    <mergeCell ref="G2:H2"/>
    <mergeCell ref="J2:J5"/>
    <mergeCell ref="K2:L4"/>
    <mergeCell ref="G3:H3"/>
    <mergeCell ref="G4:H4"/>
  </mergeCells>
  <pageMargins left="0.7" right="0.7" top="0.75" bottom="0.75" header="0.3" footer="0.3"/>
  <pageSetup paperSize="9" scale="53"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6"/>
  <sheetViews>
    <sheetView workbookViewId="0">
      <selection activeCell="I33" sqref="I33"/>
    </sheetView>
  </sheetViews>
  <sheetFormatPr defaultRowHeight="11.25" x14ac:dyDescent="0.15"/>
  <cols>
    <col min="2" max="2" width="28.75" bestFit="1" customWidth="1"/>
    <col min="3" max="3" width="15" customWidth="1"/>
    <col min="4" max="4" width="11.75" bestFit="1" customWidth="1"/>
    <col min="7" max="7" width="35.875" customWidth="1"/>
    <col min="8" max="8" width="18.75" customWidth="1"/>
    <col min="9" max="9" width="29.375" customWidth="1"/>
    <col min="10" max="10" width="21.375" customWidth="1"/>
    <col min="11" max="11" width="11.75" bestFit="1" customWidth="1"/>
    <col min="12" max="12" width="17.625" bestFit="1" customWidth="1"/>
    <col min="13" max="13" width="21.625" bestFit="1" customWidth="1"/>
  </cols>
  <sheetData>
    <row r="1" spans="1:13" s="11" customFormat="1" ht="24.95" customHeight="1" thickBot="1" x14ac:dyDescent="0.3">
      <c r="A1" s="159" t="s">
        <v>293</v>
      </c>
      <c r="B1" s="160"/>
      <c r="C1" s="160"/>
      <c r="D1" s="160"/>
      <c r="E1" s="160"/>
      <c r="F1" s="160"/>
      <c r="G1" s="160"/>
      <c r="H1" s="160"/>
      <c r="I1" s="160"/>
      <c r="J1" s="160"/>
      <c r="K1" s="160"/>
      <c r="L1" s="143"/>
      <c r="M1" s="189"/>
    </row>
    <row r="2" spans="1:13" s="11" customFormat="1" ht="12" customHeight="1" thickBot="1" x14ac:dyDescent="0.2">
      <c r="A2" s="190" t="s">
        <v>0</v>
      </c>
      <c r="B2" s="191"/>
      <c r="C2" s="46"/>
      <c r="D2" s="145" t="s">
        <v>1</v>
      </c>
      <c r="E2" s="147" t="s">
        <v>19</v>
      </c>
      <c r="F2" s="148"/>
      <c r="G2" s="149"/>
      <c r="H2" s="124"/>
      <c r="I2" s="117"/>
      <c r="J2" s="116"/>
      <c r="K2" s="153" t="s">
        <v>2</v>
      </c>
      <c r="L2" s="138" t="s">
        <v>288</v>
      </c>
      <c r="M2" s="139"/>
    </row>
    <row r="3" spans="1:13" s="11" customFormat="1" ht="21.75" thickBot="1" x14ac:dyDescent="0.2">
      <c r="A3" s="48" t="s">
        <v>10</v>
      </c>
      <c r="B3" s="46" t="s">
        <v>241</v>
      </c>
      <c r="C3" s="46" t="s">
        <v>3</v>
      </c>
      <c r="D3" s="145"/>
      <c r="E3" s="147"/>
      <c r="F3" s="148"/>
      <c r="G3" s="149"/>
      <c r="H3" s="155" t="s">
        <v>20</v>
      </c>
      <c r="I3" s="156"/>
      <c r="J3" s="48" t="s">
        <v>4</v>
      </c>
      <c r="K3" s="153"/>
      <c r="L3" s="140"/>
      <c r="M3" s="140"/>
    </row>
    <row r="4" spans="1:13" s="11" customFormat="1" ht="12" thickBot="1" x14ac:dyDescent="0.2">
      <c r="A4" s="59"/>
      <c r="B4" s="49"/>
      <c r="C4" s="50"/>
      <c r="D4" s="145"/>
      <c r="E4" s="150"/>
      <c r="F4" s="151"/>
      <c r="G4" s="152"/>
      <c r="H4" s="51"/>
      <c r="I4" s="52"/>
      <c r="J4" s="103"/>
      <c r="K4" s="153"/>
      <c r="L4" s="140"/>
      <c r="M4" s="140"/>
    </row>
    <row r="5" spans="1:13" s="11" customFormat="1" ht="12" thickBot="1" x14ac:dyDescent="0.2">
      <c r="A5" s="72"/>
      <c r="B5" s="54"/>
      <c r="C5" s="55"/>
      <c r="D5" s="146"/>
      <c r="E5" s="56" t="s">
        <v>5</v>
      </c>
      <c r="F5" s="56" t="s">
        <v>6</v>
      </c>
      <c r="G5" s="56" t="s">
        <v>8</v>
      </c>
      <c r="H5" s="56" t="s">
        <v>9</v>
      </c>
      <c r="I5" s="57" t="s">
        <v>8</v>
      </c>
      <c r="J5" s="58"/>
      <c r="K5" s="154"/>
      <c r="L5" s="121" t="s">
        <v>289</v>
      </c>
      <c r="M5" s="121" t="s">
        <v>290</v>
      </c>
    </row>
    <row r="6" spans="1:13" s="11" customFormat="1" ht="12" thickBot="1" x14ac:dyDescent="0.2">
      <c r="A6" s="22"/>
      <c r="B6" s="3" t="s">
        <v>252</v>
      </c>
      <c r="C6" s="21" t="s">
        <v>266</v>
      </c>
      <c r="D6" s="76" t="s">
        <v>7</v>
      </c>
      <c r="E6" s="4">
        <v>45474</v>
      </c>
      <c r="F6" s="5">
        <v>46234</v>
      </c>
      <c r="G6" s="6"/>
      <c r="H6" s="16"/>
      <c r="I6" s="33" t="s">
        <v>268</v>
      </c>
      <c r="J6" s="34"/>
      <c r="K6" s="36"/>
      <c r="L6" s="122">
        <v>0</v>
      </c>
      <c r="M6" s="123">
        <f>L6*3</f>
        <v>0</v>
      </c>
    </row>
    <row r="7" spans="1:13" s="11" customFormat="1" ht="12" thickBot="1" x14ac:dyDescent="0.2">
      <c r="A7" s="22"/>
      <c r="B7" s="3" t="s">
        <v>253</v>
      </c>
      <c r="C7" s="21">
        <v>2024</v>
      </c>
      <c r="D7" s="76" t="s">
        <v>41</v>
      </c>
      <c r="E7" s="4">
        <v>45292</v>
      </c>
      <c r="F7" s="5">
        <v>45412</v>
      </c>
      <c r="G7" s="6" t="s">
        <v>254</v>
      </c>
      <c r="H7" s="16"/>
      <c r="I7" s="33" t="s">
        <v>268</v>
      </c>
      <c r="J7" s="34"/>
      <c r="K7" s="36"/>
      <c r="L7" s="122">
        <v>0</v>
      </c>
      <c r="M7" s="123">
        <f>L7*1</f>
        <v>0</v>
      </c>
    </row>
    <row r="8" spans="1:13" s="11" customFormat="1" ht="21.75" thickBot="1" x14ac:dyDescent="0.2">
      <c r="A8" s="22"/>
      <c r="B8" s="3" t="s">
        <v>253</v>
      </c>
      <c r="C8" s="21">
        <v>2024</v>
      </c>
      <c r="D8" s="76" t="s">
        <v>255</v>
      </c>
      <c r="E8" s="4">
        <v>45292</v>
      </c>
      <c r="F8" s="5">
        <v>45473</v>
      </c>
      <c r="G8" s="6" t="s">
        <v>256</v>
      </c>
      <c r="H8" s="16"/>
      <c r="I8" s="33" t="s">
        <v>268</v>
      </c>
      <c r="J8" s="34"/>
      <c r="K8" s="36"/>
      <c r="L8" s="122">
        <v>0</v>
      </c>
      <c r="M8" s="123">
        <f>L8*5</f>
        <v>0</v>
      </c>
    </row>
    <row r="9" spans="1:13" s="11" customFormat="1" ht="12" thickBot="1" x14ac:dyDescent="0.2">
      <c r="A9" s="22"/>
      <c r="B9" s="3" t="s">
        <v>253</v>
      </c>
      <c r="C9" s="21">
        <v>2024</v>
      </c>
      <c r="D9" s="76" t="s">
        <v>257</v>
      </c>
      <c r="E9" s="4">
        <v>45505</v>
      </c>
      <c r="F9" s="5">
        <v>45657</v>
      </c>
      <c r="G9" s="6" t="s">
        <v>258</v>
      </c>
      <c r="H9" s="16"/>
      <c r="I9" s="33" t="s">
        <v>268</v>
      </c>
      <c r="J9" s="34"/>
      <c r="K9" s="36"/>
      <c r="L9" s="122">
        <v>0</v>
      </c>
      <c r="M9" s="123">
        <f>L9*4</f>
        <v>0</v>
      </c>
    </row>
    <row r="10" spans="1:13" s="11" customFormat="1" ht="12" thickBot="1" x14ac:dyDescent="0.2">
      <c r="A10" s="22"/>
      <c r="B10" s="3" t="s">
        <v>253</v>
      </c>
      <c r="C10" s="21" t="s">
        <v>267</v>
      </c>
      <c r="D10" s="76" t="s">
        <v>259</v>
      </c>
      <c r="E10" s="4">
        <v>45292</v>
      </c>
      <c r="F10" s="5">
        <v>46371</v>
      </c>
      <c r="G10" s="6" t="s">
        <v>260</v>
      </c>
      <c r="H10" s="16"/>
      <c r="I10" s="33" t="s">
        <v>268</v>
      </c>
      <c r="J10" s="34"/>
      <c r="K10" s="36"/>
      <c r="L10" s="122">
        <v>0</v>
      </c>
      <c r="M10" s="123">
        <f>L10*2*4</f>
        <v>0</v>
      </c>
    </row>
    <row r="11" spans="1:13" s="11" customFormat="1" ht="12" thickBot="1" x14ac:dyDescent="0.2">
      <c r="A11" s="22"/>
      <c r="B11" s="3" t="s">
        <v>261</v>
      </c>
      <c r="C11" s="21">
        <v>2024</v>
      </c>
      <c r="D11" s="76" t="s">
        <v>262</v>
      </c>
      <c r="E11" s="4">
        <v>45412</v>
      </c>
      <c r="F11" s="5">
        <v>45504</v>
      </c>
      <c r="G11" s="6" t="s">
        <v>263</v>
      </c>
      <c r="H11" s="16"/>
      <c r="I11" s="33" t="s">
        <v>268</v>
      </c>
      <c r="J11" s="34"/>
      <c r="K11" s="36"/>
      <c r="L11" s="122">
        <v>0</v>
      </c>
      <c r="M11" s="123">
        <f>L11*6</f>
        <v>0</v>
      </c>
    </row>
    <row r="12" spans="1:13" s="11" customFormat="1" ht="12" thickBot="1" x14ac:dyDescent="0.2">
      <c r="A12" s="22"/>
      <c r="B12" s="3" t="s">
        <v>264</v>
      </c>
      <c r="C12" s="21">
        <v>2024</v>
      </c>
      <c r="D12" s="76" t="s">
        <v>41</v>
      </c>
      <c r="E12" s="4">
        <v>45292</v>
      </c>
      <c r="F12" s="5">
        <v>45412</v>
      </c>
      <c r="G12" s="6" t="s">
        <v>254</v>
      </c>
      <c r="H12" s="16"/>
      <c r="I12" s="33" t="s">
        <v>268</v>
      </c>
      <c r="J12" s="34"/>
      <c r="K12" s="36"/>
      <c r="L12" s="122">
        <v>0</v>
      </c>
      <c r="M12" s="123">
        <f>L12*1</f>
        <v>0</v>
      </c>
    </row>
    <row r="13" spans="1:13" s="11" customFormat="1" ht="21.75" thickBot="1" x14ac:dyDescent="0.2">
      <c r="A13" s="22"/>
      <c r="B13" s="3" t="s">
        <v>264</v>
      </c>
      <c r="C13" s="21">
        <v>2024</v>
      </c>
      <c r="D13" s="76" t="s">
        <v>255</v>
      </c>
      <c r="E13" s="4">
        <v>45292</v>
      </c>
      <c r="F13" s="5">
        <v>45473</v>
      </c>
      <c r="G13" s="6" t="s">
        <v>256</v>
      </c>
      <c r="H13" s="16"/>
      <c r="I13" s="33" t="s">
        <v>268</v>
      </c>
      <c r="J13" s="34"/>
      <c r="K13" s="36"/>
      <c r="L13" s="122">
        <v>0</v>
      </c>
      <c r="M13" s="123">
        <f>L13*5</f>
        <v>0</v>
      </c>
    </row>
    <row r="14" spans="1:13" s="11" customFormat="1" ht="12" thickBot="1" x14ac:dyDescent="0.2">
      <c r="A14" s="22"/>
      <c r="B14" s="3" t="s">
        <v>264</v>
      </c>
      <c r="C14" s="21">
        <v>2024</v>
      </c>
      <c r="D14" s="76" t="s">
        <v>257</v>
      </c>
      <c r="E14" s="4">
        <v>45505</v>
      </c>
      <c r="F14" s="5">
        <v>45657</v>
      </c>
      <c r="G14" s="6" t="s">
        <v>258</v>
      </c>
      <c r="H14" s="16"/>
      <c r="I14" s="33" t="s">
        <v>268</v>
      </c>
      <c r="J14" s="34"/>
      <c r="K14" s="36"/>
      <c r="L14" s="122">
        <v>0</v>
      </c>
      <c r="M14" s="123">
        <f>L14*4</f>
        <v>0</v>
      </c>
    </row>
    <row r="15" spans="1:13" s="11" customFormat="1" ht="12" thickBot="1" x14ac:dyDescent="0.2">
      <c r="A15" s="22"/>
      <c r="B15" s="3" t="s">
        <v>264</v>
      </c>
      <c r="C15" s="21" t="s">
        <v>267</v>
      </c>
      <c r="D15" s="76" t="s">
        <v>259</v>
      </c>
      <c r="E15" s="4">
        <v>45658</v>
      </c>
      <c r="F15" s="5">
        <v>46371</v>
      </c>
      <c r="G15" s="6" t="s">
        <v>260</v>
      </c>
      <c r="H15" s="16"/>
      <c r="I15" s="33" t="s">
        <v>268</v>
      </c>
      <c r="J15" s="34"/>
      <c r="K15" s="36"/>
      <c r="L15" s="122">
        <v>0</v>
      </c>
      <c r="M15" s="123">
        <f>L15*2*4</f>
        <v>0</v>
      </c>
    </row>
    <row r="16" spans="1:13" s="11" customFormat="1" ht="12" thickBot="1" x14ac:dyDescent="0.2">
      <c r="A16" s="22"/>
      <c r="B16" s="3" t="s">
        <v>265</v>
      </c>
      <c r="C16" s="21">
        <v>2024</v>
      </c>
      <c r="D16" s="76" t="s">
        <v>262</v>
      </c>
      <c r="E16" s="4">
        <v>45046</v>
      </c>
      <c r="F16" s="5">
        <v>45138</v>
      </c>
      <c r="G16" s="6" t="s">
        <v>263</v>
      </c>
      <c r="H16" s="16"/>
      <c r="I16" s="33" t="s">
        <v>268</v>
      </c>
      <c r="J16" s="34"/>
      <c r="K16" s="36"/>
      <c r="L16" s="122">
        <v>0</v>
      </c>
      <c r="M16" s="123">
        <f t="shared" ref="M16" si="0">L16*6</f>
        <v>0</v>
      </c>
    </row>
  </sheetData>
  <mergeCells count="7">
    <mergeCell ref="L2:M4"/>
    <mergeCell ref="A1:M1"/>
    <mergeCell ref="A2:B2"/>
    <mergeCell ref="D2:D5"/>
    <mergeCell ref="E2:G4"/>
    <mergeCell ref="K2:K5"/>
    <mergeCell ref="H3:I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10</vt:i4>
      </vt:variant>
    </vt:vector>
  </HeadingPairs>
  <TitlesOfParts>
    <vt:vector size="10" baseType="lpstr">
      <vt:lpstr>Wijzigingen</vt:lpstr>
      <vt:lpstr>Tabel Westerschelde</vt:lpstr>
      <vt:lpstr>Tabel Oosterschelde</vt:lpstr>
      <vt:lpstr>Tabel Vaklodingen</vt:lpstr>
      <vt:lpstr>Optioneel Tabel Ondiepe Oevers</vt:lpstr>
      <vt:lpstr>Optioneel Tabel Grevelingenmeer</vt:lpstr>
      <vt:lpstr>Optioneel Tabel Veerse Meer</vt:lpstr>
      <vt:lpstr>Opt Tabel Volkerak-Zoommeer</vt:lpstr>
      <vt:lpstr>Optioneel Tabel Sedimentpilot</vt:lpstr>
      <vt:lpstr>Tabel 13u meting</vt:lpstr>
    </vt:vector>
  </TitlesOfParts>
  <Company>Rijkswaterstaat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Spijk, Bart van (ON)</dc:creator>
  <cp:lastModifiedBy>Dierikx, Ben (CIV)</cp:lastModifiedBy>
  <cp:lastPrinted>2017-09-11T08:03:20Z</cp:lastPrinted>
  <dcterms:created xsi:type="dcterms:W3CDTF">2017-06-08T05:41:32Z</dcterms:created>
  <dcterms:modified xsi:type="dcterms:W3CDTF">2023-05-19T06:40:19Z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VS-E Bijlage 1B Scope Zeeland_20191115_v1.5.xlsx</vt:lpwstr>
  </property>
</Properties>
</file>