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53222"/>
  <mc:AlternateContent xmlns:mc="http://schemas.openxmlformats.org/markup-compatibility/2006">
    <mc:Choice Requires="x15">
      <x15ac:absPath xmlns:x15ac="http://schemas.microsoft.com/office/spreadsheetml/2010/11/ac" url="N:\DATA\AANBESTEDINGEN\IUC22-022 Dosimeters (2e)\"/>
    </mc:Choice>
  </mc:AlternateContent>
  <bookViews>
    <workbookView xWindow="0" yWindow="0" windowWidth="15360" windowHeight="6030" tabRatio="771"/>
  </bookViews>
  <sheets>
    <sheet name="Samenvatting" sheetId="4" r:id="rId1"/>
    <sheet name="0b. Dimensonering" sheetId="47" r:id="rId2"/>
    <sheet name="0c. Levertijden" sheetId="55" r:id="rId3"/>
    <sheet name="1a Aanschaf Apparatuur" sheetId="56" r:id="rId4"/>
    <sheet name="1b Aanschaf Overige componenten" sheetId="57" r:id="rId5"/>
    <sheet name="2a Gebr. Prog. CENTRAAL" sheetId="38" r:id="rId6"/>
    <sheet name="2b Gebr. Prog. DECENTRAAL" sheetId="48" r:id="rId7"/>
    <sheet name="3. Kalibratie Dosimeters" sheetId="44" r:id="rId8"/>
    <sheet name="4. Opleiding-Training" sheetId="11" r:id="rId9"/>
    <sheet name="5. Product Specifieke Diensten" sheetId="3" r:id="rId10"/>
    <sheet name="EMVI-Grafiek" sheetId="58" r:id="rId11"/>
    <sheet name="DATA" sheetId="59" state="hidden" r:id="rId1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 i="58" l="1"/>
  <c r="C7" i="59" s="1"/>
  <c r="F11" i="58"/>
  <c r="G11" i="58"/>
  <c r="G13" i="58" s="1"/>
  <c r="G12" i="58"/>
  <c r="F13" i="58"/>
  <c r="D7" i="59" s="1"/>
  <c r="E15" i="58"/>
  <c r="F18" i="58"/>
  <c r="G18" i="58"/>
  <c r="F19" i="58"/>
  <c r="G19" i="58"/>
  <c r="F20" i="58"/>
  <c r="G20" i="58" s="1"/>
  <c r="F82" i="58"/>
  <c r="E7" i="59" l="1"/>
  <c r="F14" i="58" s="1"/>
  <c r="F7" i="59"/>
  <c r="C24" i="4" l="1"/>
  <c r="C75" i="48" l="1"/>
  <c r="F84" i="48" l="1"/>
  <c r="D85" i="48"/>
  <c r="F32" i="48"/>
  <c r="D33" i="48"/>
  <c r="L16" i="57"/>
  <c r="M16" i="57" s="1"/>
  <c r="N16" i="57" s="1"/>
  <c r="I18" i="57"/>
  <c r="J18" i="57" s="1"/>
  <c r="K18" i="57" s="1"/>
  <c r="L18" i="57" s="1"/>
  <c r="M18" i="57" s="1"/>
  <c r="N18" i="57" s="1"/>
  <c r="I19" i="57"/>
  <c r="J19" i="57" s="1"/>
  <c r="K19" i="57" s="1"/>
  <c r="L19" i="57" s="1"/>
  <c r="M19" i="57" s="1"/>
  <c r="N19" i="57" s="1"/>
  <c r="H21" i="57"/>
  <c r="G21" i="57"/>
  <c r="F21" i="57"/>
  <c r="E21" i="57"/>
  <c r="M108" i="38"/>
  <c r="L108" i="38"/>
  <c r="K108" i="38"/>
  <c r="J108" i="38"/>
  <c r="I108" i="38"/>
  <c r="H108" i="38"/>
  <c r="G108" i="38"/>
  <c r="F108" i="38"/>
  <c r="E108" i="38"/>
  <c r="D108" i="38"/>
  <c r="M106" i="38"/>
  <c r="L106" i="38"/>
  <c r="K106" i="38"/>
  <c r="J106" i="38"/>
  <c r="I106" i="38"/>
  <c r="H106" i="38"/>
  <c r="G106" i="38"/>
  <c r="F106" i="38"/>
  <c r="E106" i="38"/>
  <c r="M73" i="38"/>
  <c r="L73" i="38"/>
  <c r="K73" i="38"/>
  <c r="J73" i="38"/>
  <c r="I73" i="38"/>
  <c r="H73" i="38"/>
  <c r="G73" i="38"/>
  <c r="F73" i="38"/>
  <c r="E73" i="38"/>
  <c r="D73" i="38"/>
  <c r="M55" i="38"/>
  <c r="L55" i="38"/>
  <c r="K55" i="38"/>
  <c r="J55" i="38"/>
  <c r="I55" i="38"/>
  <c r="H55" i="38"/>
  <c r="G55" i="38"/>
  <c r="F55" i="38"/>
  <c r="E55" i="38"/>
  <c r="D55" i="38"/>
  <c r="M53" i="38"/>
  <c r="L53" i="38"/>
  <c r="K53" i="38"/>
  <c r="J53" i="38"/>
  <c r="I53" i="38"/>
  <c r="H53" i="38"/>
  <c r="G53" i="38"/>
  <c r="F53" i="38"/>
  <c r="E53" i="38"/>
  <c r="D34" i="56"/>
  <c r="G81" i="57"/>
  <c r="F81" i="57"/>
  <c r="E81" i="57"/>
  <c r="F17" i="57"/>
  <c r="F20" i="57" s="1"/>
  <c r="H17" i="57"/>
  <c r="H20" i="57" s="1"/>
  <c r="G17" i="57"/>
  <c r="G20" i="57" s="1"/>
  <c r="E55" i="57"/>
  <c r="E17" i="57"/>
  <c r="E20" i="57" s="1"/>
  <c r="I17" i="57" l="1"/>
  <c r="J17" i="57" s="1"/>
  <c r="K17" i="57" s="1"/>
  <c r="L17" i="57" s="1"/>
  <c r="M17" i="57" s="1"/>
  <c r="N17" i="57" s="1"/>
  <c r="F22" i="57"/>
  <c r="G22" i="57"/>
  <c r="F82" i="57" s="1"/>
  <c r="H22" i="57"/>
  <c r="E22" i="57"/>
  <c r="G12" i="57"/>
  <c r="G14" i="57" s="1"/>
  <c r="F12" i="57"/>
  <c r="F14" i="57" s="1"/>
  <c r="E12" i="57"/>
  <c r="E14" i="57" s="1"/>
  <c r="G82" i="57" l="1"/>
  <c r="G83" i="57" s="1"/>
  <c r="E82" i="57"/>
  <c r="E83" i="57" s="1"/>
  <c r="E56" i="57"/>
  <c r="F136" i="48"/>
  <c r="D137" i="48"/>
  <c r="D43" i="48"/>
  <c r="D42" i="48"/>
  <c r="G42" i="48" s="1"/>
  <c r="D41" i="48"/>
  <c r="D40" i="48"/>
  <c r="D39" i="48"/>
  <c r="D38" i="48"/>
  <c r="D37" i="48"/>
  <c r="D36" i="48"/>
  <c r="K35" i="48"/>
  <c r="M35" i="48" s="1"/>
  <c r="G35" i="48"/>
  <c r="I35" i="48" s="1"/>
  <c r="F35" i="48"/>
  <c r="M126" i="56"/>
  <c r="M125" i="56"/>
  <c r="M85" i="56"/>
  <c r="M84" i="56"/>
  <c r="M83" i="56"/>
  <c r="M82" i="56"/>
  <c r="M81" i="56"/>
  <c r="M80" i="56"/>
  <c r="M79" i="56"/>
  <c r="M78" i="56"/>
  <c r="D147" i="48"/>
  <c r="F147" i="48" s="1"/>
  <c r="D146" i="48"/>
  <c r="M146" i="48" s="1"/>
  <c r="D145" i="48"/>
  <c r="F145" i="48" s="1"/>
  <c r="D144" i="48"/>
  <c r="M144" i="48" s="1"/>
  <c r="D143" i="48"/>
  <c r="F143" i="48" s="1"/>
  <c r="D142" i="48"/>
  <c r="K142" i="48" s="1"/>
  <c r="D141" i="48"/>
  <c r="F141" i="48" s="1"/>
  <c r="D140" i="48"/>
  <c r="K139" i="48"/>
  <c r="M139" i="48" s="1"/>
  <c r="G139" i="48"/>
  <c r="I139" i="48" s="1"/>
  <c r="F139" i="48"/>
  <c r="D95" i="48"/>
  <c r="D94" i="48"/>
  <c r="F94" i="48" s="1"/>
  <c r="D93" i="48"/>
  <c r="D92" i="48"/>
  <c r="F92" i="48" s="1"/>
  <c r="D91" i="48"/>
  <c r="D90" i="48"/>
  <c r="F90" i="48" s="1"/>
  <c r="D89" i="48"/>
  <c r="D88" i="48"/>
  <c r="F88" i="48" s="1"/>
  <c r="K87" i="48"/>
  <c r="M87" i="48" s="1"/>
  <c r="G87" i="48"/>
  <c r="I87" i="48" s="1"/>
  <c r="F87" i="48"/>
  <c r="F38" i="38"/>
  <c r="D39" i="38"/>
  <c r="F91" i="38"/>
  <c r="D92" i="38"/>
  <c r="M125" i="38"/>
  <c r="L125" i="38"/>
  <c r="K125" i="38"/>
  <c r="J125" i="38"/>
  <c r="I125" i="38"/>
  <c r="H125" i="38"/>
  <c r="G125" i="38"/>
  <c r="F125" i="38"/>
  <c r="E125" i="38"/>
  <c r="M126" i="38"/>
  <c r="L126" i="38"/>
  <c r="K126" i="38"/>
  <c r="J126" i="38"/>
  <c r="I126" i="38"/>
  <c r="H126" i="38"/>
  <c r="G126" i="38"/>
  <c r="F126" i="38"/>
  <c r="E126" i="38"/>
  <c r="D102" i="38"/>
  <c r="F102" i="38" s="1"/>
  <c r="D101" i="38"/>
  <c r="D100" i="38"/>
  <c r="F100" i="38" s="1"/>
  <c r="D99" i="38"/>
  <c r="D98" i="38"/>
  <c r="D97" i="38"/>
  <c r="D96" i="38"/>
  <c r="F96" i="38" s="1"/>
  <c r="D95" i="38"/>
  <c r="K94" i="38"/>
  <c r="M94" i="38" s="1"/>
  <c r="G94" i="38"/>
  <c r="I94" i="38" s="1"/>
  <c r="F94" i="38"/>
  <c r="M72" i="38"/>
  <c r="L72" i="38"/>
  <c r="K72" i="38"/>
  <c r="J72" i="38"/>
  <c r="I72" i="38"/>
  <c r="H72" i="38"/>
  <c r="G72" i="38"/>
  <c r="F72" i="38"/>
  <c r="E72" i="38"/>
  <c r="D49" i="38"/>
  <c r="F49" i="38" s="1"/>
  <c r="D48" i="38"/>
  <c r="M48" i="38" s="1"/>
  <c r="D47" i="38"/>
  <c r="F47" i="38" s="1"/>
  <c r="D46" i="38"/>
  <c r="M46" i="38" s="1"/>
  <c r="D45" i="38"/>
  <c r="D44" i="38"/>
  <c r="D43" i="38"/>
  <c r="F43" i="38" s="1"/>
  <c r="D42" i="38"/>
  <c r="K41" i="38"/>
  <c r="M41" i="38" s="1"/>
  <c r="G41" i="38"/>
  <c r="I41" i="38" s="1"/>
  <c r="F41" i="38"/>
  <c r="K44" i="56"/>
  <c r="K43" i="56"/>
  <c r="K42" i="56"/>
  <c r="K41" i="56"/>
  <c r="K40" i="56"/>
  <c r="K39" i="56"/>
  <c r="K38" i="56"/>
  <c r="G44" i="56"/>
  <c r="G43" i="56"/>
  <c r="G42" i="56"/>
  <c r="G41" i="56"/>
  <c r="G40" i="56"/>
  <c r="G39" i="56"/>
  <c r="G38" i="56"/>
  <c r="G36" i="56"/>
  <c r="F45" i="38" l="1"/>
  <c r="K56" i="38"/>
  <c r="G56" i="38"/>
  <c r="M56" i="38"/>
  <c r="L56" i="38"/>
  <c r="D56" i="38"/>
  <c r="J56" i="38"/>
  <c r="F56" i="38"/>
  <c r="I56" i="38"/>
  <c r="E56" i="38"/>
  <c r="H56" i="38"/>
  <c r="M109" i="38"/>
  <c r="I109" i="38"/>
  <c r="E109" i="38"/>
  <c r="K109" i="38"/>
  <c r="J109" i="38"/>
  <c r="L109" i="38"/>
  <c r="H109" i="38"/>
  <c r="D109" i="38"/>
  <c r="D110" i="38" s="1"/>
  <c r="G109" i="38"/>
  <c r="F109" i="38"/>
  <c r="F98" i="38"/>
  <c r="G96" i="38"/>
  <c r="I96" i="38" s="1"/>
  <c r="M45" i="38"/>
  <c r="M47" i="38"/>
  <c r="M49" i="38"/>
  <c r="G94" i="48"/>
  <c r="I94" i="48" s="1"/>
  <c r="G90" i="48"/>
  <c r="I90" i="48" s="1"/>
  <c r="G40" i="48"/>
  <c r="I40" i="48" s="1"/>
  <c r="G38" i="48"/>
  <c r="I38" i="48" s="1"/>
  <c r="G36" i="48"/>
  <c r="I36" i="48" s="1"/>
  <c r="I42" i="48"/>
  <c r="M142" i="48"/>
  <c r="M143" i="48"/>
  <c r="G145" i="48"/>
  <c r="M145" i="48"/>
  <c r="M147" i="48"/>
  <c r="K36" i="48"/>
  <c r="M36" i="48" s="1"/>
  <c r="G37" i="48"/>
  <c r="I37" i="48" s="1"/>
  <c r="K38" i="48"/>
  <c r="M38" i="48" s="1"/>
  <c r="G39" i="48"/>
  <c r="K40" i="48"/>
  <c r="M40" i="48" s="1"/>
  <c r="G41" i="48"/>
  <c r="I41" i="48" s="1"/>
  <c r="K42" i="48"/>
  <c r="G43" i="48"/>
  <c r="F36" i="48"/>
  <c r="F38" i="48"/>
  <c r="I39" i="48"/>
  <c r="F40" i="48"/>
  <c r="F42" i="48"/>
  <c r="M42" i="48"/>
  <c r="I43" i="48"/>
  <c r="K37" i="48"/>
  <c r="M37" i="48" s="1"/>
  <c r="K39" i="48"/>
  <c r="M39" i="48" s="1"/>
  <c r="K41" i="48"/>
  <c r="M41" i="48" s="1"/>
  <c r="K43" i="48"/>
  <c r="M43" i="48" s="1"/>
  <c r="F37" i="48"/>
  <c r="F39" i="48"/>
  <c r="F41" i="48"/>
  <c r="F43" i="48"/>
  <c r="G88" i="48"/>
  <c r="I88" i="48" s="1"/>
  <c r="G141" i="48"/>
  <c r="I141" i="48" s="1"/>
  <c r="G143" i="48"/>
  <c r="G92" i="48"/>
  <c r="I92" i="48" s="1"/>
  <c r="G147" i="48"/>
  <c r="K144" i="48"/>
  <c r="K146" i="48"/>
  <c r="F140" i="48"/>
  <c r="F142" i="48"/>
  <c r="I143" i="48"/>
  <c r="F144" i="48"/>
  <c r="I145" i="48"/>
  <c r="F146" i="48"/>
  <c r="I147" i="48"/>
  <c r="G140" i="48"/>
  <c r="I140" i="48" s="1"/>
  <c r="K141" i="48"/>
  <c r="M141" i="48" s="1"/>
  <c r="G142" i="48"/>
  <c r="I142" i="48" s="1"/>
  <c r="K143" i="48"/>
  <c r="K145" i="48"/>
  <c r="G146" i="48"/>
  <c r="I146" i="48" s="1"/>
  <c r="K147" i="48"/>
  <c r="K140" i="48"/>
  <c r="M140" i="48" s="1"/>
  <c r="G144" i="48"/>
  <c r="I144" i="48" s="1"/>
  <c r="K89" i="48"/>
  <c r="M89" i="48" s="1"/>
  <c r="K91" i="48"/>
  <c r="M91" i="48" s="1"/>
  <c r="K93" i="48"/>
  <c r="M93" i="48" s="1"/>
  <c r="K95" i="48"/>
  <c r="M95" i="48" s="1"/>
  <c r="F93" i="48"/>
  <c r="F95" i="48"/>
  <c r="K88" i="48"/>
  <c r="M88" i="48" s="1"/>
  <c r="G89" i="48"/>
  <c r="I89" i="48" s="1"/>
  <c r="K90" i="48"/>
  <c r="M90" i="48" s="1"/>
  <c r="G91" i="48"/>
  <c r="I91" i="48" s="1"/>
  <c r="K92" i="48"/>
  <c r="M92" i="48" s="1"/>
  <c r="G93" i="48"/>
  <c r="I93" i="48" s="1"/>
  <c r="K94" i="48"/>
  <c r="M94" i="48" s="1"/>
  <c r="G95" i="48"/>
  <c r="I95" i="48" s="1"/>
  <c r="F89" i="48"/>
  <c r="F91" i="48"/>
  <c r="G98" i="38"/>
  <c r="I98" i="38" s="1"/>
  <c r="G100" i="38"/>
  <c r="I100" i="38" s="1"/>
  <c r="G102" i="38"/>
  <c r="I102" i="38" s="1"/>
  <c r="K95" i="38"/>
  <c r="M95" i="38" s="1"/>
  <c r="K97" i="38"/>
  <c r="M97" i="38" s="1"/>
  <c r="K99" i="38"/>
  <c r="M99" i="38" s="1"/>
  <c r="K101" i="38"/>
  <c r="M101" i="38" s="1"/>
  <c r="F97" i="38"/>
  <c r="G95" i="38"/>
  <c r="I95" i="38" s="1"/>
  <c r="K96" i="38"/>
  <c r="M96" i="38" s="1"/>
  <c r="G97" i="38"/>
  <c r="I97" i="38" s="1"/>
  <c r="K98" i="38"/>
  <c r="M98" i="38" s="1"/>
  <c r="G99" i="38"/>
  <c r="I99" i="38" s="1"/>
  <c r="K100" i="38"/>
  <c r="M100" i="38" s="1"/>
  <c r="G101" i="38"/>
  <c r="I101" i="38" s="1"/>
  <c r="K102" i="38"/>
  <c r="M102" i="38" s="1"/>
  <c r="F95" i="38"/>
  <c r="F99" i="38"/>
  <c r="F101" i="38"/>
  <c r="G49" i="38"/>
  <c r="I49" i="38" s="1"/>
  <c r="G47" i="38"/>
  <c r="I47" i="38" s="1"/>
  <c r="G45" i="38"/>
  <c r="I45" i="38" s="1"/>
  <c r="G43" i="38"/>
  <c r="I43" i="38" s="1"/>
  <c r="K42" i="38"/>
  <c r="M42" i="38" s="1"/>
  <c r="K46" i="38"/>
  <c r="F44" i="38"/>
  <c r="K44" i="38"/>
  <c r="M44" i="38" s="1"/>
  <c r="F42" i="38"/>
  <c r="G42" i="38"/>
  <c r="I42" i="38" s="1"/>
  <c r="K45" i="38"/>
  <c r="G46" i="38"/>
  <c r="I46" i="38" s="1"/>
  <c r="K49" i="38"/>
  <c r="K48" i="38"/>
  <c r="F46" i="38"/>
  <c r="F48" i="38"/>
  <c r="K43" i="38"/>
  <c r="M43" i="38" s="1"/>
  <c r="G44" i="38"/>
  <c r="I44" i="38" s="1"/>
  <c r="K47" i="38"/>
  <c r="G48" i="38"/>
  <c r="I48" i="38" s="1"/>
  <c r="D126" i="56"/>
  <c r="F126" i="56" s="1"/>
  <c r="D125" i="56"/>
  <c r="I125" i="56" s="1"/>
  <c r="D124" i="56"/>
  <c r="D123" i="56"/>
  <c r="D122" i="56"/>
  <c r="D121" i="56"/>
  <c r="D120" i="56"/>
  <c r="D119" i="56"/>
  <c r="K118" i="56"/>
  <c r="M118" i="56" s="1"/>
  <c r="G118" i="56"/>
  <c r="I118" i="56" s="1"/>
  <c r="F118" i="56"/>
  <c r="K77" i="56"/>
  <c r="M77" i="56" s="1"/>
  <c r="G77" i="56"/>
  <c r="D85" i="56"/>
  <c r="F85" i="56" s="1"/>
  <c r="D84" i="56"/>
  <c r="I84" i="56" s="1"/>
  <c r="D83" i="56"/>
  <c r="F83" i="56" s="1"/>
  <c r="D82" i="56"/>
  <c r="I82" i="56" s="1"/>
  <c r="D81" i="56"/>
  <c r="F81" i="56" s="1"/>
  <c r="D80" i="56"/>
  <c r="I80" i="56" s="1"/>
  <c r="D79" i="56"/>
  <c r="F79" i="56" s="1"/>
  <c r="D78" i="56"/>
  <c r="I78" i="56" s="1"/>
  <c r="I77" i="56"/>
  <c r="F77" i="56"/>
  <c r="M44" i="56"/>
  <c r="M43" i="56"/>
  <c r="M42" i="56"/>
  <c r="M41" i="56"/>
  <c r="M40" i="56"/>
  <c r="M39" i="56"/>
  <c r="M38" i="56"/>
  <c r="K36" i="56"/>
  <c r="D43" i="56"/>
  <c r="D42" i="56"/>
  <c r="F42" i="56" s="1"/>
  <c r="D41" i="56"/>
  <c r="D40" i="56"/>
  <c r="D39" i="56"/>
  <c r="D38" i="56"/>
  <c r="D44" i="56"/>
  <c r="I36" i="56"/>
  <c r="D37" i="56"/>
  <c r="F36" i="56"/>
  <c r="G101" i="57"/>
  <c r="I101" i="57" s="1"/>
  <c r="D103" i="57"/>
  <c r="D102" i="57"/>
  <c r="F101" i="57"/>
  <c r="D77" i="57"/>
  <c r="G76" i="57"/>
  <c r="I76" i="57" s="1"/>
  <c r="F76" i="57"/>
  <c r="C64" i="57"/>
  <c r="C35" i="57"/>
  <c r="D51" i="57"/>
  <c r="F51" i="57" s="1"/>
  <c r="D50" i="57"/>
  <c r="G50" i="57" s="1"/>
  <c r="D49" i="57"/>
  <c r="D48" i="57"/>
  <c r="L110" i="38" l="1"/>
  <c r="K37" i="56"/>
  <c r="G37" i="56"/>
  <c r="F124" i="56"/>
  <c r="F122" i="56"/>
  <c r="F120" i="56"/>
  <c r="G77" i="57"/>
  <c r="F83" i="57"/>
  <c r="K110" i="38"/>
  <c r="E110" i="38"/>
  <c r="J110" i="38"/>
  <c r="F110" i="38"/>
  <c r="I110" i="38"/>
  <c r="H110" i="38"/>
  <c r="M110" i="38"/>
  <c r="G110" i="38"/>
  <c r="M57" i="38"/>
  <c r="I57" i="38"/>
  <c r="E57" i="38"/>
  <c r="L57" i="38"/>
  <c r="H57" i="38"/>
  <c r="F57" i="38"/>
  <c r="K57" i="38"/>
  <c r="G57" i="38"/>
  <c r="J57" i="38"/>
  <c r="G49" i="57"/>
  <c r="E84" i="57"/>
  <c r="F48" i="57"/>
  <c r="E57" i="57"/>
  <c r="E58" i="57" s="1"/>
  <c r="G119" i="56"/>
  <c r="I119" i="56" s="1"/>
  <c r="G123" i="56"/>
  <c r="I123" i="56" s="1"/>
  <c r="K123" i="56"/>
  <c r="M123" i="56" s="1"/>
  <c r="K78" i="56"/>
  <c r="G120" i="56"/>
  <c r="G124" i="56"/>
  <c r="K120" i="56"/>
  <c r="M120" i="56" s="1"/>
  <c r="K124" i="56"/>
  <c r="M124" i="56" s="1"/>
  <c r="G79" i="56"/>
  <c r="K82" i="56"/>
  <c r="G121" i="56"/>
  <c r="I121" i="56" s="1"/>
  <c r="G125" i="56"/>
  <c r="K121" i="56"/>
  <c r="M121" i="56" s="1"/>
  <c r="K125" i="56"/>
  <c r="K119" i="56"/>
  <c r="M119" i="56" s="1"/>
  <c r="G83" i="56"/>
  <c r="G122" i="56"/>
  <c r="I122" i="56" s="1"/>
  <c r="G126" i="56"/>
  <c r="K122" i="56"/>
  <c r="M122" i="56" s="1"/>
  <c r="K126" i="56"/>
  <c r="F119" i="56"/>
  <c r="I120" i="56"/>
  <c r="F121" i="56"/>
  <c r="F123" i="56"/>
  <c r="I124" i="56"/>
  <c r="F125" i="56"/>
  <c r="I126" i="56"/>
  <c r="G80" i="56"/>
  <c r="G84" i="56"/>
  <c r="K79" i="56"/>
  <c r="K83" i="56"/>
  <c r="G81" i="56"/>
  <c r="G85" i="56"/>
  <c r="K80" i="56"/>
  <c r="K84" i="56"/>
  <c r="G78" i="56"/>
  <c r="G82" i="56"/>
  <c r="K81" i="56"/>
  <c r="K85" i="56"/>
  <c r="F78" i="56"/>
  <c r="I79" i="56"/>
  <c r="F80" i="56"/>
  <c r="I81" i="56"/>
  <c r="F82" i="56"/>
  <c r="I83" i="56"/>
  <c r="F84" i="56"/>
  <c r="I85" i="56"/>
  <c r="G48" i="57"/>
  <c r="G51" i="57"/>
  <c r="G102" i="57"/>
  <c r="I102" i="57" s="1"/>
  <c r="G103" i="57"/>
  <c r="I103" i="57" s="1"/>
  <c r="I43" i="56"/>
  <c r="I41" i="56"/>
  <c r="I40" i="56"/>
  <c r="I39" i="56"/>
  <c r="I38" i="56"/>
  <c r="F40" i="56"/>
  <c r="I42" i="56"/>
  <c r="F43" i="56"/>
  <c r="F41" i="56"/>
  <c r="F39" i="56"/>
  <c r="F38" i="56"/>
  <c r="F44" i="56"/>
  <c r="F37" i="56"/>
  <c r="I51" i="57"/>
  <c r="I77" i="57"/>
  <c r="F103" i="57"/>
  <c r="F102" i="57"/>
  <c r="F77" i="57"/>
  <c r="F49" i="57"/>
  <c r="F50" i="57"/>
  <c r="D111" i="38" l="1"/>
  <c r="D56" i="57"/>
  <c r="I11" i="57" l="1"/>
  <c r="H12" i="57"/>
  <c r="D82" i="57"/>
  <c r="D83" i="57" s="1"/>
  <c r="F56" i="57"/>
  <c r="H14" i="57" l="1"/>
  <c r="G56" i="57" s="1"/>
  <c r="G57" i="57" s="1"/>
  <c r="G58" i="57" s="1"/>
  <c r="J11" i="57"/>
  <c r="I12" i="57"/>
  <c r="I14" i="57" s="1"/>
  <c r="K11" i="57" l="1"/>
  <c r="J12" i="57"/>
  <c r="J14" i="57" s="1"/>
  <c r="D69" i="57"/>
  <c r="F73" i="57"/>
  <c r="D74" i="57"/>
  <c r="G75" i="57"/>
  <c r="L11" i="57" l="1"/>
  <c r="K12" i="57"/>
  <c r="K14" i="57" s="1"/>
  <c r="C21" i="4"/>
  <c r="C20" i="4"/>
  <c r="C19" i="4"/>
  <c r="C18" i="4"/>
  <c r="C110" i="57"/>
  <c r="C83" i="57"/>
  <c r="D81" i="57"/>
  <c r="C57" i="57"/>
  <c r="G55" i="57"/>
  <c r="F55" i="57"/>
  <c r="D55" i="57"/>
  <c r="G47" i="57"/>
  <c r="I47" i="57" s="1"/>
  <c r="F47" i="57"/>
  <c r="C16" i="4"/>
  <c r="C15" i="4"/>
  <c r="C14" i="4"/>
  <c r="C13" i="4"/>
  <c r="K50" i="56"/>
  <c r="J50" i="56"/>
  <c r="H50" i="56"/>
  <c r="G50" i="56"/>
  <c r="F13" i="56"/>
  <c r="G13" i="56" s="1"/>
  <c r="H13" i="56" s="1"/>
  <c r="I13" i="56" s="1"/>
  <c r="J13" i="56" s="1"/>
  <c r="K13" i="56" s="1"/>
  <c r="L13" i="56" s="1"/>
  <c r="M13" i="56" s="1"/>
  <c r="F12" i="56"/>
  <c r="G12" i="56" s="1"/>
  <c r="H12" i="56" s="1"/>
  <c r="I12" i="56" s="1"/>
  <c r="J12" i="56" s="1"/>
  <c r="K12" i="56" s="1"/>
  <c r="L12" i="56" s="1"/>
  <c r="M12" i="56" s="1"/>
  <c r="F11" i="56"/>
  <c r="G11" i="56" s="1"/>
  <c r="H11" i="56" s="1"/>
  <c r="I11" i="56" s="1"/>
  <c r="J11" i="56" s="1"/>
  <c r="K11" i="56" s="1"/>
  <c r="L11" i="56" s="1"/>
  <c r="M11" i="56" s="1"/>
  <c r="C139" i="56"/>
  <c r="M138" i="56"/>
  <c r="L138" i="56"/>
  <c r="K138" i="56"/>
  <c r="J138" i="56"/>
  <c r="I138" i="56"/>
  <c r="H138" i="56"/>
  <c r="G138" i="56"/>
  <c r="F138" i="56"/>
  <c r="E138" i="56"/>
  <c r="D138" i="56"/>
  <c r="M137" i="56"/>
  <c r="L137" i="56"/>
  <c r="K137" i="56"/>
  <c r="J137" i="56"/>
  <c r="I137" i="56"/>
  <c r="H137" i="56"/>
  <c r="G137" i="56"/>
  <c r="F137" i="56"/>
  <c r="E137" i="56"/>
  <c r="D137" i="56"/>
  <c r="C133" i="56"/>
  <c r="M132" i="56"/>
  <c r="L132" i="56"/>
  <c r="K132" i="56"/>
  <c r="J132" i="56"/>
  <c r="I132" i="56"/>
  <c r="H132" i="56"/>
  <c r="G132" i="56"/>
  <c r="F132" i="56"/>
  <c r="E132" i="56"/>
  <c r="D132" i="56"/>
  <c r="K112" i="56"/>
  <c r="C98" i="56"/>
  <c r="M97" i="56"/>
  <c r="L97" i="56"/>
  <c r="K97" i="56"/>
  <c r="J97" i="56"/>
  <c r="I97" i="56"/>
  <c r="H97" i="56"/>
  <c r="G97" i="56"/>
  <c r="F97" i="56"/>
  <c r="E97" i="56"/>
  <c r="D97" i="56"/>
  <c r="C92" i="56"/>
  <c r="M91" i="56"/>
  <c r="L91" i="56"/>
  <c r="K91" i="56"/>
  <c r="J91" i="56"/>
  <c r="I91" i="56"/>
  <c r="H91" i="56"/>
  <c r="G91" i="56"/>
  <c r="F91" i="56"/>
  <c r="E91" i="56"/>
  <c r="D91" i="56"/>
  <c r="M89" i="56"/>
  <c r="M96" i="56" s="1"/>
  <c r="L89" i="56"/>
  <c r="L96" i="56" s="1"/>
  <c r="K89" i="56"/>
  <c r="K96" i="56" s="1"/>
  <c r="J89" i="56"/>
  <c r="J96" i="56" s="1"/>
  <c r="I89" i="56"/>
  <c r="I96" i="56" s="1"/>
  <c r="H89" i="56"/>
  <c r="H96" i="56" s="1"/>
  <c r="G89" i="56"/>
  <c r="G96" i="56" s="1"/>
  <c r="F89" i="56"/>
  <c r="F96" i="56" s="1"/>
  <c r="E89" i="56"/>
  <c r="E96" i="56" s="1"/>
  <c r="D89" i="56"/>
  <c r="D96" i="56" s="1"/>
  <c r="K71" i="56"/>
  <c r="C57" i="56"/>
  <c r="M56" i="56"/>
  <c r="L56" i="56"/>
  <c r="I56" i="56"/>
  <c r="H56" i="56"/>
  <c r="E56" i="56"/>
  <c r="D56" i="56"/>
  <c r="C51" i="56"/>
  <c r="M50" i="56"/>
  <c r="L50" i="56"/>
  <c r="I50" i="56"/>
  <c r="E50" i="56"/>
  <c r="D50" i="56"/>
  <c r="M48" i="56"/>
  <c r="M55" i="56" s="1"/>
  <c r="L48" i="56"/>
  <c r="L55" i="56" s="1"/>
  <c r="K48" i="56"/>
  <c r="K55" i="56" s="1"/>
  <c r="J48" i="56"/>
  <c r="J55" i="56" s="1"/>
  <c r="I48" i="56"/>
  <c r="I55" i="56" s="1"/>
  <c r="H48" i="56"/>
  <c r="H55" i="56" s="1"/>
  <c r="G48" i="56"/>
  <c r="G55" i="56" s="1"/>
  <c r="F48" i="56"/>
  <c r="F55" i="56" s="1"/>
  <c r="E48" i="56"/>
  <c r="E55" i="56" s="1"/>
  <c r="D48" i="56"/>
  <c r="D55" i="56" s="1"/>
  <c r="I44" i="56"/>
  <c r="M36" i="56"/>
  <c r="K30" i="56"/>
  <c r="G84" i="57" l="1"/>
  <c r="F84" i="57"/>
  <c r="M11" i="57"/>
  <c r="L12" i="57"/>
  <c r="L14" i="57" s="1"/>
  <c r="G117" i="56"/>
  <c r="D116" i="56"/>
  <c r="F115" i="56"/>
  <c r="F33" i="56"/>
  <c r="D75" i="56"/>
  <c r="F74" i="56"/>
  <c r="M37" i="56"/>
  <c r="I37" i="56"/>
  <c r="F44" i="57"/>
  <c r="D45" i="57"/>
  <c r="G100" i="57"/>
  <c r="D99" i="57"/>
  <c r="F98" i="57"/>
  <c r="K35" i="56"/>
  <c r="D29" i="56"/>
  <c r="G35" i="56"/>
  <c r="K117" i="56"/>
  <c r="D70" i="56"/>
  <c r="G76" i="56"/>
  <c r="K76" i="56"/>
  <c r="D40" i="57"/>
  <c r="G46" i="57"/>
  <c r="I50" i="57"/>
  <c r="D94" i="57"/>
  <c r="D111" i="56"/>
  <c r="F56" i="56"/>
  <c r="J56" i="56"/>
  <c r="F50" i="56"/>
  <c r="G56" i="56"/>
  <c r="K56" i="56"/>
  <c r="D98" i="56"/>
  <c r="D99" i="56" s="1"/>
  <c r="E98" i="56"/>
  <c r="E99" i="56" s="1"/>
  <c r="K98" i="56"/>
  <c r="K99" i="56" s="1"/>
  <c r="N11" i="57" l="1"/>
  <c r="N12" i="57" s="1"/>
  <c r="N14" i="57" s="1"/>
  <c r="M12" i="57"/>
  <c r="M14" i="57" s="1"/>
  <c r="I49" i="57"/>
  <c r="I48" i="57"/>
  <c r="D110" i="57"/>
  <c r="D111" i="57" s="1"/>
  <c r="D114" i="57" s="1"/>
  <c r="L133" i="56"/>
  <c r="L134" i="56" s="1"/>
  <c r="F139" i="56"/>
  <c r="F140" i="56" s="1"/>
  <c r="K139" i="56"/>
  <c r="K140" i="56" s="1"/>
  <c r="G139" i="56"/>
  <c r="G140" i="56" s="1"/>
  <c r="M139" i="56"/>
  <c r="M140" i="56" s="1"/>
  <c r="J139" i="56"/>
  <c r="J140" i="56" s="1"/>
  <c r="L139" i="56"/>
  <c r="L140" i="56" s="1"/>
  <c r="I139" i="56"/>
  <c r="I140" i="56" s="1"/>
  <c r="D139" i="56"/>
  <c r="D140" i="56" s="1"/>
  <c r="E139" i="56"/>
  <c r="E140" i="56" s="1"/>
  <c r="H139" i="56"/>
  <c r="H140" i="56" s="1"/>
  <c r="K133" i="56"/>
  <c r="K134" i="56" s="1"/>
  <c r="F133" i="56"/>
  <c r="F134" i="56" s="1"/>
  <c r="D133" i="56"/>
  <c r="D134" i="56" s="1"/>
  <c r="J133" i="56"/>
  <c r="J134" i="56" s="1"/>
  <c r="I133" i="56"/>
  <c r="I134" i="56" s="1"/>
  <c r="H133" i="56"/>
  <c r="H134" i="56" s="1"/>
  <c r="M133" i="56"/>
  <c r="M134" i="56" s="1"/>
  <c r="E133" i="56"/>
  <c r="E134" i="56" s="1"/>
  <c r="G133" i="56"/>
  <c r="G134" i="56" s="1"/>
  <c r="M98" i="56"/>
  <c r="M99" i="56" s="1"/>
  <c r="J98" i="56"/>
  <c r="J99" i="56" s="1"/>
  <c r="L98" i="56"/>
  <c r="L99" i="56" s="1"/>
  <c r="I98" i="56"/>
  <c r="I99" i="56" s="1"/>
  <c r="H98" i="56"/>
  <c r="H99" i="56" s="1"/>
  <c r="F98" i="56"/>
  <c r="F99" i="56" s="1"/>
  <c r="G98" i="56"/>
  <c r="G99" i="56" s="1"/>
  <c r="J92" i="56"/>
  <c r="J93" i="56" s="1"/>
  <c r="D92" i="56"/>
  <c r="D93" i="56" s="1"/>
  <c r="E92" i="56"/>
  <c r="E93" i="56" s="1"/>
  <c r="H92" i="56"/>
  <c r="H93" i="56" s="1"/>
  <c r="L92" i="56"/>
  <c r="L93" i="56" s="1"/>
  <c r="M92" i="56"/>
  <c r="M93" i="56" s="1"/>
  <c r="G92" i="56"/>
  <c r="G93" i="56" s="1"/>
  <c r="K92" i="56"/>
  <c r="K93" i="56" s="1"/>
  <c r="I92" i="56"/>
  <c r="I93" i="56" s="1"/>
  <c r="F92" i="56"/>
  <c r="F93" i="56" s="1"/>
  <c r="I51" i="56"/>
  <c r="I52" i="56" s="1"/>
  <c r="J51" i="56"/>
  <c r="J52" i="56" s="1"/>
  <c r="G51" i="56"/>
  <c r="G52" i="56" s="1"/>
  <c r="M51" i="56"/>
  <c r="M52" i="56" s="1"/>
  <c r="H57" i="56"/>
  <c r="H58" i="56" s="1"/>
  <c r="G57" i="56" l="1"/>
  <c r="G58" i="56" s="1"/>
  <c r="L51" i="56"/>
  <c r="L52" i="56" s="1"/>
  <c r="F51" i="56"/>
  <c r="F52" i="56" s="1"/>
  <c r="I57" i="56"/>
  <c r="I58" i="56" s="1"/>
  <c r="M57" i="56"/>
  <c r="M58" i="56" s="1"/>
  <c r="E57" i="56"/>
  <c r="E58" i="56" s="1"/>
  <c r="K51" i="56"/>
  <c r="K52" i="56" s="1"/>
  <c r="E51" i="56"/>
  <c r="E52" i="56" s="1"/>
  <c r="K57" i="56"/>
  <c r="K58" i="56" s="1"/>
  <c r="D57" i="56"/>
  <c r="D58" i="56" s="1"/>
  <c r="F57" i="56"/>
  <c r="F58" i="56" s="1"/>
  <c r="D51" i="56"/>
  <c r="D52" i="56" s="1"/>
  <c r="H51" i="56"/>
  <c r="H52" i="56" s="1"/>
  <c r="L57" i="56"/>
  <c r="L58" i="56" s="1"/>
  <c r="J57" i="56"/>
  <c r="J58" i="56" s="1"/>
  <c r="D84" i="57"/>
  <c r="D87" i="57" s="1"/>
  <c r="F20" i="4" s="1"/>
  <c r="D57" i="57"/>
  <c r="D58" i="57" s="1"/>
  <c r="F57" i="57"/>
  <c r="F58" i="57" s="1"/>
  <c r="D94" i="56"/>
  <c r="F21" i="4"/>
  <c r="D141" i="56"/>
  <c r="D135" i="56"/>
  <c r="D100" i="56"/>
  <c r="D59" i="56" l="1"/>
  <c r="D53" i="56"/>
  <c r="D61" i="57"/>
  <c r="F19" i="4" s="1"/>
  <c r="D103" i="56"/>
  <c r="F15" i="4" s="1"/>
  <c r="D144" i="56"/>
  <c r="F16" i="4" s="1"/>
  <c r="D62" i="56" l="1"/>
  <c r="F14" i="4" s="1"/>
  <c r="L21" i="55"/>
  <c r="L22" i="55"/>
  <c r="L23" i="55"/>
  <c r="L24" i="55"/>
  <c r="L25" i="55"/>
  <c r="L26" i="55"/>
  <c r="L27" i="55"/>
  <c r="L28" i="55"/>
  <c r="L20" i="55"/>
  <c r="F20" i="44"/>
  <c r="F31" i="44" s="1"/>
  <c r="F19" i="44"/>
  <c r="F25" i="44" s="1"/>
  <c r="I31" i="44" l="1"/>
  <c r="I25" i="44"/>
  <c r="I30" i="44" l="1"/>
  <c r="I24" i="44"/>
  <c r="F24" i="44"/>
  <c r="B29" i="44" l="1"/>
  <c r="B23" i="44"/>
  <c r="B20" i="44"/>
  <c r="B19" i="44"/>
  <c r="C109" i="38"/>
  <c r="C73" i="38"/>
  <c r="K138" i="48" l="1"/>
  <c r="K86" i="48"/>
  <c r="K34" i="48"/>
  <c r="K93" i="38"/>
  <c r="K40" i="38"/>
  <c r="C127" i="38"/>
  <c r="C126" i="38"/>
  <c r="C154" i="48" l="1"/>
  <c r="C102" i="48"/>
  <c r="C50" i="48"/>
  <c r="C171" i="48"/>
  <c r="C119" i="48"/>
  <c r="M11" i="48"/>
  <c r="L11" i="48"/>
  <c r="K11" i="48"/>
  <c r="J11" i="48"/>
  <c r="I11" i="48"/>
  <c r="H11" i="48"/>
  <c r="G11" i="48"/>
  <c r="F11" i="48"/>
  <c r="E11" i="48"/>
  <c r="D11" i="48"/>
  <c r="C74" i="38"/>
  <c r="C56" i="38"/>
  <c r="C127" i="48"/>
  <c r="C31" i="4" s="1"/>
  <c r="D153" i="48"/>
  <c r="D169" i="48"/>
  <c r="D170" i="48"/>
  <c r="H66" i="48" l="1"/>
  <c r="H49" i="48"/>
  <c r="L66" i="48"/>
  <c r="L49" i="48"/>
  <c r="E66" i="48"/>
  <c r="E49" i="48"/>
  <c r="I66" i="48"/>
  <c r="I49" i="48"/>
  <c r="M66" i="48"/>
  <c r="M49" i="48"/>
  <c r="K66" i="48"/>
  <c r="K49" i="48"/>
  <c r="J49" i="48"/>
  <c r="J66" i="48"/>
  <c r="D132" i="48"/>
  <c r="K133" i="48"/>
  <c r="G138" i="48"/>
  <c r="E169" i="48"/>
  <c r="G169" i="48"/>
  <c r="I169" i="48"/>
  <c r="K169" i="48"/>
  <c r="M169" i="48"/>
  <c r="E153" i="48"/>
  <c r="F153" i="48"/>
  <c r="G153" i="48"/>
  <c r="H153" i="48"/>
  <c r="I153" i="48"/>
  <c r="J153" i="48"/>
  <c r="K153" i="48"/>
  <c r="L153" i="48"/>
  <c r="M153" i="48"/>
  <c r="F169" i="48"/>
  <c r="H169" i="48"/>
  <c r="J169" i="48"/>
  <c r="L169" i="48"/>
  <c r="E170" i="48"/>
  <c r="F170" i="48"/>
  <c r="G170" i="48"/>
  <c r="H170" i="48"/>
  <c r="I170" i="48"/>
  <c r="J170" i="48"/>
  <c r="K170" i="48"/>
  <c r="L170" i="48"/>
  <c r="M170" i="48"/>
  <c r="C28" i="4" l="1"/>
  <c r="G154" i="48" l="1"/>
  <c r="G155" i="48" s="1"/>
  <c r="E154" i="48" l="1"/>
  <c r="E155" i="48" s="1"/>
  <c r="K154" i="48"/>
  <c r="K155" i="48" s="1"/>
  <c r="D154" i="48"/>
  <c r="D155" i="48" s="1"/>
  <c r="I154" i="48"/>
  <c r="I155" i="48" s="1"/>
  <c r="L154" i="48"/>
  <c r="L155" i="48" s="1"/>
  <c r="F154" i="48"/>
  <c r="F155" i="48" s="1"/>
  <c r="M154" i="48"/>
  <c r="M155" i="48" s="1"/>
  <c r="J154" i="48"/>
  <c r="J155" i="48" s="1"/>
  <c r="H154" i="48"/>
  <c r="H155" i="48" s="1"/>
  <c r="D156" i="48" l="1"/>
  <c r="C30" i="4"/>
  <c r="C23" i="48"/>
  <c r="C29" i="4" s="1"/>
  <c r="M118" i="48"/>
  <c r="L118" i="48"/>
  <c r="K118" i="48"/>
  <c r="J118" i="48"/>
  <c r="I118" i="48"/>
  <c r="H118" i="48"/>
  <c r="G118" i="48"/>
  <c r="F118" i="48"/>
  <c r="E118" i="48"/>
  <c r="D118" i="48"/>
  <c r="M101" i="48"/>
  <c r="L101" i="48"/>
  <c r="K101" i="48"/>
  <c r="J101" i="48"/>
  <c r="I101" i="48"/>
  <c r="H101" i="48"/>
  <c r="G101" i="48"/>
  <c r="F101" i="48"/>
  <c r="E101" i="48"/>
  <c r="D101" i="48"/>
  <c r="M99" i="48"/>
  <c r="M117" i="48" s="1"/>
  <c r="L99" i="48"/>
  <c r="L117" i="48" s="1"/>
  <c r="K99" i="48"/>
  <c r="K117" i="48" s="1"/>
  <c r="J99" i="48"/>
  <c r="J117" i="48" s="1"/>
  <c r="I99" i="48"/>
  <c r="I117" i="48" s="1"/>
  <c r="H99" i="48"/>
  <c r="H117" i="48" s="1"/>
  <c r="G99" i="48"/>
  <c r="G117" i="48" s="1"/>
  <c r="F99" i="48"/>
  <c r="F117" i="48" s="1"/>
  <c r="E99" i="48"/>
  <c r="E117" i="48" s="1"/>
  <c r="D99" i="48"/>
  <c r="D117" i="48" s="1"/>
  <c r="G86" i="48"/>
  <c r="K81" i="48"/>
  <c r="D80" i="48"/>
  <c r="C67" i="48"/>
  <c r="G66" i="48"/>
  <c r="F66" i="48"/>
  <c r="F67" i="48" s="1"/>
  <c r="D66" i="48"/>
  <c r="D67" i="48" s="1"/>
  <c r="G49" i="48"/>
  <c r="F49" i="48"/>
  <c r="D49" i="48"/>
  <c r="M47" i="48"/>
  <c r="M65" i="48" s="1"/>
  <c r="L47" i="48"/>
  <c r="L65" i="48" s="1"/>
  <c r="K47" i="48"/>
  <c r="K65" i="48" s="1"/>
  <c r="J47" i="48"/>
  <c r="J65" i="48" s="1"/>
  <c r="I47" i="48"/>
  <c r="I65" i="48" s="1"/>
  <c r="H47" i="48"/>
  <c r="H65" i="48" s="1"/>
  <c r="G47" i="48"/>
  <c r="G65" i="48" s="1"/>
  <c r="F47" i="48"/>
  <c r="F65" i="48" s="1"/>
  <c r="E47" i="48"/>
  <c r="E65" i="48" s="1"/>
  <c r="D47" i="48"/>
  <c r="D65" i="48" s="1"/>
  <c r="G34" i="48"/>
  <c r="K29" i="48"/>
  <c r="D28" i="48"/>
  <c r="L50" i="48" l="1"/>
  <c r="L51" i="48" s="1"/>
  <c r="H50" i="48"/>
  <c r="H51" i="48" s="1"/>
  <c r="J50" i="48"/>
  <c r="J51" i="48" s="1"/>
  <c r="I50" i="48"/>
  <c r="I51" i="48" s="1"/>
  <c r="K50" i="48"/>
  <c r="K51" i="48" s="1"/>
  <c r="M50" i="48"/>
  <c r="M51" i="48" s="1"/>
  <c r="E50" i="48"/>
  <c r="E51" i="48" s="1"/>
  <c r="C37" i="4"/>
  <c r="C36" i="4"/>
  <c r="C33" i="4"/>
  <c r="L23" i="44"/>
  <c r="L29" i="44" s="1"/>
  <c r="K23" i="44"/>
  <c r="K29" i="44" s="1"/>
  <c r="J23" i="44"/>
  <c r="J29" i="44" s="1"/>
  <c r="I23" i="44"/>
  <c r="I29" i="44" s="1"/>
  <c r="H23" i="44"/>
  <c r="H29" i="44" s="1"/>
  <c r="G23" i="44"/>
  <c r="G29" i="44" s="1"/>
  <c r="F23" i="44"/>
  <c r="F29" i="44" s="1"/>
  <c r="E23" i="44"/>
  <c r="E29" i="44" s="1"/>
  <c r="D23" i="44"/>
  <c r="D29" i="44" s="1"/>
  <c r="C23" i="44"/>
  <c r="C29" i="44" s="1"/>
  <c r="L14" i="44"/>
  <c r="K14" i="44"/>
  <c r="J14" i="44"/>
  <c r="I14" i="44"/>
  <c r="H14" i="44"/>
  <c r="G14" i="44"/>
  <c r="F14" i="44"/>
  <c r="E14" i="44"/>
  <c r="D14" i="44"/>
  <c r="C14" i="44"/>
  <c r="C25" i="4"/>
  <c r="C23" i="4"/>
  <c r="D106" i="38"/>
  <c r="D125" i="38" s="1"/>
  <c r="D87" i="38"/>
  <c r="K88" i="38"/>
  <c r="G93" i="38"/>
  <c r="D126" i="38"/>
  <c r="D53" i="38"/>
  <c r="D72" i="38" s="1"/>
  <c r="F25" i="11"/>
  <c r="E25" i="11"/>
  <c r="G25" i="11" s="1"/>
  <c r="G26" i="11" s="1"/>
  <c r="F37" i="4" s="1"/>
  <c r="D50" i="48" l="1"/>
  <c r="D51" i="48" s="1"/>
  <c r="F50" i="48"/>
  <c r="F51" i="48" s="1"/>
  <c r="G50" i="48"/>
  <c r="G51" i="48" s="1"/>
  <c r="G171" i="48"/>
  <c r="G172" i="48" s="1"/>
  <c r="J171" i="48"/>
  <c r="J172" i="48" s="1"/>
  <c r="L171" i="48"/>
  <c r="L172" i="48" s="1"/>
  <c r="M171" i="48"/>
  <c r="M172" i="48" s="1"/>
  <c r="K171" i="48"/>
  <c r="K172" i="48" s="1"/>
  <c r="D171" i="48"/>
  <c r="D172" i="48" s="1"/>
  <c r="H171" i="48"/>
  <c r="H172" i="48" s="1"/>
  <c r="I171" i="48"/>
  <c r="I172" i="48" s="1"/>
  <c r="F171" i="48"/>
  <c r="F172" i="48" s="1"/>
  <c r="E171" i="48"/>
  <c r="E172" i="48" s="1"/>
  <c r="E31" i="44"/>
  <c r="C31" i="44"/>
  <c r="F119" i="48"/>
  <c r="F120" i="48" s="1"/>
  <c r="E119" i="48"/>
  <c r="E120" i="48" s="1"/>
  <c r="D119" i="48"/>
  <c r="D120" i="48" s="1"/>
  <c r="L102" i="48"/>
  <c r="L103" i="48" s="1"/>
  <c r="G127" i="38"/>
  <c r="C25" i="44"/>
  <c r="M102" i="48" l="1"/>
  <c r="M103" i="48" s="1"/>
  <c r="M67" i="48"/>
  <c r="M68" i="48" s="1"/>
  <c r="K67" i="48"/>
  <c r="K68" i="48" s="1"/>
  <c r="L67" i="48"/>
  <c r="L68" i="48" s="1"/>
  <c r="E67" i="48"/>
  <c r="E68" i="48" s="1"/>
  <c r="H67" i="48"/>
  <c r="H68" i="48" s="1"/>
  <c r="I67" i="48"/>
  <c r="I68" i="48" s="1"/>
  <c r="F68" i="48"/>
  <c r="J67" i="48"/>
  <c r="J68" i="48" s="1"/>
  <c r="G67" i="48"/>
  <c r="G68" i="48" s="1"/>
  <c r="D68" i="48"/>
  <c r="J127" i="38"/>
  <c r="I127" i="38"/>
  <c r="E127" i="38"/>
  <c r="F127" i="38"/>
  <c r="K127" i="38"/>
  <c r="K128" i="38" s="1"/>
  <c r="M127" i="38"/>
  <c r="H127" i="38"/>
  <c r="L127" i="38"/>
  <c r="C32" i="44"/>
  <c r="G102" i="48"/>
  <c r="G103" i="48" s="1"/>
  <c r="H119" i="48"/>
  <c r="H120" i="48" s="1"/>
  <c r="J119" i="48"/>
  <c r="J120" i="48" s="1"/>
  <c r="K119" i="48"/>
  <c r="K120" i="48" s="1"/>
  <c r="L119" i="48"/>
  <c r="L120" i="48" s="1"/>
  <c r="G119" i="48"/>
  <c r="G120" i="48" s="1"/>
  <c r="M119" i="48"/>
  <c r="M120" i="48" s="1"/>
  <c r="I119" i="48"/>
  <c r="I120" i="48" s="1"/>
  <c r="J102" i="48"/>
  <c r="J103" i="48" s="1"/>
  <c r="H102" i="48"/>
  <c r="H103" i="48" s="1"/>
  <c r="F102" i="48"/>
  <c r="F103" i="48" s="1"/>
  <c r="I102" i="48"/>
  <c r="I103" i="48" s="1"/>
  <c r="D102" i="48"/>
  <c r="D103" i="48" s="1"/>
  <c r="K102" i="48"/>
  <c r="K103" i="48" s="1"/>
  <c r="E102" i="48"/>
  <c r="E103" i="48" s="1"/>
  <c r="D173" i="48"/>
  <c r="D176" i="48" s="1"/>
  <c r="F31" i="4" s="1"/>
  <c r="D52" i="48"/>
  <c r="C26" i="44"/>
  <c r="D127" i="38" l="1"/>
  <c r="D69" i="48"/>
  <c r="D72" i="48" s="1"/>
  <c r="F29" i="4" s="1"/>
  <c r="C35" i="44"/>
  <c r="G33" i="4" s="1"/>
  <c r="D121" i="48"/>
  <c r="D104" i="48"/>
  <c r="D124" i="48" l="1"/>
  <c r="F30" i="4" s="1"/>
  <c r="G28" i="4" s="1"/>
  <c r="G18" i="4" l="1"/>
  <c r="G13" i="4"/>
  <c r="G40" i="38" l="1"/>
  <c r="D34" i="38"/>
  <c r="K35" i="38" l="1"/>
  <c r="E128" i="38" l="1"/>
  <c r="M128" i="38"/>
  <c r="L128" i="38"/>
  <c r="G128" i="38"/>
  <c r="H128" i="38"/>
  <c r="I128" i="38"/>
  <c r="F128" i="38" l="1"/>
  <c r="J128" i="38"/>
  <c r="D128" i="38"/>
  <c r="K74" i="38" l="1"/>
  <c r="K75" i="38" s="1"/>
  <c r="M74" i="38"/>
  <c r="M75" i="38" s="1"/>
  <c r="L74" i="38"/>
  <c r="L75" i="38" s="1"/>
  <c r="J74" i="38"/>
  <c r="J75" i="38" s="1"/>
  <c r="G74" i="38"/>
  <c r="G75" i="38" s="1"/>
  <c r="D57" i="38"/>
  <c r="D58" i="38" s="1"/>
  <c r="E74" i="38"/>
  <c r="E75" i="38" s="1"/>
  <c r="D74" i="38"/>
  <c r="D75" i="38" s="1"/>
  <c r="F74" i="38"/>
  <c r="F75" i="38" s="1"/>
  <c r="I74" i="38"/>
  <c r="I75" i="38" s="1"/>
  <c r="H74" i="38"/>
  <c r="H75" i="38" s="1"/>
  <c r="D129" i="38"/>
  <c r="D132" i="38" s="1"/>
  <c r="D76" i="38" l="1"/>
  <c r="D79" i="38" s="1"/>
  <c r="F25" i="4"/>
  <c r="F24" i="4" l="1"/>
  <c r="G23" i="4" s="1"/>
  <c r="C35" i="4"/>
  <c r="F14" i="11" l="1"/>
  <c r="E14" i="11"/>
  <c r="G14" i="11" l="1"/>
  <c r="G15" i="11" s="1"/>
  <c r="F36" i="4" l="1"/>
  <c r="G35" i="4" s="1"/>
  <c r="G32" i="11"/>
  <c r="C39" i="4"/>
  <c r="G12" i="3" l="1"/>
  <c r="G39" i="4" s="1"/>
  <c r="G43" i="4" s="1"/>
</calcChain>
</file>

<file path=xl/sharedStrings.xml><?xml version="1.0" encoding="utf-8"?>
<sst xmlns="http://schemas.openxmlformats.org/spreadsheetml/2006/main" count="17436" uniqueCount="236">
  <si>
    <t xml:space="preserve"> </t>
  </si>
  <si>
    <t xml:space="preserve">Aantal op te leiden personen: </t>
  </si>
  <si>
    <t>Naam / Omschrijving</t>
  </si>
  <si>
    <t>Korting</t>
  </si>
  <si>
    <t>Omschrijving / specificatie</t>
  </si>
  <si>
    <t>Samenvatting</t>
  </si>
  <si>
    <t xml:space="preserve">Naam inschrijver: </t>
  </si>
  <si>
    <t>1a</t>
  </si>
  <si>
    <t>2a</t>
  </si>
  <si>
    <t>Dimensionering</t>
  </si>
  <si>
    <t>Artikelnummer</t>
  </si>
  <si>
    <t>Versie</t>
  </si>
  <si>
    <t>Omschrijving</t>
  </si>
  <si>
    <t xml:space="preserve">van </t>
  </si>
  <si>
    <t>tot en met</t>
  </si>
  <si>
    <t>STAFFEL 1</t>
  </si>
  <si>
    <t>STAFFEL 2</t>
  </si>
  <si>
    <t>STAFFEL 3</t>
  </si>
  <si>
    <t>STAFFEL 4</t>
  </si>
  <si>
    <t>STAFFEL 5</t>
  </si>
  <si>
    <t>STAFFEL 6</t>
  </si>
  <si>
    <t>STAFFEL 7</t>
  </si>
  <si>
    <t>STAFFEL 8</t>
  </si>
  <si>
    <t>Jaar 1</t>
  </si>
  <si>
    <t>Jaar 2</t>
  </si>
  <si>
    <t>Jaar 3</t>
  </si>
  <si>
    <t>Jaar 4</t>
  </si>
  <si>
    <t>Tarief opleiding inclusief korting per cursist</t>
  </si>
  <si>
    <r>
      <t xml:space="preserve">Tarief opleiding per cursist </t>
    </r>
    <r>
      <rPr>
        <b/>
        <vertAlign val="superscript"/>
        <sz val="10"/>
        <color theme="1"/>
        <rFont val="Verdana"/>
        <family val="2"/>
      </rPr>
      <t>*1</t>
    </r>
  </si>
  <si>
    <t>Aantal
Personen</t>
  </si>
  <si>
    <t>*1 inclusief Documentatie</t>
  </si>
  <si>
    <t>(Prijzen exclusief BTW)</t>
  </si>
  <si>
    <t>Totaal</t>
  </si>
  <si>
    <t>N.B. Indien meer regels benodigd zijn, kan een nieuw prijzenblad worden opgevraagd. Graag aangeven hoeveel regels meer nodig zijn.</t>
  </si>
  <si>
    <t>&gt;</t>
  </si>
  <si>
    <t>Grondslag</t>
  </si>
  <si>
    <t>Staffel</t>
  </si>
  <si>
    <t xml:space="preserve">"&gt;" meer dan </t>
  </si>
  <si>
    <t>Prijs</t>
  </si>
  <si>
    <t>Vergelijkingswaarde t.b.v. EMVI-formule</t>
  </si>
  <si>
    <t>Hulpvelden</t>
  </si>
  <si>
    <t>Bedrag</t>
  </si>
  <si>
    <t>STAFFEL 9</t>
  </si>
  <si>
    <t>cumulatief</t>
  </si>
  <si>
    <r>
      <t xml:space="preserve">Korting  per staffel </t>
    </r>
    <r>
      <rPr>
        <b/>
        <vertAlign val="superscript"/>
        <sz val="10"/>
        <color theme="1"/>
        <rFont val="Verdana"/>
        <family val="2"/>
      </rPr>
      <t>*1</t>
    </r>
  </si>
  <si>
    <t>Prijs per</t>
  </si>
  <si>
    <t>Support</t>
  </si>
  <si>
    <t>1b</t>
  </si>
  <si>
    <t>Gebruiksrecht Aanschaf</t>
  </si>
  <si>
    <t>Aantal aan te schaffen</t>
  </si>
  <si>
    <t>Totaal aanschaf per jaar</t>
  </si>
  <si>
    <t>Onderhoud &amp; Support</t>
  </si>
  <si>
    <t>Ten behoeve van Vergelijkingswaarde</t>
  </si>
  <si>
    <t>Jaar 5</t>
  </si>
  <si>
    <t>Onderhoud en</t>
  </si>
  <si>
    <r>
      <t xml:space="preserve">Korting  per staffel </t>
    </r>
    <r>
      <rPr>
        <b/>
        <vertAlign val="superscript"/>
        <sz val="10"/>
        <rFont val="Verdana"/>
        <family val="2"/>
      </rPr>
      <t>*1</t>
    </r>
  </si>
  <si>
    <t>Jaar 6</t>
  </si>
  <si>
    <t>Jaar 7</t>
  </si>
  <si>
    <t>Jaar 8</t>
  </si>
  <si>
    <t>Jaar 9</t>
  </si>
  <si>
    <t>Jaar 10</t>
  </si>
  <si>
    <t>Dosimeters (meten gamma- én röntgenstraling)</t>
  </si>
  <si>
    <t>Subtotaal</t>
  </si>
  <si>
    <t>Readers</t>
  </si>
  <si>
    <t>Productnaam</t>
  </si>
  <si>
    <t>Aanschaf Readers</t>
  </si>
  <si>
    <t>Implementatie diensten</t>
  </si>
  <si>
    <t>Europese aanbesteding</t>
  </si>
  <si>
    <t>Dosimetrie Systeem Douane</t>
  </si>
  <si>
    <t>Opleiding / training</t>
  </si>
  <si>
    <t>Opleiding / training: Functioneel beheerders</t>
  </si>
  <si>
    <t>Opleiding / training: Stralingsdeskundigen</t>
  </si>
  <si>
    <t>Testomgeving</t>
  </si>
  <si>
    <t>Productieomgeving</t>
  </si>
  <si>
    <t>Gebruiksrecht Testomgeving (Perpetual licentie)</t>
  </si>
  <si>
    <t>Totaal aantal dosimeters</t>
  </si>
  <si>
    <t>Tarief 
incl. Korting</t>
  </si>
  <si>
    <t>Tarief kalibratie</t>
  </si>
  <si>
    <t>Kalibratie Dosimeters</t>
  </si>
  <si>
    <t>Benodigde Apparatuur</t>
  </si>
  <si>
    <t>Indicatie aantal uren</t>
  </si>
  <si>
    <t>Verlengingsjaren</t>
  </si>
  <si>
    <t>Gebruiksrecht Productieomgeving (Perpetual licentie)</t>
  </si>
  <si>
    <t>Gebruiksrecht Programmatuur CENTRAAL</t>
  </si>
  <si>
    <t>Gebruiksrecht Programmatuur DECENTRAAL (DWB-werkplek)</t>
  </si>
  <si>
    <t>Decentrale programmatuur (werkplekken)</t>
  </si>
  <si>
    <t>Aantal werkplekken (DWB's)</t>
  </si>
  <si>
    <t>Gebruiksrecht (Perpetual licentie)</t>
  </si>
  <si>
    <r>
      <t xml:space="preserve">Uurtarief </t>
    </r>
    <r>
      <rPr>
        <b/>
        <vertAlign val="superscript"/>
        <sz val="10"/>
        <color theme="1"/>
        <rFont val="Verdana"/>
        <family val="2"/>
      </rPr>
      <t>*1</t>
    </r>
  </si>
  <si>
    <r>
      <rPr>
        <vertAlign val="superscript"/>
        <sz val="10"/>
        <rFont val="Verdana"/>
        <family val="2"/>
      </rPr>
      <t>*1</t>
    </r>
    <r>
      <rPr>
        <sz val="10"/>
        <rFont val="Verdana"/>
        <family val="2"/>
      </rPr>
      <t xml:space="preserve"> Uurtarief inclusief reis- en verblijfkosten in Nederland</t>
    </r>
  </si>
  <si>
    <t>Reserveclips</t>
  </si>
  <si>
    <t>Product Specifieke Diensten</t>
  </si>
  <si>
    <t>Aanschaf Apparatuur</t>
  </si>
  <si>
    <t>Benodigde componenten voor Decentraal (DWB-werkplek)</t>
  </si>
  <si>
    <t>Benodigde aantallen</t>
  </si>
  <si>
    <t>N.B. Indien voor de opleiding geen kosten in rekening worden gebracht kan hier € 0,00 worden ingevuld.</t>
  </si>
  <si>
    <t xml:space="preserve">Produktnaam Programmatuur </t>
  </si>
  <si>
    <t>2b</t>
  </si>
  <si>
    <t>aantal</t>
  </si>
  <si>
    <t>uitbreiding</t>
  </si>
  <si>
    <t>naar cum.</t>
  </si>
  <si>
    <t>stuk bij</t>
  </si>
  <si>
    <t xml:space="preserve">Prijs voor </t>
  </si>
  <si>
    <t>afgenomen</t>
  </si>
  <si>
    <t>aantallen</t>
  </si>
  <si>
    <t>Dosimeters (meten gamma-, röntgen- én neutronenstraling)</t>
  </si>
  <si>
    <t>Dosimeters (meten gamma-, röntgen-  én neutronenstraling)</t>
  </si>
  <si>
    <t>T.b.v. Vergelijkingswaarde</t>
  </si>
  <si>
    <t xml:space="preserve">Centrale programmatuur (Server) Productie </t>
  </si>
  <si>
    <t>Centrale programmatuur (Server) Test</t>
  </si>
  <si>
    <t>Aantal Dosimeters</t>
  </si>
  <si>
    <t>N.B. Indien voor Produckt Specifieke Diensten geen kosten in rekening worden gebracht kan hier € 0,00 worden ingevuld.</t>
  </si>
  <si>
    <t>Europese Aanbesteding</t>
  </si>
  <si>
    <t>Vergelijkingswaarde</t>
  </si>
  <si>
    <t>Indicatie eigen score</t>
  </si>
  <si>
    <t>Score Kwaliteit</t>
  </si>
  <si>
    <t>Procenten</t>
  </si>
  <si>
    <t xml:space="preserve">Kwaliteit in eisen </t>
  </si>
  <si>
    <t>%</t>
  </si>
  <si>
    <r>
      <t xml:space="preserve">Eigen inschattting score kwaliteit </t>
    </r>
    <r>
      <rPr>
        <vertAlign val="superscript"/>
        <sz val="11"/>
        <color theme="1"/>
        <rFont val="Verdana"/>
        <family val="2"/>
      </rPr>
      <t>*1</t>
    </r>
  </si>
  <si>
    <t>Totaal kwaliteit</t>
  </si>
  <si>
    <t>Indicatie BPK-score</t>
  </si>
  <si>
    <t>*1</t>
  </si>
  <si>
    <t>Opbouw Score voor kwaliteit</t>
  </si>
  <si>
    <t>Punten</t>
  </si>
  <si>
    <t xml:space="preserve">Eisen </t>
  </si>
  <si>
    <t>Wensen</t>
  </si>
  <si>
    <t>Hulpdata Grafiek Superformule</t>
  </si>
  <si>
    <t>Uw inschrijving</t>
  </si>
  <si>
    <t>LET OP  !!!</t>
  </si>
  <si>
    <t>EVMI-punten</t>
  </si>
  <si>
    <t xml:space="preserve">P </t>
  </si>
  <si>
    <t>Q</t>
  </si>
  <si>
    <t>EMVI</t>
  </si>
  <si>
    <t>Ref</t>
  </si>
  <si>
    <t>Ref (boven)</t>
  </si>
  <si>
    <t>Ref (onder)</t>
  </si>
  <si>
    <t>EMVI-lijnen</t>
  </si>
  <si>
    <t>hulp=Q bij P=0</t>
  </si>
  <si>
    <t>Q berekend bij P=0 en EMVI=1</t>
  </si>
  <si>
    <t>P berekend uit Q en EMVI=1</t>
  </si>
  <si>
    <t>Q berekend bij P=0 en EMVI=0,9</t>
  </si>
  <si>
    <t>P berekend uit Q en EMVI=0,9</t>
  </si>
  <si>
    <t>Q berekend bij P=0 en EMVI=0,8</t>
  </si>
  <si>
    <t>P berekend uit Q en EMVI=0,8</t>
  </si>
  <si>
    <t>Q berekend bij P=0 en EMVI=0,7</t>
  </si>
  <si>
    <t>P berekend uit Q en EMVI=0,7</t>
  </si>
  <si>
    <t>Q berekend bij P=0 en EMVI=0,6</t>
  </si>
  <si>
    <t>P berekend uit Q en EMVI=0,6</t>
  </si>
  <si>
    <t>Q berekend bij P=0 en EMVI=1,1</t>
  </si>
  <si>
    <t>P berekend uit Q en EMVI=1,1</t>
  </si>
  <si>
    <t>Hulpvelden t.b.v grafiek</t>
  </si>
  <si>
    <t>Exponent</t>
  </si>
  <si>
    <t>Pref</t>
  </si>
  <si>
    <t>Qref</t>
  </si>
  <si>
    <t>Referentie</t>
  </si>
  <si>
    <t>Referentie (Qmax)</t>
  </si>
  <si>
    <t>Qmax</t>
  </si>
  <si>
    <t>Qmin</t>
  </si>
  <si>
    <t>Qwensen</t>
  </si>
  <si>
    <t>P</t>
  </si>
  <si>
    <t>LAQ</t>
  </si>
  <si>
    <t>genormaliseerd</t>
  </si>
  <si>
    <t>Bonus (extra)</t>
  </si>
  <si>
    <t>LAQ (norm)</t>
  </si>
  <si>
    <t>Qeisen</t>
  </si>
  <si>
    <t>Uw Inschrijving</t>
  </si>
  <si>
    <t>Qbonus</t>
  </si>
  <si>
    <t>IUC 22-022</t>
  </si>
  <si>
    <t>Zeker</t>
  </si>
  <si>
    <t>Verwacht</t>
  </si>
  <si>
    <t>Houders voor 8 locaties met 10 Dosismeters zonder neutronenstraling</t>
  </si>
  <si>
    <t>Initiele
behoefte</t>
  </si>
  <si>
    <t>Meteen
(Op voorraad)</t>
  </si>
  <si>
    <t>Levering
 0 -3 maand</t>
  </si>
  <si>
    <t>Levering
 4 -6 maand</t>
  </si>
  <si>
    <t>Levering
 7 -9 maand</t>
  </si>
  <si>
    <t>Levering
10 -12 maand</t>
  </si>
  <si>
    <t>TOTAAL</t>
  </si>
  <si>
    <t>Houders t.b.v. 10 Dosismeters excl neutronenstraling</t>
  </si>
  <si>
    <t>Houders t.b.v 10 Dosismeters excl. neutronenstraling</t>
  </si>
  <si>
    <t>Toeleverancier</t>
  </si>
  <si>
    <t>Levering
13 -15 maand</t>
  </si>
  <si>
    <t>Levering
16-18 maand</t>
  </si>
  <si>
    <t>Levering
&gt; 18 maand</t>
  </si>
  <si>
    <t>Inzicht in voorraad en levertijden</t>
  </si>
  <si>
    <t>Dosimeters (meten gamma-,  röntgenstraling én neutronenstraling)</t>
  </si>
  <si>
    <t>Aanschaf Dosimeters (meten gamma-,  röntgenstraling én neutronenstraling)</t>
  </si>
  <si>
    <t>Aanschaf overige componenten</t>
  </si>
  <si>
    <t>Reserve clips</t>
  </si>
  <si>
    <t>Houders t.b.v 10 Dosismeters excl. + 4 incl neutronenstraling</t>
  </si>
  <si>
    <t>Houders voor 2 locaties met 10 Dosismeters zonder neutronenstraling én 4 Dosismeters met neutronenstraling</t>
  </si>
  <si>
    <t xml:space="preserve">Houders 10 Dosismeters excl + 4 incl. neutronenstraling </t>
  </si>
  <si>
    <t>Aanschaf</t>
  </si>
  <si>
    <t>Totaal aanschaf</t>
  </si>
  <si>
    <t>Productnaam Apparatuur</t>
  </si>
  <si>
    <t>Productnaam Programmatuur</t>
  </si>
  <si>
    <t>Benodigde Programmatuur</t>
  </si>
  <si>
    <t>Gebruiksrecht Programmatuur en Onderhoud &amp; Support t.b.v. Productie</t>
  </si>
  <si>
    <t>Gebruiksrecht Programmatuur en Onderhoud &amp; Support t.b.v. Test</t>
  </si>
  <si>
    <t>Benodigde componenten</t>
  </si>
  <si>
    <t>Productnaam component</t>
  </si>
  <si>
    <t>Aantal Dosimeters per houder</t>
  </si>
  <si>
    <r>
      <rPr>
        <vertAlign val="superscript"/>
        <sz val="10"/>
        <color theme="1"/>
        <rFont val="Verdana"/>
        <family val="2"/>
      </rPr>
      <t xml:space="preserve">*1 </t>
    </r>
    <r>
      <rPr>
        <sz val="10"/>
        <color theme="1"/>
        <rFont val="Verdana"/>
        <family val="2"/>
      </rPr>
      <t>Het kortingspercentage van de opvolgende staffel dient minimaal gelijk aan of hoger dan die van de voorgaande staffel te zijn.
Indien dit niet het geval is, zullen cellen rood opkleuren en is de staffel niet acceptabel ingevuld.</t>
    </r>
  </si>
  <si>
    <t>Dosimeters (meten gamma-,  röntgenstraling én  neutronenstraling)</t>
  </si>
  <si>
    <t>Aantal Dosimeters excl. Neutronenstraling per gecombineerde houder</t>
  </si>
  <si>
    <t>Aantal Dosimeters incl. Neutronenstraling per gecombineerde houder</t>
  </si>
  <si>
    <t>Aantal Dosimeters per locatie</t>
  </si>
  <si>
    <t>Benodigd aantal houders voor 8 lokaties</t>
  </si>
  <si>
    <t>Totaal aantal Dosimeters (meten gamma- én röntgenstraling)</t>
  </si>
  <si>
    <t>&lt;- benodigd aantal per locatie</t>
  </si>
  <si>
    <t>Benodigd aantal houders (voor 2 locaties)</t>
  </si>
  <si>
    <t>&lt;- maximaal x 2 locaties</t>
  </si>
  <si>
    <t>Uitbreiding</t>
  </si>
  <si>
    <t>Benodigde aantallen cumulatief *1</t>
  </si>
  <si>
    <t>Benodigde aantallen *1</t>
  </si>
  <si>
    <t>beschrijving te geven hoe de betreffende opgeven aantallen correleren met de hierboven genoemde dimensonering.</t>
  </si>
  <si>
    <t xml:space="preserve">Er zijn 2 locaties waar een scan met neutronendetectie is. Op die locaties wordt per locatie gestart met 10 Dosismeters die alleen gamma- en röntgenstraling én 2 Dosismeters die gamma-, röntgen- en neutronenstraling meten; later kan per locatie gegroeid wordennaar 4 Dosismeters die gamma-, röntgen- en neutronenstraling meten. </t>
  </si>
  <si>
    <t>Aanschaf Dosimeters (meten gamma- én röntgenstraling)</t>
  </si>
  <si>
    <t>Stuks</t>
  </si>
  <si>
    <t>Eenheid</t>
  </si>
  <si>
    <t xml:space="preserve">*1 Inschrijver geeft aan hoeveel (aantallen) van de benodigde grondslagen nodig zijn voor de te leveren oplossing: In onderstaande ruimte dient Inschrijver een eenduidige </t>
  </si>
  <si>
    <t>Dosimetrie Systeem voor Douane</t>
  </si>
  <si>
    <t>Tarief per stuk</t>
  </si>
  <si>
    <t>Onderdelen van de DOSI oplossing</t>
  </si>
  <si>
    <t>Verwachte levertijden van onderdelen van de DOSI oplossing</t>
  </si>
  <si>
    <t>8 locaties</t>
  </si>
  <si>
    <t>2 locaties</t>
  </si>
  <si>
    <t xml:space="preserve">8 locaties </t>
  </si>
  <si>
    <t xml:space="preserve">2 locaties </t>
  </si>
  <si>
    <t>10 locaties</t>
  </si>
  <si>
    <t>12 locaties</t>
  </si>
  <si>
    <t xml:space="preserve"> Kenmerk: XXXxx-xxx</t>
  </si>
  <si>
    <t>BPK-Grafiek</t>
  </si>
  <si>
    <t>"Naam aanbesteding"</t>
  </si>
  <si>
    <r>
      <t xml:space="preserve">Voordat de TAB-bladen </t>
    </r>
    <r>
      <rPr>
        <i/>
        <sz val="12"/>
        <color theme="0" tint="-0.14996795556505021"/>
        <rFont val="Verdana"/>
        <family val="2"/>
      </rPr>
      <t>"TBV PRIJSMODEL (1)"</t>
    </r>
    <r>
      <rPr>
        <sz val="12"/>
        <color theme="0" tint="-0.14996795556505021"/>
        <rFont val="Verdana"/>
        <family val="2"/>
      </rPr>
      <t xml:space="preserve"> EN </t>
    </r>
    <r>
      <rPr>
        <i/>
        <sz val="12"/>
        <color theme="0" tint="-0.14996795556505021"/>
        <rFont val="Verdana"/>
        <family val="2"/>
      </rPr>
      <t>"TBV PRIJSMODEL (2)"</t>
    </r>
    <r>
      <rPr>
        <sz val="12"/>
        <color theme="0" tint="-0.14996795556505021"/>
        <rFont val="Verdana"/>
        <family val="2"/>
      </rPr>
      <t xml:space="preserve"> gekopieerd worden kan naar het Prijsmodel, moeten eerst onderstaande waarden ( oranje velden ) worden geselecteerd en worden gekopieerd en geplakt worden als WAARDEN (ctrl-C, plakken speciaal "waarden")</t>
    </r>
  </si>
</sst>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7" formatCode="&quot;€&quot;\ #,##0.00;&quot;€&quot;\ \-#,##0.00"/>
    <numFmt numFmtId="8" formatCode="&quot;€&quot;\ #,##0.00;[Red]&quot;€&quot;\ \-#,##0.00"/>
    <numFmt numFmtId="44" formatCode="_ &quot;€&quot;\ * #,##0.00_ ;_ &quot;€&quot;\ * \-#,##0.00_ ;_ &quot;€&quot;\ * &quot;-&quot;??_ ;_ @_ "/>
    <numFmt numFmtId="43" formatCode="_ * #,##0.00_ ;_ * \-#,##0.00_ ;_ * &quot;-&quot;??_ ;_ @_ "/>
    <numFmt numFmtId="164" formatCode="&quot;€&quot;\ #,##0.00_-"/>
    <numFmt numFmtId="165" formatCode="_-* #,##0.00_-;_-* #,##0.00\-;_-* &quot;-&quot;??_-;_-@_-"/>
    <numFmt numFmtId="166" formatCode="_-* #,##0_-;_-* #,##0\-;_-* &quot;-&quot;??_-;_-@_-"/>
    <numFmt numFmtId="167" formatCode="0_ ;\-0\ "/>
    <numFmt numFmtId="168" formatCode="_ * #,##0_ ;_ * \-#,##0_ ;_ * &quot;-&quot;??_ ;_ @_ "/>
    <numFmt numFmtId="169" formatCode="0.0%"/>
    <numFmt numFmtId="170" formatCode="#,##0_ ;\-#,##0\ "/>
    <numFmt numFmtId="171" formatCode="&quot;€&quot;\ #,##0.00"/>
    <numFmt numFmtId="172" formatCode="_(&quot;€&quot;* #,##0.00_);_(&quot;€&quot;* \(#,##0.00\);_(&quot;€&quot;* &quot;-&quot;??_);_(@_)"/>
    <numFmt numFmtId="173" formatCode="_(* #,##0.00_);_(* \(#,##0.00\);_(* &quot;-&quot;??_);_(@_)"/>
    <numFmt numFmtId="174" formatCode="&quot;€&quot;#,##0.00_);\(&quot;€&quot;#,##0.00\)"/>
    <numFmt numFmtId="175" formatCode="0.0"/>
    <numFmt numFmtId="176" formatCode="0.000"/>
    <numFmt numFmtId="177" formatCode="_ &quot;€&quot;\ * #,##0_ ;_ &quot;€&quot;\ * \-#,##0_ ;_ &quot;€&quot;\ * &quot;-&quot;??_ ;_ @_ "/>
  </numFmts>
  <fonts count="58" x14ac:knownFonts="1">
    <font>
      <sz val="11"/>
      <color theme="1"/>
      <name val="Calibri"/>
      <family val="2"/>
      <scheme val="minor"/>
    </font>
    <font>
      <sz val="11"/>
      <color theme="1"/>
      <name val="Calibri"/>
      <family val="2"/>
      <scheme val="minor"/>
    </font>
    <font>
      <sz val="10"/>
      <name val="Arial"/>
      <family val="2"/>
    </font>
    <font>
      <b/>
      <sz val="8"/>
      <color indexed="10"/>
      <name val="Verdana"/>
      <family val="2"/>
    </font>
    <font>
      <b/>
      <sz val="10"/>
      <color theme="1"/>
      <name val="Verdana"/>
      <family val="2"/>
    </font>
    <font>
      <b/>
      <sz val="12"/>
      <color theme="1"/>
      <name val="Verdana"/>
      <family val="2"/>
    </font>
    <font>
      <b/>
      <sz val="18"/>
      <color indexed="10"/>
      <name val="Verdana"/>
      <family val="2"/>
    </font>
    <font>
      <b/>
      <sz val="18"/>
      <color theme="1"/>
      <name val="Verdana"/>
      <family val="2"/>
    </font>
    <font>
      <b/>
      <sz val="14"/>
      <color theme="1"/>
      <name val="Verdana"/>
      <family val="2"/>
    </font>
    <font>
      <b/>
      <sz val="8"/>
      <color theme="1"/>
      <name val="Verdana"/>
      <family val="2"/>
    </font>
    <font>
      <b/>
      <sz val="16"/>
      <color theme="0"/>
      <name val="Verdana"/>
      <family val="2"/>
    </font>
    <font>
      <sz val="10"/>
      <name val="Verdana"/>
      <family val="2"/>
    </font>
    <font>
      <b/>
      <sz val="10"/>
      <name val="Verdana"/>
      <family val="2"/>
    </font>
    <font>
      <sz val="10"/>
      <color indexed="9"/>
      <name val="Verdana"/>
      <family val="2"/>
    </font>
    <font>
      <b/>
      <vertAlign val="superscript"/>
      <sz val="10"/>
      <color theme="1"/>
      <name val="Verdana"/>
      <family val="2"/>
    </font>
    <font>
      <sz val="10"/>
      <color indexed="8"/>
      <name val="Verdana"/>
      <family val="2"/>
    </font>
    <font>
      <sz val="10"/>
      <color theme="1"/>
      <name val="Verdana"/>
      <family val="2"/>
    </font>
    <font>
      <sz val="8"/>
      <name val="Verdana"/>
      <family val="2"/>
    </font>
    <font>
      <b/>
      <sz val="18"/>
      <color rgb="FFFF0000"/>
      <name val="Verdana"/>
      <family val="2"/>
    </font>
    <font>
      <i/>
      <sz val="10"/>
      <name val="Verdana"/>
      <family val="2"/>
    </font>
    <font>
      <i/>
      <sz val="10"/>
      <color theme="1"/>
      <name val="Verdana"/>
      <family val="2"/>
    </font>
    <font>
      <sz val="11"/>
      <color theme="1"/>
      <name val="Verdana"/>
      <family val="2"/>
    </font>
    <font>
      <b/>
      <sz val="12"/>
      <color indexed="10"/>
      <name val="Verdana"/>
      <family val="2"/>
    </font>
    <font>
      <sz val="12"/>
      <color theme="1"/>
      <name val="Verdana"/>
      <family val="2"/>
    </font>
    <font>
      <sz val="8"/>
      <color theme="1"/>
      <name val="Verdana"/>
      <family val="2"/>
    </font>
    <font>
      <sz val="18"/>
      <color theme="1"/>
      <name val="Verdana"/>
      <family val="2"/>
    </font>
    <font>
      <b/>
      <sz val="10"/>
      <color theme="0"/>
      <name val="Verdana"/>
      <family val="2"/>
    </font>
    <font>
      <b/>
      <sz val="12"/>
      <color theme="0"/>
      <name val="Verdana"/>
      <family val="2"/>
    </font>
    <font>
      <b/>
      <i/>
      <sz val="10"/>
      <color theme="1"/>
      <name val="Verdana"/>
      <family val="2"/>
    </font>
    <font>
      <b/>
      <sz val="11"/>
      <color theme="1"/>
      <name val="Verdana"/>
      <family val="2"/>
    </font>
    <font>
      <b/>
      <sz val="11"/>
      <color theme="1"/>
      <name val="Calibri"/>
      <family val="2"/>
      <scheme val="minor"/>
    </font>
    <font>
      <sz val="20"/>
      <color theme="1"/>
      <name val="Verdana"/>
      <family val="2"/>
    </font>
    <font>
      <vertAlign val="superscript"/>
      <sz val="10"/>
      <color theme="1"/>
      <name val="Verdana"/>
      <family val="2"/>
    </font>
    <font>
      <sz val="11"/>
      <name val="Verdana"/>
      <family val="2"/>
    </font>
    <font>
      <i/>
      <sz val="11"/>
      <name val="Verdana"/>
      <family val="2"/>
    </font>
    <font>
      <u/>
      <sz val="11"/>
      <color theme="10"/>
      <name val="Calibri"/>
      <family val="2"/>
      <scheme val="minor"/>
    </font>
    <font>
      <sz val="11"/>
      <name val="Calibri"/>
      <family val="2"/>
      <scheme val="minor"/>
    </font>
    <font>
      <b/>
      <vertAlign val="superscript"/>
      <sz val="10"/>
      <name val="Verdana"/>
      <family val="2"/>
    </font>
    <font>
      <b/>
      <sz val="12"/>
      <name val="Verdana"/>
      <family val="2"/>
    </font>
    <font>
      <vertAlign val="superscript"/>
      <sz val="10"/>
      <name val="Verdana"/>
      <family val="2"/>
    </font>
    <font>
      <sz val="10"/>
      <color rgb="FFFF0000"/>
      <name val="Verdana"/>
      <family val="2"/>
    </font>
    <font>
      <i/>
      <sz val="11"/>
      <color theme="1"/>
      <name val="Verdana"/>
      <family val="2"/>
    </font>
    <font>
      <sz val="11"/>
      <color theme="1"/>
      <name val="Arial"/>
      <family val="2"/>
    </font>
    <font>
      <vertAlign val="superscript"/>
      <sz val="11"/>
      <color theme="1"/>
      <name val="Verdana"/>
      <family val="2"/>
    </font>
    <font>
      <b/>
      <i/>
      <sz val="11"/>
      <color theme="1"/>
      <name val="Verdana"/>
      <family val="2"/>
    </font>
    <font>
      <sz val="11"/>
      <color theme="0"/>
      <name val="Calibri"/>
      <family val="2"/>
      <scheme val="minor"/>
    </font>
    <font>
      <sz val="10"/>
      <color theme="0"/>
      <name val="Verdana"/>
      <family val="2"/>
    </font>
    <font>
      <b/>
      <sz val="8"/>
      <color theme="0"/>
      <name val="Verdana"/>
      <family val="2"/>
    </font>
    <font>
      <b/>
      <sz val="8"/>
      <color rgb="FFFF0000"/>
      <name val="Verdana"/>
      <family val="2"/>
    </font>
    <font>
      <b/>
      <sz val="18"/>
      <color theme="0"/>
      <name val="Verdana"/>
      <family val="2"/>
    </font>
    <font>
      <sz val="11"/>
      <color theme="0" tint="-0.14996795556505021"/>
      <name val="Calibri"/>
      <family val="2"/>
      <scheme val="minor"/>
    </font>
    <font>
      <sz val="11"/>
      <color theme="0" tint="-0.14996795556505021"/>
      <name val="Verdana"/>
      <family val="2"/>
    </font>
    <font>
      <b/>
      <sz val="11"/>
      <color theme="0" tint="-0.14996795556505021"/>
      <name val="Verdana"/>
      <family val="2"/>
    </font>
    <font>
      <i/>
      <sz val="11"/>
      <color theme="0" tint="-0.14996795556505021"/>
      <name val="Verdana"/>
      <family val="2"/>
    </font>
    <font>
      <sz val="12"/>
      <color theme="0" tint="-0.14996795556505021"/>
      <name val="Verdana"/>
      <family val="2"/>
    </font>
    <font>
      <i/>
      <sz val="12"/>
      <color theme="0" tint="-0.14996795556505021"/>
      <name val="Verdana"/>
      <family val="2"/>
    </font>
    <font>
      <b/>
      <sz val="12"/>
      <color theme="0" tint="-0.14996795556505021"/>
      <name val="Verdana"/>
      <family val="2"/>
    </font>
    <font>
      <sz val="24"/>
      <color theme="0" tint="-0.14996795556505021"/>
      <name val="Verdana"/>
      <family val="2"/>
    </font>
  </fonts>
  <fills count="15">
    <fill>
      <patternFill patternType="none"/>
    </fill>
    <fill>
      <patternFill patternType="gray125"/>
    </fill>
    <fill>
      <patternFill patternType="solid">
        <fgColor indexed="9"/>
        <bgColor indexed="64"/>
      </patternFill>
    </fill>
    <fill>
      <patternFill patternType="solid">
        <fgColor rgb="FF8FCAE7"/>
        <bgColor indexed="64"/>
      </patternFill>
    </fill>
    <fill>
      <patternFill patternType="solid">
        <fgColor theme="0"/>
        <bgColor indexed="64"/>
      </patternFill>
    </fill>
    <fill>
      <patternFill patternType="solid">
        <fgColor indexed="43"/>
        <bgColor indexed="64"/>
      </patternFill>
    </fill>
    <fill>
      <patternFill patternType="solid">
        <fgColor rgb="FF92D050"/>
        <bgColor indexed="64"/>
      </patternFill>
    </fill>
    <fill>
      <patternFill patternType="solid">
        <fgColor theme="9" tint="0.79998168889431442"/>
        <bgColor indexed="64"/>
      </patternFill>
    </fill>
    <fill>
      <patternFill patternType="solid">
        <fgColor rgb="FFFFFF99"/>
        <bgColor indexed="64"/>
      </patternFill>
    </fill>
    <fill>
      <patternFill patternType="solid">
        <fgColor theme="9" tint="0.59999389629810485"/>
        <bgColor indexed="64"/>
      </patternFill>
    </fill>
    <fill>
      <patternFill patternType="solid">
        <fgColor rgb="FFF4F169"/>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0" tint="-0.14999847407452621"/>
        <bgColor indexed="64"/>
      </patternFill>
    </fill>
  </fills>
  <borders count="26">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s>
  <cellStyleXfs count="13">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72" fontId="1" fillId="0" borderId="0" applyFont="0" applyFill="0" applyBorder="0" applyAlignment="0" applyProtection="0"/>
    <xf numFmtId="173" fontId="1" fillId="0" borderId="0" applyFont="0" applyFill="0" applyBorder="0" applyAlignment="0" applyProtection="0"/>
    <xf numFmtId="44" fontId="1" fillId="0" borderId="0" applyFont="0" applyFill="0" applyBorder="0" applyAlignment="0" applyProtection="0"/>
    <xf numFmtId="0" fontId="35" fillId="0" borderId="0" applyNumberFormat="0" applyFill="0" applyBorder="0" applyAlignment="0" applyProtection="0"/>
  </cellStyleXfs>
  <cellXfs count="555">
    <xf numFmtId="0" fontId="0" fillId="0" borderId="0" xfId="0"/>
    <xf numFmtId="0" fontId="17" fillId="0" borderId="0" xfId="0" applyFont="1" applyAlignment="1" applyProtection="1">
      <protection hidden="1"/>
    </xf>
    <xf numFmtId="0" fontId="16" fillId="3" borderId="0" xfId="0" applyFont="1" applyFill="1" applyProtection="1">
      <protection hidden="1"/>
    </xf>
    <xf numFmtId="0" fontId="18" fillId="3" borderId="0" xfId="0" applyFont="1" applyFill="1" applyProtection="1">
      <protection hidden="1"/>
    </xf>
    <xf numFmtId="164" fontId="17" fillId="0" borderId="0" xfId="0" applyNumberFormat="1" applyFont="1" applyAlignment="1" applyProtection="1">
      <protection hidden="1"/>
    </xf>
    <xf numFmtId="44" fontId="17" fillId="0" borderId="0" xfId="2" applyFont="1" applyAlignment="1" applyProtection="1">
      <alignment horizontal="left"/>
      <protection hidden="1"/>
    </xf>
    <xf numFmtId="0" fontId="4" fillId="3" borderId="0" xfId="0" applyFont="1" applyFill="1" applyProtection="1">
      <protection hidden="1"/>
    </xf>
    <xf numFmtId="0" fontId="13" fillId="3" borderId="0" xfId="0" applyFont="1" applyFill="1" applyProtection="1">
      <protection hidden="1"/>
    </xf>
    <xf numFmtId="1" fontId="11" fillId="0" borderId="1" xfId="0" applyNumberFormat="1" applyFont="1" applyFill="1" applyBorder="1" applyProtection="1">
      <protection hidden="1"/>
    </xf>
    <xf numFmtId="1" fontId="17" fillId="0" borderId="1" xfId="0" applyNumberFormat="1" applyFont="1" applyFill="1" applyBorder="1" applyProtection="1">
      <protection hidden="1"/>
    </xf>
    <xf numFmtId="1" fontId="11" fillId="0" borderId="0" xfId="0" applyNumberFormat="1" applyFont="1" applyFill="1" applyBorder="1" applyProtection="1">
      <protection hidden="1"/>
    </xf>
    <xf numFmtId="1" fontId="17" fillId="0" borderId="0" xfId="0" applyNumberFormat="1" applyFont="1" applyFill="1" applyBorder="1" applyProtection="1">
      <protection hidden="1"/>
    </xf>
    <xf numFmtId="1" fontId="17" fillId="0" borderId="0" xfId="0" applyNumberFormat="1" applyFont="1" applyFill="1" applyBorder="1" applyAlignment="1" applyProtection="1">
      <alignment horizontal="right"/>
      <protection hidden="1"/>
    </xf>
    <xf numFmtId="44" fontId="17" fillId="0" borderId="0" xfId="2" applyFont="1" applyFill="1" applyBorder="1" applyAlignment="1" applyProtection="1">
      <alignment horizontal="right" vertical="center"/>
      <protection hidden="1"/>
    </xf>
    <xf numFmtId="0" fontId="17" fillId="0" borderId="0" xfId="0" applyFont="1" applyBorder="1" applyAlignment="1" applyProtection="1">
      <protection hidden="1"/>
    </xf>
    <xf numFmtId="44" fontId="19" fillId="0" borderId="0" xfId="2" applyFont="1" applyFill="1" applyBorder="1" applyProtection="1">
      <protection hidden="1"/>
    </xf>
    <xf numFmtId="0" fontId="8" fillId="4" borderId="0" xfId="0" applyFont="1" applyFill="1" applyBorder="1" applyAlignment="1" applyProtection="1">
      <alignment horizontal="left"/>
      <protection hidden="1"/>
    </xf>
    <xf numFmtId="0" fontId="11" fillId="0" borderId="0" xfId="0" applyFont="1" applyBorder="1" applyAlignment="1" applyProtection="1">
      <alignment vertical="center"/>
      <protection hidden="1"/>
    </xf>
    <xf numFmtId="1" fontId="4" fillId="3" borderId="0" xfId="0" applyNumberFormat="1" applyFont="1" applyFill="1" applyBorder="1" applyAlignment="1" applyProtection="1">
      <alignment horizontal="left"/>
      <protection hidden="1"/>
    </xf>
    <xf numFmtId="1" fontId="4" fillId="3" borderId="0" xfId="0" applyNumberFormat="1" applyFont="1" applyFill="1" applyAlignment="1" applyProtection="1">
      <alignment horizontal="left" vertical="top"/>
      <protection hidden="1"/>
    </xf>
    <xf numFmtId="1" fontId="17" fillId="0" borderId="0" xfId="0" applyNumberFormat="1" applyFont="1" applyAlignment="1" applyProtection="1">
      <alignment horizontal="center"/>
      <protection hidden="1"/>
    </xf>
    <xf numFmtId="1" fontId="17" fillId="3" borderId="0" xfId="0" applyNumberFormat="1" applyFont="1" applyFill="1" applyAlignment="1" applyProtection="1">
      <alignment horizontal="center"/>
      <protection hidden="1"/>
    </xf>
    <xf numFmtId="1" fontId="11" fillId="0" borderId="1" xfId="0" applyNumberFormat="1" applyFont="1" applyFill="1" applyBorder="1" applyAlignment="1" applyProtection="1">
      <alignment horizontal="center"/>
      <protection hidden="1"/>
    </xf>
    <xf numFmtId="1" fontId="11" fillId="0" borderId="0" xfId="0" applyNumberFormat="1" applyFont="1" applyFill="1" applyBorder="1" applyAlignment="1" applyProtection="1">
      <alignment horizontal="center"/>
      <protection hidden="1"/>
    </xf>
    <xf numFmtId="1" fontId="7" fillId="3" borderId="0" xfId="0" applyNumberFormat="1" applyFont="1" applyFill="1" applyBorder="1" applyAlignment="1" applyProtection="1">
      <alignment horizontal="left"/>
      <protection hidden="1"/>
    </xf>
    <xf numFmtId="1" fontId="8" fillId="3" borderId="0" xfId="0" applyNumberFormat="1" applyFont="1" applyFill="1" applyBorder="1" applyAlignment="1" applyProtection="1">
      <alignment horizontal="left"/>
      <protection hidden="1"/>
    </xf>
    <xf numFmtId="0" fontId="17" fillId="3" borderId="0" xfId="0" applyFont="1" applyFill="1" applyAlignment="1" applyProtection="1">
      <protection hidden="1"/>
    </xf>
    <xf numFmtId="0" fontId="5" fillId="3" borderId="0" xfId="0" applyFont="1" applyFill="1" applyAlignment="1" applyProtection="1">
      <alignment horizontal="left" vertical="center"/>
      <protection hidden="1"/>
    </xf>
    <xf numFmtId="1" fontId="27" fillId="3" borderId="0" xfId="0" applyNumberFormat="1" applyFont="1" applyFill="1" applyAlignment="1" applyProtection="1">
      <alignment horizontal="left"/>
      <protection hidden="1"/>
    </xf>
    <xf numFmtId="1" fontId="20" fillId="3" borderId="0" xfId="0" applyNumberFormat="1" applyFont="1" applyFill="1" applyBorder="1" applyAlignment="1" applyProtection="1">
      <alignment horizontal="left"/>
      <protection hidden="1"/>
    </xf>
    <xf numFmtId="0" fontId="15" fillId="3" borderId="0" xfId="0" applyFont="1" applyFill="1" applyBorder="1" applyAlignment="1" applyProtection="1">
      <alignment horizontal="left" vertical="center"/>
      <protection hidden="1"/>
    </xf>
    <xf numFmtId="164" fontId="29" fillId="3" borderId="5" xfId="0" applyNumberFormat="1" applyFont="1" applyFill="1" applyBorder="1" applyAlignment="1" applyProtection="1">
      <alignment vertical="center"/>
      <protection hidden="1"/>
    </xf>
    <xf numFmtId="164" fontId="29" fillId="3" borderId="6" xfId="0" applyNumberFormat="1" applyFont="1" applyFill="1" applyBorder="1" applyAlignment="1" applyProtection="1">
      <alignment vertical="center"/>
      <protection hidden="1"/>
    </xf>
    <xf numFmtId="1" fontId="33" fillId="0" borderId="0" xfId="0" applyNumberFormat="1" applyFont="1" applyFill="1" applyBorder="1" applyProtection="1">
      <protection hidden="1"/>
    </xf>
    <xf numFmtId="44" fontId="33" fillId="0" borderId="0" xfId="2" applyFont="1" applyFill="1" applyBorder="1" applyAlignment="1" applyProtection="1">
      <alignment horizontal="right" vertical="center"/>
      <protection hidden="1"/>
    </xf>
    <xf numFmtId="1" fontId="33" fillId="0" borderId="0" xfId="0" applyNumberFormat="1" applyFont="1" applyBorder="1" applyAlignment="1" applyProtection="1">
      <alignment horizontal="center" vertical="center"/>
      <protection hidden="1"/>
    </xf>
    <xf numFmtId="1" fontId="33" fillId="0" borderId="0" xfId="0" applyNumberFormat="1" applyFont="1" applyFill="1" applyBorder="1" applyAlignment="1" applyProtection="1">
      <alignment horizontal="center"/>
      <protection hidden="1"/>
    </xf>
    <xf numFmtId="1" fontId="33" fillId="0" borderId="0" xfId="0" applyNumberFormat="1" applyFont="1" applyAlignment="1" applyProtection="1">
      <alignment horizontal="center"/>
      <protection hidden="1"/>
    </xf>
    <xf numFmtId="1" fontId="34" fillId="0" borderId="0" xfId="0" applyNumberFormat="1" applyFont="1" applyFill="1" applyBorder="1" applyProtection="1">
      <protection hidden="1"/>
    </xf>
    <xf numFmtId="1" fontId="11" fillId="0" borderId="0" xfId="0" applyNumberFormat="1" applyFont="1" applyFill="1" applyBorder="1" applyAlignment="1" applyProtection="1">
      <alignment vertical="center" wrapText="1"/>
      <protection hidden="1"/>
    </xf>
    <xf numFmtId="1" fontId="30" fillId="4" borderId="5" xfId="12" applyNumberFormat="1" applyFont="1" applyFill="1" applyBorder="1" applyAlignment="1" applyProtection="1">
      <alignment horizontal="center" vertical="center"/>
      <protection hidden="1"/>
    </xf>
    <xf numFmtId="164" fontId="29" fillId="3" borderId="16" xfId="0" applyNumberFormat="1" applyFont="1" applyFill="1" applyBorder="1" applyAlignment="1" applyProtection="1">
      <alignment vertical="center"/>
      <protection hidden="1"/>
    </xf>
    <xf numFmtId="1" fontId="19" fillId="0" borderId="0" xfId="0" applyNumberFormat="1" applyFont="1" applyFill="1" applyBorder="1" applyProtection="1">
      <protection hidden="1"/>
    </xf>
    <xf numFmtId="44" fontId="19" fillId="0" borderId="0" xfId="2" applyFont="1" applyFill="1" applyBorder="1" applyAlignment="1" applyProtection="1">
      <alignment horizontal="right" vertical="center"/>
      <protection hidden="1"/>
    </xf>
    <xf numFmtId="0" fontId="8" fillId="3" borderId="5" xfId="0" applyFont="1" applyFill="1" applyBorder="1" applyAlignment="1" applyProtection="1">
      <alignment vertical="center"/>
      <protection hidden="1"/>
    </xf>
    <xf numFmtId="0" fontId="17" fillId="3" borderId="16" xfId="0" applyFont="1" applyFill="1" applyBorder="1" applyAlignment="1" applyProtection="1">
      <protection hidden="1"/>
    </xf>
    <xf numFmtId="0" fontId="17" fillId="3" borderId="6" xfId="0" applyFont="1" applyFill="1" applyBorder="1" applyAlignment="1" applyProtection="1">
      <protection hidden="1"/>
    </xf>
    <xf numFmtId="44" fontId="11" fillId="9" borderId="2" xfId="2" applyFont="1" applyFill="1" applyBorder="1" applyAlignment="1" applyProtection="1">
      <alignment vertical="center"/>
      <protection hidden="1"/>
    </xf>
    <xf numFmtId="44" fontId="38" fillId="6" borderId="3" xfId="0" applyNumberFormat="1" applyFont="1" applyFill="1" applyBorder="1" applyAlignment="1" applyProtection="1">
      <alignment vertical="center"/>
      <protection hidden="1"/>
    </xf>
    <xf numFmtId="0" fontId="3" fillId="0" borderId="0" xfId="0" applyFont="1" applyAlignment="1" applyProtection="1">
      <alignment vertical="top"/>
      <protection hidden="1"/>
    </xf>
    <xf numFmtId="0" fontId="11" fillId="0" borderId="0" xfId="0" applyFont="1" applyAlignment="1" applyProtection="1">
      <alignment vertical="top"/>
      <protection hidden="1"/>
    </xf>
    <xf numFmtId="164" fontId="21" fillId="0" borderId="0" xfId="0" applyNumberFormat="1" applyFont="1" applyAlignment="1" applyProtection="1">
      <alignment vertical="top"/>
      <protection hidden="1"/>
    </xf>
    <xf numFmtId="0" fontId="21" fillId="0" borderId="0" xfId="0" applyFont="1" applyAlignment="1" applyProtection="1">
      <alignment vertical="top"/>
      <protection hidden="1"/>
    </xf>
    <xf numFmtId="1" fontId="7" fillId="3" borderId="0" xfId="0" applyNumberFormat="1" applyFont="1" applyFill="1" applyBorder="1" applyAlignment="1" applyProtection="1">
      <alignment horizontal="left" vertical="top"/>
      <protection hidden="1"/>
    </xf>
    <xf numFmtId="164" fontId="5" fillId="3" borderId="0" xfId="0" applyNumberFormat="1" applyFont="1" applyFill="1" applyBorder="1" applyAlignment="1" applyProtection="1">
      <alignment vertical="top"/>
      <protection hidden="1"/>
    </xf>
    <xf numFmtId="0" fontId="22" fillId="0" borderId="0" xfId="0" applyFont="1" applyAlignment="1" applyProtection="1">
      <alignment vertical="top"/>
      <protection hidden="1"/>
    </xf>
    <xf numFmtId="0" fontId="6" fillId="0" borderId="0" xfId="0" applyFont="1" applyAlignment="1" applyProtection="1">
      <alignment vertical="top"/>
      <protection hidden="1"/>
    </xf>
    <xf numFmtId="1" fontId="8" fillId="3" borderId="0" xfId="0" applyNumberFormat="1" applyFont="1" applyFill="1" applyBorder="1" applyAlignment="1" applyProtection="1">
      <alignment horizontal="left" vertical="top"/>
      <protection hidden="1"/>
    </xf>
    <xf numFmtId="164" fontId="7" fillId="3" borderId="0" xfId="0" applyNumberFormat="1" applyFont="1" applyFill="1" applyBorder="1" applyAlignment="1" applyProtection="1">
      <alignment vertical="top"/>
      <protection hidden="1"/>
    </xf>
    <xf numFmtId="1" fontId="27" fillId="3" borderId="0" xfId="0" applyNumberFormat="1" applyFont="1" applyFill="1" applyAlignment="1" applyProtection="1">
      <alignment horizontal="left" vertical="top"/>
      <protection hidden="1"/>
    </xf>
    <xf numFmtId="164" fontId="9" fillId="3" borderId="0" xfId="0" applyNumberFormat="1" applyFont="1" applyFill="1" applyBorder="1" applyAlignment="1" applyProtection="1">
      <alignment vertical="top"/>
      <protection hidden="1"/>
    </xf>
    <xf numFmtId="1" fontId="20" fillId="3" borderId="0" xfId="0" applyNumberFormat="1" applyFont="1" applyFill="1" applyBorder="1" applyAlignment="1" applyProtection="1">
      <alignment horizontal="left" vertical="top"/>
      <protection hidden="1"/>
    </xf>
    <xf numFmtId="0" fontId="28" fillId="3" borderId="0" xfId="0" applyFont="1" applyFill="1" applyBorder="1" applyAlignment="1" applyProtection="1">
      <alignment vertical="top"/>
      <protection hidden="1"/>
    </xf>
    <xf numFmtId="0" fontId="4" fillId="3" borderId="0" xfId="0" applyFont="1" applyFill="1" applyBorder="1" applyAlignment="1" applyProtection="1">
      <alignment vertical="top"/>
      <protection hidden="1"/>
    </xf>
    <xf numFmtId="1" fontId="9" fillId="3" borderId="0" xfId="0" applyNumberFormat="1" applyFont="1" applyFill="1" applyBorder="1" applyAlignment="1" applyProtection="1">
      <alignment horizontal="right" vertical="top"/>
      <protection hidden="1"/>
    </xf>
    <xf numFmtId="1" fontId="11" fillId="0" borderId="1" xfId="0" applyNumberFormat="1" applyFont="1" applyFill="1" applyBorder="1" applyAlignment="1" applyProtection="1">
      <alignment vertical="top"/>
      <protection hidden="1"/>
    </xf>
    <xf numFmtId="1" fontId="17" fillId="0" borderId="1" xfId="0" applyNumberFormat="1" applyFont="1" applyFill="1" applyBorder="1" applyAlignment="1" applyProtection="1">
      <alignment vertical="top"/>
      <protection hidden="1"/>
    </xf>
    <xf numFmtId="1" fontId="11" fillId="0" borderId="0" xfId="0" applyNumberFormat="1" applyFont="1" applyFill="1" applyBorder="1" applyAlignment="1" applyProtection="1">
      <alignment vertical="top"/>
      <protection hidden="1"/>
    </xf>
    <xf numFmtId="0" fontId="4" fillId="0" borderId="0" xfId="0" applyFont="1" applyAlignment="1" applyProtection="1">
      <alignment vertical="top"/>
      <protection hidden="1"/>
    </xf>
    <xf numFmtId="0" fontId="5" fillId="3" borderId="7" xfId="0" applyFont="1" applyFill="1" applyBorder="1" applyAlignment="1" applyProtection="1">
      <alignment horizontal="left" vertical="top"/>
      <protection hidden="1"/>
    </xf>
    <xf numFmtId="164" fontId="16" fillId="3" borderId="4" xfId="0" applyNumberFormat="1" applyFont="1" applyFill="1" applyBorder="1" applyAlignment="1" applyProtection="1">
      <alignment horizontal="right" vertical="top"/>
      <protection hidden="1"/>
    </xf>
    <xf numFmtId="0" fontId="4" fillId="0" borderId="0" xfId="0" applyFont="1" applyAlignment="1" applyProtection="1">
      <alignment horizontal="left" vertical="top"/>
      <protection hidden="1"/>
    </xf>
    <xf numFmtId="166" fontId="16" fillId="4" borderId="2" xfId="1" applyNumberFormat="1" applyFont="1" applyFill="1" applyBorder="1" applyAlignment="1" applyProtection="1">
      <alignment horizontal="right" vertical="top"/>
      <protection hidden="1"/>
    </xf>
    <xf numFmtId="0" fontId="4" fillId="0" borderId="0" xfId="0" applyFont="1" applyBorder="1" applyAlignment="1" applyProtection="1">
      <alignment vertical="top"/>
      <protection hidden="1"/>
    </xf>
    <xf numFmtId="164" fontId="21" fillId="0" borderId="0" xfId="0" applyNumberFormat="1" applyFont="1" applyAlignment="1" applyProtection="1">
      <alignment horizontal="right" vertical="top"/>
      <protection hidden="1"/>
    </xf>
    <xf numFmtId="1" fontId="17" fillId="0" borderId="0" xfId="0" applyNumberFormat="1" applyFont="1" applyFill="1" applyBorder="1" applyAlignment="1" applyProtection="1">
      <alignment vertical="top"/>
      <protection hidden="1"/>
    </xf>
    <xf numFmtId="164" fontId="16" fillId="3" borderId="8" xfId="0" applyNumberFormat="1" applyFont="1" applyFill="1" applyBorder="1" applyAlignment="1" applyProtection="1">
      <alignment horizontal="right" vertical="top"/>
      <protection hidden="1"/>
    </xf>
    <xf numFmtId="0" fontId="3" fillId="3" borderId="9" xfId="0" applyFont="1" applyFill="1" applyBorder="1" applyAlignment="1" applyProtection="1">
      <alignment vertical="top"/>
      <protection hidden="1"/>
    </xf>
    <xf numFmtId="0" fontId="16" fillId="4" borderId="2" xfId="0" applyFont="1" applyFill="1" applyBorder="1" applyAlignment="1" applyProtection="1">
      <alignment horizontal="left" vertical="top" wrapText="1"/>
      <protection hidden="1"/>
    </xf>
    <xf numFmtId="0" fontId="16" fillId="0" borderId="2" xfId="0" applyFont="1" applyFill="1" applyBorder="1" applyAlignment="1" applyProtection="1">
      <alignment horizontal="left" vertical="top" wrapText="1"/>
      <protection hidden="1"/>
    </xf>
    <xf numFmtId="0" fontId="40" fillId="0" borderId="0" xfId="0" applyFont="1" applyAlignment="1" applyProtection="1">
      <alignment vertical="top"/>
      <protection hidden="1"/>
    </xf>
    <xf numFmtId="1" fontId="4" fillId="3" borderId="2" xfId="0" applyNumberFormat="1" applyFont="1" applyFill="1" applyBorder="1" applyAlignment="1" applyProtection="1">
      <alignment horizontal="right" vertical="top"/>
      <protection hidden="1"/>
    </xf>
    <xf numFmtId="0" fontId="7" fillId="3" borderId="0" xfId="0" applyFont="1" applyFill="1" applyBorder="1" applyAlignment="1" applyProtection="1">
      <alignment vertical="top"/>
      <protection hidden="1"/>
    </xf>
    <xf numFmtId="3" fontId="9" fillId="3" borderId="0" xfId="0" applyNumberFormat="1" applyFont="1" applyFill="1" applyBorder="1" applyAlignment="1" applyProtection="1">
      <alignment horizontal="right" vertical="top"/>
      <protection hidden="1"/>
    </xf>
    <xf numFmtId="164" fontId="9" fillId="3" borderId="0" xfId="0" applyNumberFormat="1" applyFont="1" applyFill="1" applyBorder="1" applyAlignment="1" applyProtection="1">
      <alignment horizontal="right" vertical="top"/>
      <protection hidden="1"/>
    </xf>
    <xf numFmtId="44" fontId="16" fillId="5" borderId="2" xfId="11" applyFont="1" applyFill="1" applyBorder="1" applyAlignment="1" applyProtection="1">
      <alignment vertical="top"/>
      <protection locked="0"/>
    </xf>
    <xf numFmtId="169" fontId="16" fillId="5" borderId="2" xfId="6" applyNumberFormat="1" applyFont="1" applyFill="1" applyBorder="1" applyAlignment="1" applyProtection="1">
      <alignment horizontal="right" vertical="top"/>
      <protection locked="0"/>
    </xf>
    <xf numFmtId="164" fontId="4" fillId="3" borderId="0" xfId="0" applyNumberFormat="1" applyFont="1" applyFill="1" applyBorder="1" applyAlignment="1" applyProtection="1">
      <alignment horizontal="left" vertical="top"/>
      <protection hidden="1"/>
    </xf>
    <xf numFmtId="166" fontId="16" fillId="0" borderId="15" xfId="1" applyNumberFormat="1" applyFont="1" applyFill="1" applyBorder="1" applyAlignment="1" applyProtection="1">
      <alignment horizontal="right" vertical="top"/>
      <protection hidden="1"/>
    </xf>
    <xf numFmtId="166" fontId="16" fillId="0" borderId="2" xfId="1" applyNumberFormat="1" applyFont="1" applyFill="1" applyBorder="1" applyAlignment="1" applyProtection="1">
      <alignment horizontal="right" vertical="top"/>
      <protection hidden="1"/>
    </xf>
    <xf numFmtId="0" fontId="15" fillId="5" borderId="2" xfId="0" applyNumberFormat="1" applyFont="1" applyFill="1" applyBorder="1" applyAlignment="1" applyProtection="1">
      <alignment horizontal="left" vertical="top"/>
      <protection locked="0"/>
    </xf>
    <xf numFmtId="0" fontId="15" fillId="5" borderId="2" xfId="0" applyNumberFormat="1" applyFont="1" applyFill="1" applyBorder="1" applyAlignment="1" applyProtection="1">
      <alignment horizontal="right" vertical="top"/>
      <protection locked="0"/>
    </xf>
    <xf numFmtId="168" fontId="16" fillId="8" borderId="2" xfId="1" applyNumberFormat="1" applyFont="1" applyFill="1" applyBorder="1" applyAlignment="1" applyProtection="1">
      <alignment horizontal="right" vertical="top"/>
      <protection locked="0"/>
    </xf>
    <xf numFmtId="0" fontId="15" fillId="8" borderId="2" xfId="0" applyNumberFormat="1" applyFont="1" applyFill="1" applyBorder="1" applyAlignment="1" applyProtection="1">
      <alignment horizontal="right" vertical="top"/>
      <protection locked="0"/>
    </xf>
    <xf numFmtId="0" fontId="3" fillId="0" borderId="0" xfId="3" applyFont="1" applyAlignment="1" applyProtection="1">
      <alignment vertical="top"/>
      <protection hidden="1"/>
    </xf>
    <xf numFmtId="0" fontId="3" fillId="2" borderId="0" xfId="3" applyFont="1" applyFill="1" applyBorder="1" applyAlignment="1" applyProtection="1">
      <alignment vertical="top"/>
      <protection hidden="1"/>
    </xf>
    <xf numFmtId="0" fontId="6" fillId="0" borderId="0" xfId="3" applyFont="1" applyAlignment="1" applyProtection="1">
      <alignment vertical="top"/>
      <protection hidden="1"/>
    </xf>
    <xf numFmtId="0" fontId="6" fillId="2" borderId="0" xfId="3" applyFont="1" applyFill="1" applyBorder="1" applyAlignment="1" applyProtection="1">
      <alignment vertical="top"/>
      <protection hidden="1"/>
    </xf>
    <xf numFmtId="0" fontId="11" fillId="0" borderId="0" xfId="3" applyFont="1" applyAlignment="1" applyProtection="1">
      <alignment vertical="top"/>
      <protection hidden="1"/>
    </xf>
    <xf numFmtId="0" fontId="12" fillId="0" borderId="1" xfId="3" applyFont="1" applyFill="1" applyBorder="1" applyAlignment="1" applyProtection="1">
      <alignment vertical="top"/>
      <protection hidden="1"/>
    </xf>
    <xf numFmtId="164" fontId="11" fillId="0" borderId="1" xfId="3" applyNumberFormat="1" applyFont="1" applyFill="1" applyBorder="1" applyAlignment="1" applyProtection="1">
      <alignment vertical="top"/>
      <protection hidden="1"/>
    </xf>
    <xf numFmtId="0" fontId="12" fillId="0" borderId="0" xfId="3" applyFont="1" applyFill="1" applyBorder="1" applyAlignment="1" applyProtection="1">
      <alignment vertical="top"/>
      <protection hidden="1"/>
    </xf>
    <xf numFmtId="0" fontId="11" fillId="8" borderId="2" xfId="3" quotePrefix="1" applyFont="1" applyFill="1" applyBorder="1" applyAlignment="1" applyProtection="1">
      <alignment vertical="top" wrapText="1"/>
      <protection locked="0"/>
    </xf>
    <xf numFmtId="164" fontId="11" fillId="5" borderId="15" xfId="3" applyNumberFormat="1" applyFont="1" applyFill="1" applyBorder="1" applyAlignment="1" applyProtection="1">
      <alignment vertical="top"/>
      <protection locked="0"/>
    </xf>
    <xf numFmtId="9" fontId="11" fillId="5" borderId="15" xfId="5" applyFont="1" applyFill="1" applyBorder="1" applyAlignment="1" applyProtection="1">
      <alignment vertical="top"/>
      <protection locked="0"/>
    </xf>
    <xf numFmtId="164" fontId="11" fillId="0" borderId="0" xfId="3" applyNumberFormat="1" applyFont="1" applyFill="1" applyBorder="1" applyAlignment="1" applyProtection="1">
      <alignment horizontal="right" vertical="top"/>
      <protection hidden="1"/>
    </xf>
    <xf numFmtId="164" fontId="11" fillId="0" borderId="0" xfId="3" applyNumberFormat="1" applyFont="1" applyAlignment="1" applyProtection="1">
      <alignment vertical="top"/>
      <protection hidden="1"/>
    </xf>
    <xf numFmtId="164" fontId="4" fillId="3" borderId="0" xfId="0" applyNumberFormat="1" applyFont="1" applyFill="1" applyBorder="1" applyAlignment="1" applyProtection="1">
      <alignment vertical="top"/>
      <protection hidden="1"/>
    </xf>
    <xf numFmtId="44" fontId="11" fillId="5" borderId="15" xfId="3" applyNumberFormat="1" applyFont="1" applyFill="1" applyBorder="1" applyAlignment="1" applyProtection="1">
      <alignment vertical="top"/>
      <protection locked="0"/>
    </xf>
    <xf numFmtId="0" fontId="19" fillId="0" borderId="0" xfId="3" applyFont="1" applyFill="1" applyBorder="1" applyAlignment="1" applyProtection="1">
      <alignment vertical="top"/>
      <protection hidden="1"/>
    </xf>
    <xf numFmtId="0" fontId="11" fillId="0" borderId="1" xfId="3" applyFont="1" applyFill="1" applyBorder="1" applyAlignment="1" applyProtection="1">
      <alignment vertical="top"/>
      <protection hidden="1"/>
    </xf>
    <xf numFmtId="164" fontId="7" fillId="3" borderId="0" xfId="0" applyNumberFormat="1" applyFont="1" applyFill="1" applyBorder="1" applyAlignment="1" applyProtection="1">
      <alignment horizontal="right" vertical="top"/>
      <protection hidden="1"/>
    </xf>
    <xf numFmtId="167" fontId="11" fillId="0" borderId="1" xfId="4" applyNumberFormat="1" applyFont="1" applyFill="1" applyBorder="1" applyAlignment="1" applyProtection="1">
      <alignment vertical="top"/>
      <protection hidden="1"/>
    </xf>
    <xf numFmtId="166" fontId="11" fillId="0" borderId="1" xfId="4" applyNumberFormat="1" applyFont="1" applyFill="1" applyBorder="1" applyAlignment="1" applyProtection="1">
      <alignment horizontal="center" vertical="top"/>
      <protection hidden="1"/>
    </xf>
    <xf numFmtId="0" fontId="11" fillId="0" borderId="0" xfId="3" applyFont="1" applyFill="1" applyBorder="1" applyAlignment="1" applyProtection="1">
      <alignment horizontal="right" vertical="top"/>
      <protection hidden="1"/>
    </xf>
    <xf numFmtId="164" fontId="8" fillId="3" borderId="0" xfId="0" applyNumberFormat="1" applyFont="1" applyFill="1" applyBorder="1" applyAlignment="1" applyProtection="1">
      <alignment vertical="top"/>
      <protection hidden="1"/>
    </xf>
    <xf numFmtId="0" fontId="11" fillId="0" borderId="0" xfId="3" quotePrefix="1" applyFont="1" applyFill="1" applyBorder="1" applyAlignment="1" applyProtection="1">
      <alignment vertical="top" wrapText="1"/>
      <protection hidden="1"/>
    </xf>
    <xf numFmtId="171" fontId="11" fillId="0" borderId="0" xfId="3" applyNumberFormat="1" applyFont="1" applyAlignment="1" applyProtection="1">
      <alignment vertical="top"/>
      <protection hidden="1"/>
    </xf>
    <xf numFmtId="10" fontId="11" fillId="0" borderId="0" xfId="6" applyNumberFormat="1" applyFont="1" applyAlignment="1" applyProtection="1">
      <alignment vertical="top"/>
      <protection hidden="1"/>
    </xf>
    <xf numFmtId="164" fontId="4" fillId="3" borderId="0" xfId="0" applyNumberFormat="1" applyFont="1" applyFill="1" applyBorder="1" applyAlignment="1" applyProtection="1">
      <alignment horizontal="left" vertical="top" wrapText="1"/>
      <protection hidden="1"/>
    </xf>
    <xf numFmtId="0" fontId="4" fillId="3" borderId="0" xfId="0" applyNumberFormat="1" applyFont="1" applyFill="1" applyBorder="1" applyAlignment="1" applyProtection="1">
      <alignment horizontal="left" vertical="top" wrapText="1"/>
      <protection hidden="1"/>
    </xf>
    <xf numFmtId="0" fontId="11" fillId="0" borderId="2" xfId="3" quotePrefix="1" applyFont="1" applyFill="1" applyBorder="1" applyAlignment="1" applyProtection="1">
      <alignment vertical="center" wrapText="1"/>
      <protection hidden="1"/>
    </xf>
    <xf numFmtId="44" fontId="11" fillId="5" borderId="2" xfId="3" applyNumberFormat="1" applyFont="1" applyFill="1" applyBorder="1" applyAlignment="1" applyProtection="1">
      <alignment horizontal="right" vertical="center"/>
      <protection locked="0"/>
    </xf>
    <xf numFmtId="164" fontId="4" fillId="3" borderId="0" xfId="0" applyNumberFormat="1" applyFont="1" applyFill="1" applyBorder="1" applyAlignment="1" applyProtection="1">
      <alignment horizontal="right" vertical="center"/>
      <protection hidden="1"/>
    </xf>
    <xf numFmtId="168" fontId="16" fillId="0" borderId="2" xfId="1" applyNumberFormat="1" applyFont="1" applyFill="1" applyBorder="1" applyAlignment="1" applyProtection="1">
      <alignment horizontal="center" vertical="center"/>
      <protection hidden="1"/>
    </xf>
    <xf numFmtId="7" fontId="11" fillId="6" borderId="3" xfId="3" applyNumberFormat="1" applyFont="1" applyFill="1" applyBorder="1" applyAlignment="1" applyProtection="1">
      <alignment horizontal="right" vertical="center"/>
      <protection hidden="1"/>
    </xf>
    <xf numFmtId="0" fontId="15" fillId="5" borderId="2" xfId="0" applyFont="1" applyFill="1" applyBorder="1" applyAlignment="1" applyProtection="1">
      <alignment vertical="center"/>
      <protection locked="0"/>
    </xf>
    <xf numFmtId="0" fontId="0" fillId="0" borderId="0" xfId="0" applyProtection="1">
      <protection hidden="1"/>
    </xf>
    <xf numFmtId="0" fontId="21" fillId="0" borderId="0" xfId="0" applyFont="1" applyProtection="1">
      <protection hidden="1"/>
    </xf>
    <xf numFmtId="0" fontId="7" fillId="3" borderId="0" xfId="0" applyFont="1" applyFill="1" applyAlignment="1" applyProtection="1">
      <protection hidden="1"/>
    </xf>
    <xf numFmtId="0" fontId="21" fillId="3" borderId="0" xfId="0" applyFont="1" applyFill="1" applyBorder="1" applyAlignment="1" applyProtection="1">
      <protection hidden="1"/>
    </xf>
    <xf numFmtId="0" fontId="29" fillId="3" borderId="0" xfId="0" applyFont="1" applyFill="1" applyAlignment="1" applyProtection="1">
      <alignment vertical="center"/>
      <protection hidden="1"/>
    </xf>
    <xf numFmtId="1" fontId="17" fillId="0" borderId="1" xfId="0" applyNumberFormat="1" applyFont="1" applyFill="1" applyBorder="1" applyAlignment="1" applyProtection="1">
      <alignment horizontal="right"/>
      <protection hidden="1"/>
    </xf>
    <xf numFmtId="1" fontId="42" fillId="0" borderId="1" xfId="0" applyNumberFormat="1" applyFont="1" applyFill="1" applyBorder="1" applyProtection="1">
      <protection hidden="1"/>
    </xf>
    <xf numFmtId="172" fontId="17" fillId="0" borderId="0" xfId="9" applyFont="1" applyAlignment="1" applyProtection="1">
      <alignment horizontal="left"/>
      <protection hidden="1"/>
    </xf>
    <xf numFmtId="0" fontId="21" fillId="0" borderId="0" xfId="0" applyFont="1" applyAlignment="1" applyProtection="1">
      <alignment wrapText="1"/>
      <protection hidden="1"/>
    </xf>
    <xf numFmtId="174" fontId="41" fillId="6" borderId="2" xfId="9" quotePrefix="1" applyNumberFormat="1" applyFont="1" applyFill="1" applyBorder="1" applyAlignment="1" applyProtection="1">
      <alignment horizontal="right" vertical="center" wrapText="1"/>
      <protection hidden="1"/>
    </xf>
    <xf numFmtId="3" fontId="41" fillId="4" borderId="2" xfId="0" quotePrefix="1" applyNumberFormat="1" applyFont="1" applyFill="1" applyBorder="1" applyAlignment="1" applyProtection="1">
      <alignment horizontal="right" vertical="center" wrapText="1"/>
      <protection hidden="1"/>
    </xf>
    <xf numFmtId="175" fontId="41" fillId="0" borderId="5" xfId="0" applyNumberFormat="1" applyFont="1" applyBorder="1" applyAlignment="1" applyProtection="1">
      <alignment horizontal="right" vertical="center"/>
      <protection hidden="1"/>
    </xf>
    <xf numFmtId="175" fontId="41" fillId="0" borderId="6" xfId="0" applyNumberFormat="1" applyFont="1" applyBorder="1" applyAlignment="1" applyProtection="1">
      <alignment horizontal="left" vertical="center"/>
      <protection hidden="1"/>
    </xf>
    <xf numFmtId="3" fontId="41" fillId="10" borderId="2" xfId="0" quotePrefix="1" applyNumberFormat="1" applyFont="1" applyFill="1" applyBorder="1" applyAlignment="1" applyProtection="1">
      <alignment horizontal="right" vertical="center" wrapText="1"/>
      <protection locked="0"/>
    </xf>
    <xf numFmtId="0" fontId="21" fillId="0" borderId="5" xfId="0" applyFont="1" applyBorder="1" applyAlignment="1" applyProtection="1">
      <alignment horizontal="center" vertical="center"/>
      <protection hidden="1"/>
    </xf>
    <xf numFmtId="3" fontId="21" fillId="0" borderId="2" xfId="0" applyNumberFormat="1" applyFont="1" applyBorder="1" applyAlignment="1" applyProtection="1">
      <alignment horizontal="right" vertical="center"/>
      <protection hidden="1"/>
    </xf>
    <xf numFmtId="176" fontId="44" fillId="0" borderId="2" xfId="0" applyNumberFormat="1" applyFont="1" applyFill="1" applyBorder="1" applyAlignment="1" applyProtection="1">
      <alignment horizontal="right" vertical="center"/>
      <protection hidden="1"/>
    </xf>
    <xf numFmtId="0" fontId="43" fillId="0" borderId="5" xfId="0" applyFont="1" applyBorder="1" applyAlignment="1" applyProtection="1">
      <alignment horizontal="right" vertical="center"/>
      <protection hidden="1"/>
    </xf>
    <xf numFmtId="0" fontId="20" fillId="0" borderId="16" xfId="8" applyFont="1" applyBorder="1" applyAlignment="1" applyProtection="1">
      <alignment vertical="center"/>
      <protection hidden="1"/>
    </xf>
    <xf numFmtId="0" fontId="41" fillId="0" borderId="6" xfId="8" applyFont="1" applyBorder="1" applyAlignment="1" applyProtection="1">
      <alignment vertical="center"/>
      <protection hidden="1"/>
    </xf>
    <xf numFmtId="0" fontId="41" fillId="0" borderId="9" xfId="8" applyFont="1" applyBorder="1" applyAlignment="1" applyProtection="1">
      <alignment vertical="center"/>
      <protection hidden="1"/>
    </xf>
    <xf numFmtId="0" fontId="41" fillId="0" borderId="0" xfId="8" applyFont="1" applyBorder="1" applyAlignment="1" applyProtection="1">
      <alignment horizontal="left" vertical="center"/>
      <protection hidden="1"/>
    </xf>
    <xf numFmtId="0" fontId="43" fillId="0" borderId="0" xfId="0" applyFont="1" applyBorder="1" applyAlignment="1" applyProtection="1">
      <alignment horizontal="right" vertical="center"/>
      <protection hidden="1"/>
    </xf>
    <xf numFmtId="0" fontId="29" fillId="3" borderId="4" xfId="0" applyFont="1" applyFill="1" applyBorder="1" applyAlignment="1" applyProtection="1">
      <alignment horizontal="right" vertical="center" wrapText="1"/>
      <protection hidden="1"/>
    </xf>
    <xf numFmtId="0" fontId="41" fillId="0" borderId="0" xfId="0" applyFont="1" applyProtection="1">
      <protection hidden="1"/>
    </xf>
    <xf numFmtId="3" fontId="21" fillId="0" borderId="0" xfId="0" applyNumberFormat="1" applyFont="1" applyBorder="1" applyAlignment="1" applyProtection="1">
      <alignment horizontal="right" vertical="center"/>
      <protection hidden="1"/>
    </xf>
    <xf numFmtId="175" fontId="41" fillId="0" borderId="0" xfId="0" applyNumberFormat="1" applyFont="1" applyBorder="1" applyAlignment="1" applyProtection="1">
      <alignment horizontal="right" vertical="center"/>
      <protection hidden="1"/>
    </xf>
    <xf numFmtId="175" fontId="41" fillId="0" borderId="0" xfId="0" applyNumberFormat="1" applyFont="1" applyBorder="1" applyAlignment="1" applyProtection="1">
      <alignment horizontal="left" vertical="center"/>
      <protection hidden="1"/>
    </xf>
    <xf numFmtId="0" fontId="21" fillId="0" borderId="2" xfId="0" applyFont="1" applyBorder="1" applyAlignment="1" applyProtection="1">
      <alignment horizontal="right" vertical="center"/>
      <protection hidden="1"/>
    </xf>
    <xf numFmtId="0" fontId="41" fillId="0" borderId="5" xfId="6" applyNumberFormat="1" applyFont="1" applyBorder="1" applyAlignment="1" applyProtection="1">
      <alignment vertical="center"/>
      <protection hidden="1"/>
    </xf>
    <xf numFmtId="170" fontId="16" fillId="8" borderId="5" xfId="1" applyNumberFormat="1" applyFont="1" applyFill="1" applyBorder="1" applyAlignment="1" applyProtection="1">
      <alignment vertical="top"/>
      <protection locked="0"/>
    </xf>
    <xf numFmtId="170" fontId="16" fillId="8" borderId="2" xfId="1" applyNumberFormat="1" applyFont="1" applyFill="1" applyBorder="1" applyAlignment="1" applyProtection="1">
      <alignment vertical="top"/>
      <protection locked="0"/>
    </xf>
    <xf numFmtId="170" fontId="16" fillId="8" borderId="5" xfId="1" applyNumberFormat="1" applyFont="1" applyFill="1" applyBorder="1" applyAlignment="1" applyProtection="1">
      <alignment horizontal="right" vertical="top"/>
      <protection locked="0"/>
    </xf>
    <xf numFmtId="170" fontId="16" fillId="8" borderId="2" xfId="1" applyNumberFormat="1" applyFont="1" applyFill="1" applyBorder="1" applyAlignment="1" applyProtection="1">
      <alignment horizontal="right" vertical="top"/>
      <protection locked="0"/>
    </xf>
    <xf numFmtId="9" fontId="11" fillId="5" borderId="15" xfId="5" applyNumberFormat="1" applyFont="1" applyFill="1" applyBorder="1" applyAlignment="1" applyProtection="1">
      <alignment vertical="top"/>
      <protection locked="0"/>
    </xf>
    <xf numFmtId="1" fontId="7" fillId="3" borderId="0" xfId="0" applyNumberFormat="1" applyFont="1" applyFill="1" applyBorder="1" applyAlignment="1" applyProtection="1">
      <alignment horizontal="left" vertical="top"/>
    </xf>
    <xf numFmtId="164" fontId="5" fillId="3" borderId="0" xfId="0" applyNumberFormat="1" applyFont="1" applyFill="1" applyBorder="1" applyAlignment="1" applyProtection="1">
      <alignment vertical="top"/>
    </xf>
    <xf numFmtId="0" fontId="0" fillId="0" borderId="0" xfId="0" applyProtection="1"/>
    <xf numFmtId="1" fontId="8" fillId="3" borderId="0" xfId="0" applyNumberFormat="1" applyFont="1" applyFill="1" applyBorder="1" applyAlignment="1" applyProtection="1">
      <alignment horizontal="left" vertical="top"/>
    </xf>
    <xf numFmtId="164" fontId="7" fillId="3" borderId="0" xfId="0" applyNumberFormat="1" applyFont="1" applyFill="1" applyBorder="1" applyAlignment="1" applyProtection="1">
      <alignment vertical="top"/>
    </xf>
    <xf numFmtId="1" fontId="27" fillId="3" borderId="0" xfId="0" applyNumberFormat="1" applyFont="1" applyFill="1" applyAlignment="1" applyProtection="1">
      <alignment horizontal="left" vertical="top"/>
    </xf>
    <xf numFmtId="164" fontId="9" fillId="3" borderId="0" xfId="0" applyNumberFormat="1" applyFont="1" applyFill="1" applyBorder="1" applyAlignment="1" applyProtection="1">
      <alignment vertical="top"/>
    </xf>
    <xf numFmtId="1" fontId="4" fillId="3" borderId="0" xfId="0" applyNumberFormat="1" applyFont="1" applyFill="1" applyAlignment="1" applyProtection="1">
      <alignment horizontal="left" vertical="top"/>
    </xf>
    <xf numFmtId="0" fontId="28" fillId="3" borderId="0" xfId="0" applyFont="1" applyFill="1" applyBorder="1" applyAlignment="1" applyProtection="1">
      <alignment vertical="top"/>
    </xf>
    <xf numFmtId="0" fontId="45" fillId="4" borderId="0" xfId="0" applyFont="1" applyFill="1" applyBorder="1" applyProtection="1"/>
    <xf numFmtId="1" fontId="5" fillId="3" borderId="2" xfId="0" applyNumberFormat="1" applyFont="1" applyFill="1" applyBorder="1" applyAlignment="1" applyProtection="1">
      <alignment horizontal="left" vertical="top" wrapText="1"/>
    </xf>
    <xf numFmtId="166" fontId="16" fillId="4" borderId="0" xfId="1" applyNumberFormat="1" applyFont="1" applyFill="1" applyBorder="1" applyAlignment="1" applyProtection="1">
      <alignment vertical="top"/>
    </xf>
    <xf numFmtId="1" fontId="27" fillId="4" borderId="0" xfId="0" applyNumberFormat="1" applyFont="1" applyFill="1" applyBorder="1" applyAlignment="1" applyProtection="1">
      <alignment horizontal="left" vertical="top"/>
    </xf>
    <xf numFmtId="166" fontId="16" fillId="4" borderId="2" xfId="1" applyNumberFormat="1" applyFont="1" applyFill="1" applyBorder="1" applyAlignment="1" applyProtection="1">
      <alignment vertical="top"/>
    </xf>
    <xf numFmtId="0" fontId="46" fillId="4" borderId="0" xfId="0" applyFont="1" applyFill="1" applyBorder="1" applyAlignment="1" applyProtection="1">
      <alignment horizontal="left" vertical="top" wrapText="1"/>
    </xf>
    <xf numFmtId="166" fontId="46" fillId="4" borderId="0" xfId="1" applyNumberFormat="1" applyFont="1" applyFill="1" applyBorder="1" applyAlignment="1" applyProtection="1">
      <alignment horizontal="right" vertical="top"/>
    </xf>
    <xf numFmtId="166" fontId="16" fillId="4" borderId="2" xfId="1" applyNumberFormat="1" applyFont="1" applyFill="1" applyBorder="1" applyAlignment="1" applyProtection="1">
      <alignment horizontal="right" vertical="top"/>
    </xf>
    <xf numFmtId="166" fontId="16" fillId="4" borderId="0" xfId="1" applyNumberFormat="1" applyFont="1" applyFill="1" applyBorder="1" applyAlignment="1" applyProtection="1">
      <alignment horizontal="right" vertical="top"/>
    </xf>
    <xf numFmtId="1" fontId="26" fillId="4" borderId="0" xfId="0" applyNumberFormat="1" applyFont="1" applyFill="1" applyBorder="1" applyAlignment="1" applyProtection="1">
      <alignment horizontal="right" vertical="top"/>
    </xf>
    <xf numFmtId="166" fontId="16" fillId="0" borderId="2" xfId="1" applyNumberFormat="1" applyFont="1" applyFill="1" applyBorder="1" applyAlignment="1" applyProtection="1">
      <alignment horizontal="right" vertical="top"/>
    </xf>
    <xf numFmtId="166" fontId="16" fillId="0" borderId="0" xfId="1" applyNumberFormat="1" applyFont="1" applyFill="1" applyBorder="1" applyAlignment="1" applyProtection="1">
      <alignment horizontal="right" vertical="top"/>
    </xf>
    <xf numFmtId="0" fontId="16" fillId="0" borderId="0" xfId="0" applyFont="1" applyFill="1" applyBorder="1" applyAlignment="1" applyProtection="1">
      <alignment horizontal="left" vertical="top" wrapText="1"/>
    </xf>
    <xf numFmtId="0" fontId="0" fillId="4" borderId="0" xfId="0" applyFill="1" applyProtection="1"/>
    <xf numFmtId="1" fontId="5" fillId="3" borderId="5" xfId="0" applyNumberFormat="1" applyFont="1" applyFill="1" applyBorder="1" applyAlignment="1" applyProtection="1">
      <alignment horizontal="left" vertical="top" wrapText="1"/>
    </xf>
    <xf numFmtId="170" fontId="16" fillId="11" borderId="2" xfId="1" applyNumberFormat="1" applyFont="1" applyFill="1" applyBorder="1" applyAlignment="1" applyProtection="1">
      <alignment vertical="top"/>
    </xf>
    <xf numFmtId="0" fontId="45" fillId="4" borderId="0" xfId="0" applyFont="1" applyFill="1" applyProtection="1"/>
    <xf numFmtId="0" fontId="15" fillId="5" borderId="2" xfId="1" applyNumberFormat="1" applyFont="1" applyFill="1" applyBorder="1" applyAlignment="1" applyProtection="1">
      <alignment vertical="top"/>
      <protection locked="0"/>
    </xf>
    <xf numFmtId="168" fontId="16" fillId="5" borderId="5" xfId="1" applyNumberFormat="1" applyFont="1" applyFill="1" applyBorder="1" applyAlignment="1" applyProtection="1">
      <alignment horizontal="right" vertical="center"/>
      <protection locked="0"/>
    </xf>
    <xf numFmtId="0" fontId="16" fillId="0" borderId="2" xfId="0" applyFont="1" applyFill="1" applyBorder="1" applyAlignment="1" applyProtection="1">
      <alignment horizontal="left" vertical="top" wrapText="1"/>
    </xf>
    <xf numFmtId="0" fontId="16" fillId="4" borderId="2" xfId="0" applyFont="1" applyFill="1" applyBorder="1" applyAlignment="1" applyProtection="1">
      <alignment horizontal="left" vertical="top" wrapText="1"/>
    </xf>
    <xf numFmtId="0" fontId="15" fillId="5" borderId="2" xfId="1" applyNumberFormat="1" applyFont="1" applyFill="1" applyBorder="1" applyAlignment="1" applyProtection="1">
      <alignment horizontal="left" vertical="top"/>
      <protection locked="0"/>
    </xf>
    <xf numFmtId="0" fontId="15" fillId="8" borderId="2" xfId="0" applyNumberFormat="1" applyFont="1" applyFill="1" applyBorder="1" applyAlignment="1" applyProtection="1">
      <alignment horizontal="left" vertical="top"/>
      <protection locked="0"/>
    </xf>
    <xf numFmtId="0" fontId="11" fillId="0" borderId="0" xfId="0" applyFont="1" applyAlignment="1" applyProtection="1">
      <alignment vertical="top"/>
    </xf>
    <xf numFmtId="0" fontId="21" fillId="0" borderId="0" xfId="0" applyFont="1" applyAlignment="1" applyProtection="1">
      <alignment vertical="top"/>
    </xf>
    <xf numFmtId="164" fontId="21" fillId="0" borderId="0" xfId="0" applyNumberFormat="1" applyFont="1" applyAlignment="1" applyProtection="1">
      <alignment vertical="top"/>
    </xf>
    <xf numFmtId="164" fontId="22" fillId="0" borderId="0" xfId="0" applyNumberFormat="1" applyFont="1" applyAlignment="1" applyProtection="1">
      <alignment vertical="top"/>
    </xf>
    <xf numFmtId="0" fontId="6" fillId="0" borderId="0" xfId="0" applyFont="1" applyAlignment="1" applyProtection="1">
      <alignment vertical="top"/>
    </xf>
    <xf numFmtId="0" fontId="7" fillId="3" borderId="0" xfId="0" applyFont="1" applyFill="1" applyBorder="1" applyAlignment="1" applyProtection="1">
      <alignment vertical="top"/>
    </xf>
    <xf numFmtId="164" fontId="22" fillId="3" borderId="0" xfId="0" applyNumberFormat="1" applyFont="1" applyFill="1" applyAlignment="1" applyProtection="1">
      <alignment vertical="top"/>
    </xf>
    <xf numFmtId="0" fontId="25" fillId="3" borderId="0" xfId="0" applyFont="1" applyFill="1" applyAlignment="1" applyProtection="1">
      <alignment vertical="top"/>
    </xf>
    <xf numFmtId="0" fontId="25" fillId="0" borderId="0" xfId="0" applyFont="1" applyAlignment="1" applyProtection="1">
      <alignment vertical="top"/>
    </xf>
    <xf numFmtId="0" fontId="3" fillId="0" borderId="0" xfId="0" applyFont="1" applyAlignment="1" applyProtection="1">
      <alignment vertical="top"/>
    </xf>
    <xf numFmtId="0" fontId="24" fillId="3" borderId="0" xfId="0" applyFont="1" applyFill="1" applyAlignment="1" applyProtection="1">
      <alignment vertical="top"/>
    </xf>
    <xf numFmtId="0" fontId="24" fillId="0" borderId="0" xfId="0" applyFont="1" applyAlignment="1" applyProtection="1">
      <alignment vertical="top"/>
    </xf>
    <xf numFmtId="1" fontId="20" fillId="3" borderId="0" xfId="0" applyNumberFormat="1" applyFont="1" applyFill="1" applyBorder="1" applyAlignment="1" applyProtection="1">
      <alignment horizontal="left" vertical="top"/>
    </xf>
    <xf numFmtId="0" fontId="4" fillId="3" borderId="0" xfId="0" applyFont="1" applyFill="1" applyBorder="1" applyAlignment="1" applyProtection="1">
      <alignment vertical="top"/>
    </xf>
    <xf numFmtId="3" fontId="9" fillId="3" borderId="0" xfId="0" applyNumberFormat="1" applyFont="1" applyFill="1" applyBorder="1" applyAlignment="1" applyProtection="1">
      <alignment horizontal="right" vertical="top"/>
    </xf>
    <xf numFmtId="1" fontId="9" fillId="3" borderId="0" xfId="0" applyNumberFormat="1" applyFont="1" applyFill="1" applyBorder="1" applyAlignment="1" applyProtection="1">
      <alignment horizontal="right" vertical="top"/>
    </xf>
    <xf numFmtId="164" fontId="9" fillId="3" borderId="0" xfId="0" applyNumberFormat="1" applyFont="1" applyFill="1" applyBorder="1" applyAlignment="1" applyProtection="1">
      <alignment horizontal="right" vertical="top"/>
    </xf>
    <xf numFmtId="1" fontId="11" fillId="0" borderId="0" xfId="0" applyNumberFormat="1" applyFont="1" applyFill="1" applyBorder="1" applyAlignment="1" applyProtection="1">
      <alignment vertical="top"/>
    </xf>
    <xf numFmtId="1" fontId="17" fillId="0" borderId="0" xfId="0" applyNumberFormat="1" applyFont="1" applyFill="1" applyBorder="1" applyAlignment="1" applyProtection="1">
      <alignment vertical="top"/>
    </xf>
    <xf numFmtId="0" fontId="5" fillId="3" borderId="7" xfId="0" applyFont="1" applyFill="1" applyBorder="1" applyAlignment="1" applyProtection="1">
      <alignment horizontal="left" vertical="top"/>
    </xf>
    <xf numFmtId="164" fontId="16" fillId="3" borderId="4" xfId="0" applyNumberFormat="1" applyFont="1" applyFill="1" applyBorder="1" applyAlignment="1" applyProtection="1">
      <alignment horizontal="right" vertical="top"/>
    </xf>
    <xf numFmtId="164" fontId="16" fillId="3" borderId="16" xfId="0" applyNumberFormat="1" applyFont="1" applyFill="1" applyBorder="1" applyAlignment="1" applyProtection="1">
      <alignment horizontal="right" vertical="top"/>
    </xf>
    <xf numFmtId="164" fontId="4" fillId="3" borderId="5" xfId="0" applyNumberFormat="1" applyFont="1" applyFill="1" applyBorder="1" applyAlignment="1" applyProtection="1">
      <alignment horizontal="left" vertical="top"/>
    </xf>
    <xf numFmtId="164" fontId="16" fillId="3" borderId="6" xfId="0" applyNumberFormat="1" applyFont="1" applyFill="1" applyBorder="1" applyAlignment="1" applyProtection="1">
      <alignment horizontal="right" vertical="top"/>
    </xf>
    <xf numFmtId="0" fontId="3" fillId="3" borderId="9" xfId="0" applyFont="1" applyFill="1" applyBorder="1" applyAlignment="1" applyProtection="1">
      <alignment vertical="top"/>
    </xf>
    <xf numFmtId="1" fontId="4" fillId="3" borderId="2" xfId="0" applyNumberFormat="1" applyFont="1" applyFill="1" applyBorder="1" applyAlignment="1" applyProtection="1">
      <alignment horizontal="right" vertical="top"/>
    </xf>
    <xf numFmtId="166" fontId="16" fillId="4" borderId="20" xfId="1" applyNumberFormat="1" applyFont="1" applyFill="1" applyBorder="1" applyAlignment="1" applyProtection="1">
      <alignment horizontal="right" vertical="top"/>
    </xf>
    <xf numFmtId="166" fontId="16" fillId="4" borderId="6" xfId="1" applyNumberFormat="1" applyFont="1" applyFill="1" applyBorder="1" applyAlignment="1" applyProtection="1">
      <alignment horizontal="right" vertical="top"/>
    </xf>
    <xf numFmtId="166" fontId="16" fillId="4" borderId="15" xfId="1" applyNumberFormat="1" applyFont="1" applyFill="1" applyBorder="1" applyAlignment="1" applyProtection="1">
      <alignment horizontal="right" vertical="top"/>
    </xf>
    <xf numFmtId="166" fontId="16" fillId="4" borderId="21" xfId="1" applyNumberFormat="1" applyFont="1" applyFill="1" applyBorder="1" applyAlignment="1" applyProtection="1">
      <alignment horizontal="right" vertical="top"/>
    </xf>
    <xf numFmtId="166" fontId="16" fillId="4" borderId="12" xfId="1" applyNumberFormat="1" applyFont="1" applyFill="1" applyBorder="1" applyAlignment="1" applyProtection="1">
      <alignment horizontal="right" vertical="top"/>
    </xf>
    <xf numFmtId="1" fontId="11" fillId="0" borderId="1" xfId="0" applyNumberFormat="1" applyFont="1" applyFill="1" applyBorder="1" applyAlignment="1" applyProtection="1">
      <alignment vertical="top"/>
    </xf>
    <xf numFmtId="1" fontId="17" fillId="0" borderId="1" xfId="0" applyNumberFormat="1" applyFont="1" applyFill="1" applyBorder="1" applyAlignment="1" applyProtection="1">
      <alignment vertical="top"/>
    </xf>
    <xf numFmtId="0" fontId="31" fillId="0" borderId="0" xfId="0" applyFont="1" applyAlignment="1" applyProtection="1">
      <alignment horizontal="center" vertical="top"/>
    </xf>
    <xf numFmtId="0" fontId="5" fillId="3" borderId="5" xfId="0" applyFont="1" applyFill="1" applyBorder="1" applyAlignment="1" applyProtection="1">
      <alignment vertical="top"/>
    </xf>
    <xf numFmtId="164" fontId="16" fillId="3" borderId="16" xfId="0" applyNumberFormat="1" applyFont="1" applyFill="1" applyBorder="1" applyAlignment="1" applyProtection="1">
      <alignment vertical="top"/>
    </xf>
    <xf numFmtId="164" fontId="22" fillId="3" borderId="16" xfId="0" applyNumberFormat="1" applyFont="1" applyFill="1" applyBorder="1" applyAlignment="1" applyProtection="1">
      <alignment vertical="top"/>
    </xf>
    <xf numFmtId="164" fontId="22" fillId="3" borderId="6" xfId="0" applyNumberFormat="1" applyFont="1" applyFill="1" applyBorder="1" applyAlignment="1" applyProtection="1">
      <alignment vertical="top"/>
    </xf>
    <xf numFmtId="0" fontId="28" fillId="3" borderId="2" xfId="0" applyFont="1" applyFill="1" applyBorder="1" applyAlignment="1" applyProtection="1">
      <alignment vertical="top"/>
    </xf>
    <xf numFmtId="164" fontId="28" fillId="3" borderId="2" xfId="0" applyNumberFormat="1" applyFont="1" applyFill="1" applyBorder="1" applyAlignment="1" applyProtection="1">
      <alignment horizontal="left" vertical="top"/>
    </xf>
    <xf numFmtId="164" fontId="28" fillId="3" borderId="5" xfId="0" applyNumberFormat="1" applyFont="1" applyFill="1" applyBorder="1" applyAlignment="1" applyProtection="1">
      <alignment horizontal="center" vertical="top"/>
    </xf>
    <xf numFmtId="164" fontId="28" fillId="3" borderId="16" xfId="0" applyNumberFormat="1" applyFont="1" applyFill="1" applyBorder="1" applyAlignment="1" applyProtection="1">
      <alignment vertical="top"/>
    </xf>
    <xf numFmtId="164" fontId="28" fillId="3" borderId="6" xfId="0" applyNumberFormat="1" applyFont="1" applyFill="1" applyBorder="1" applyAlignment="1" applyProtection="1">
      <alignment vertical="top"/>
    </xf>
    <xf numFmtId="0" fontId="15" fillId="0" borderId="2" xfId="0" applyNumberFormat="1" applyFont="1" applyFill="1" applyBorder="1" applyAlignment="1" applyProtection="1">
      <alignment horizontal="left" vertical="top" wrapText="1"/>
    </xf>
    <xf numFmtId="1" fontId="19" fillId="0" borderId="1" xfId="0" applyNumberFormat="1" applyFont="1" applyFill="1" applyBorder="1" applyAlignment="1" applyProtection="1">
      <alignment vertical="top"/>
    </xf>
    <xf numFmtId="0" fontId="4" fillId="0" borderId="0" xfId="0" applyFont="1" applyAlignment="1" applyProtection="1">
      <alignment vertical="top"/>
    </xf>
    <xf numFmtId="0" fontId="4" fillId="3" borderId="4" xfId="0" applyFont="1" applyFill="1" applyBorder="1" applyAlignment="1" applyProtection="1">
      <alignment horizontal="right" vertical="top"/>
    </xf>
    <xf numFmtId="164" fontId="4" fillId="3" borderId="4" xfId="0" applyNumberFormat="1" applyFont="1" applyFill="1" applyBorder="1" applyAlignment="1" applyProtection="1">
      <alignment horizontal="center" vertical="top"/>
    </xf>
    <xf numFmtId="164" fontId="4" fillId="3" borderId="8" xfId="0" applyNumberFormat="1" applyFont="1" applyFill="1" applyBorder="1" applyAlignment="1" applyProtection="1">
      <alignment horizontal="center" vertical="top"/>
    </xf>
    <xf numFmtId="0" fontId="24" fillId="3" borderId="4" xfId="0" applyFont="1" applyFill="1" applyBorder="1" applyAlignment="1" applyProtection="1">
      <alignment vertical="top"/>
    </xf>
    <xf numFmtId="0" fontId="24" fillId="3" borderId="8" xfId="0" applyFont="1" applyFill="1" applyBorder="1" applyAlignment="1" applyProtection="1">
      <alignment vertical="top"/>
    </xf>
    <xf numFmtId="0" fontId="3" fillId="0" borderId="0" xfId="0" applyFont="1" applyAlignment="1" applyProtection="1">
      <alignment horizontal="left" vertical="top"/>
    </xf>
    <xf numFmtId="0" fontId="5" fillId="3" borderId="9" xfId="0" applyFont="1" applyFill="1" applyBorder="1" applyAlignment="1" applyProtection="1">
      <alignment horizontal="left" vertical="top"/>
    </xf>
    <xf numFmtId="0" fontId="4" fillId="3" borderId="0" xfId="0" applyFont="1" applyFill="1" applyBorder="1" applyAlignment="1" applyProtection="1">
      <alignment horizontal="left" vertical="top"/>
    </xf>
    <xf numFmtId="164" fontId="4" fillId="3" borderId="0" xfId="0" applyNumberFormat="1" applyFont="1" applyFill="1" applyBorder="1" applyAlignment="1" applyProtection="1">
      <alignment horizontal="left" vertical="top"/>
    </xf>
    <xf numFmtId="164" fontId="4" fillId="3" borderId="10" xfId="0" applyNumberFormat="1" applyFont="1" applyFill="1" applyBorder="1" applyAlignment="1" applyProtection="1">
      <alignment horizontal="left" vertical="top"/>
    </xf>
    <xf numFmtId="164" fontId="22" fillId="0" borderId="0" xfId="0" applyNumberFormat="1" applyFont="1" applyAlignment="1" applyProtection="1">
      <alignment horizontal="left" vertical="top"/>
    </xf>
    <xf numFmtId="0" fontId="24" fillId="3" borderId="9" xfId="0" applyFont="1" applyFill="1" applyBorder="1" applyAlignment="1" applyProtection="1">
      <alignment horizontal="left" vertical="top"/>
    </xf>
    <xf numFmtId="0" fontId="24" fillId="3" borderId="0" xfId="0" applyFont="1" applyFill="1" applyBorder="1" applyAlignment="1" applyProtection="1">
      <alignment horizontal="left" vertical="top"/>
    </xf>
    <xf numFmtId="0" fontId="24" fillId="3" borderId="10" xfId="0" applyFont="1" applyFill="1" applyBorder="1" applyAlignment="1" applyProtection="1">
      <alignment horizontal="left" vertical="top"/>
    </xf>
    <xf numFmtId="0" fontId="21" fillId="0" borderId="0" xfId="0" applyFont="1" applyAlignment="1" applyProtection="1">
      <alignment horizontal="left" vertical="top"/>
    </xf>
    <xf numFmtId="0" fontId="24" fillId="0" borderId="0" xfId="0" applyFont="1" applyAlignment="1" applyProtection="1">
      <alignment horizontal="left" vertical="top"/>
    </xf>
    <xf numFmtId="0" fontId="4" fillId="3" borderId="9" xfId="0" applyFont="1" applyFill="1" applyBorder="1" applyAlignment="1" applyProtection="1">
      <alignment horizontal="left" vertical="top"/>
    </xf>
    <xf numFmtId="49" fontId="4" fillId="3" borderId="11" xfId="0" applyNumberFormat="1" applyFont="1" applyFill="1" applyBorder="1" applyAlignment="1" applyProtection="1">
      <alignment horizontal="left" vertical="top"/>
    </xf>
    <xf numFmtId="164" fontId="4" fillId="3" borderId="0" xfId="0" applyNumberFormat="1" applyFont="1" applyFill="1" applyBorder="1" applyAlignment="1" applyProtection="1">
      <alignment horizontal="center" vertical="top"/>
    </xf>
    <xf numFmtId="164" fontId="4" fillId="3" borderId="10" xfId="0" applyNumberFormat="1" applyFont="1" applyFill="1" applyBorder="1" applyAlignment="1" applyProtection="1">
      <alignment horizontal="center" vertical="top"/>
    </xf>
    <xf numFmtId="44" fontId="16" fillId="4" borderId="2" xfId="11" applyFont="1" applyFill="1" applyBorder="1" applyAlignment="1" applyProtection="1">
      <alignment vertical="top"/>
    </xf>
    <xf numFmtId="0" fontId="24" fillId="3" borderId="0" xfId="0" applyFont="1" applyFill="1" applyBorder="1" applyAlignment="1" applyProtection="1">
      <alignment vertical="top"/>
    </xf>
    <xf numFmtId="0" fontId="24" fillId="3" borderId="10" xfId="0" applyFont="1" applyFill="1" applyBorder="1" applyAlignment="1" applyProtection="1">
      <alignment vertical="top"/>
    </xf>
    <xf numFmtId="164" fontId="4" fillId="3" borderId="9" xfId="0" applyNumberFormat="1" applyFont="1" applyFill="1" applyBorder="1" applyAlignment="1" applyProtection="1">
      <alignment horizontal="left" vertical="top"/>
    </xf>
    <xf numFmtId="0" fontId="16" fillId="3" borderId="9" xfId="0" applyFont="1" applyFill="1" applyBorder="1" applyAlignment="1" applyProtection="1">
      <alignment horizontal="left" vertical="top"/>
    </xf>
    <xf numFmtId="164" fontId="12" fillId="3" borderId="0" xfId="0" applyNumberFormat="1" applyFont="1" applyFill="1" applyBorder="1" applyAlignment="1" applyProtection="1">
      <alignment horizontal="left" vertical="top"/>
    </xf>
    <xf numFmtId="49" fontId="4" fillId="3" borderId="10" xfId="0" applyNumberFormat="1" applyFont="1" applyFill="1" applyBorder="1" applyAlignment="1" applyProtection="1">
      <alignment horizontal="left" vertical="top"/>
    </xf>
    <xf numFmtId="164" fontId="12" fillId="3" borderId="0" xfId="0" applyNumberFormat="1" applyFont="1" applyFill="1" applyBorder="1" applyAlignment="1" applyProtection="1">
      <alignment horizontal="left" vertical="top" wrapText="1"/>
    </xf>
    <xf numFmtId="164" fontId="12" fillId="3" borderId="9" xfId="0" applyNumberFormat="1" applyFont="1" applyFill="1" applyBorder="1" applyAlignment="1" applyProtection="1">
      <alignment horizontal="left" vertical="top" wrapText="1"/>
    </xf>
    <xf numFmtId="0" fontId="4" fillId="3" borderId="14" xfId="0" applyFont="1" applyFill="1" applyBorder="1" applyAlignment="1" applyProtection="1">
      <alignment horizontal="left" vertical="top"/>
    </xf>
    <xf numFmtId="164" fontId="12" fillId="3" borderId="14" xfId="0" applyNumberFormat="1" applyFont="1" applyFill="1" applyBorder="1" applyAlignment="1" applyProtection="1">
      <alignment horizontal="left" vertical="top"/>
    </xf>
    <xf numFmtId="164" fontId="12" fillId="3" borderId="12" xfId="0" applyNumberFormat="1" applyFont="1" applyFill="1" applyBorder="1" applyAlignment="1" applyProtection="1">
      <alignment horizontal="left" vertical="top"/>
    </xf>
    <xf numFmtId="164" fontId="12" fillId="3" borderId="11" xfId="0" applyNumberFormat="1" applyFont="1" applyFill="1" applyBorder="1" applyAlignment="1" applyProtection="1">
      <alignment horizontal="left" vertical="top"/>
    </xf>
    <xf numFmtId="0" fontId="12" fillId="3" borderId="11" xfId="0" applyNumberFormat="1" applyFont="1" applyFill="1" applyBorder="1" applyAlignment="1" applyProtection="1">
      <alignment horizontal="left" vertical="top" wrapText="1"/>
    </xf>
    <xf numFmtId="164" fontId="4" fillId="3" borderId="12" xfId="0" applyNumberFormat="1" applyFont="1" applyFill="1" applyBorder="1" applyAlignment="1" applyProtection="1">
      <alignment horizontal="left" vertical="top"/>
    </xf>
    <xf numFmtId="0" fontId="12" fillId="3" borderId="14" xfId="0" applyNumberFormat="1" applyFont="1" applyFill="1" applyBorder="1" applyAlignment="1" applyProtection="1">
      <alignment horizontal="left" vertical="top" wrapText="1"/>
    </xf>
    <xf numFmtId="3" fontId="24" fillId="0" borderId="0" xfId="0" applyNumberFormat="1" applyFont="1" applyAlignment="1" applyProtection="1">
      <alignment horizontal="left" vertical="top"/>
    </xf>
    <xf numFmtId="0" fontId="9" fillId="0" borderId="0" xfId="0" applyFont="1" applyAlignment="1" applyProtection="1">
      <alignment vertical="top"/>
    </xf>
    <xf numFmtId="0" fontId="16" fillId="0" borderId="15" xfId="0" applyFont="1" applyFill="1" applyBorder="1" applyAlignment="1" applyProtection="1">
      <alignment horizontal="left" vertical="top"/>
    </xf>
    <xf numFmtId="3" fontId="16" fillId="0" borderId="2" xfId="1" applyNumberFormat="1" applyFont="1" applyFill="1" applyBorder="1" applyAlignment="1" applyProtection="1"/>
    <xf numFmtId="170" fontId="16" fillId="0" borderId="15" xfId="1" applyNumberFormat="1" applyFont="1" applyFill="1" applyBorder="1" applyAlignment="1" applyProtection="1">
      <alignment horizontal="right" vertical="top"/>
    </xf>
    <xf numFmtId="172" fontId="16" fillId="0" borderId="15" xfId="9" applyFont="1" applyFill="1" applyBorder="1" applyAlignment="1" applyProtection="1">
      <alignment horizontal="right" vertical="top"/>
    </xf>
    <xf numFmtId="44" fontId="16" fillId="12" borderId="2" xfId="11" applyFont="1" applyFill="1" applyBorder="1" applyAlignment="1" applyProtection="1">
      <alignment horizontal="center" vertical="top"/>
    </xf>
    <xf numFmtId="0" fontId="16" fillId="4" borderId="0" xfId="0" applyFont="1" applyFill="1" applyAlignment="1" applyProtection="1">
      <alignment horizontal="center" vertical="top"/>
    </xf>
    <xf numFmtId="3" fontId="24" fillId="0" borderId="0" xfId="0" applyNumberFormat="1" applyFont="1" applyAlignment="1" applyProtection="1">
      <alignment vertical="top"/>
    </xf>
    <xf numFmtId="0" fontId="16" fillId="0" borderId="2" xfId="0" applyFont="1" applyFill="1" applyBorder="1" applyAlignment="1" applyProtection="1">
      <alignment horizontal="left" vertical="top"/>
    </xf>
    <xf numFmtId="0" fontId="11" fillId="0" borderId="2" xfId="0" applyFont="1" applyFill="1" applyBorder="1" applyAlignment="1" applyProtection="1">
      <alignment horizontal="left" vertical="top"/>
    </xf>
    <xf numFmtId="166" fontId="15" fillId="0" borderId="2" xfId="1" applyNumberFormat="1" applyFont="1" applyFill="1" applyBorder="1" applyAlignment="1" applyProtection="1">
      <alignment horizontal="right"/>
    </xf>
    <xf numFmtId="44" fontId="24" fillId="0" borderId="0" xfId="0" applyNumberFormat="1" applyFont="1" applyAlignment="1" applyProtection="1">
      <alignment vertical="top"/>
    </xf>
    <xf numFmtId="164" fontId="23" fillId="0" borderId="0" xfId="0" applyNumberFormat="1" applyFont="1" applyAlignment="1" applyProtection="1">
      <alignment vertical="top"/>
    </xf>
    <xf numFmtId="0" fontId="16" fillId="0" borderId="0" xfId="0" applyFont="1" applyAlignment="1" applyProtection="1">
      <alignment vertical="top"/>
    </xf>
    <xf numFmtId="1" fontId="26" fillId="0" borderId="0" xfId="0" applyNumberFormat="1" applyFont="1" applyFill="1" applyBorder="1" applyAlignment="1" applyProtection="1">
      <alignment horizontal="right" vertical="top"/>
    </xf>
    <xf numFmtId="0" fontId="16" fillId="4" borderId="2" xfId="0" applyFont="1" applyFill="1" applyBorder="1" applyAlignment="1" applyProtection="1">
      <alignment horizontal="left" vertical="top"/>
    </xf>
    <xf numFmtId="168" fontId="16" fillId="0" borderId="2" xfId="1" applyNumberFormat="1" applyFont="1" applyFill="1" applyBorder="1" applyAlignment="1" applyProtection="1">
      <alignment horizontal="right" vertical="top"/>
    </xf>
    <xf numFmtId="168" fontId="46" fillId="0" borderId="0" xfId="1" applyNumberFormat="1" applyFont="1" applyFill="1" applyBorder="1" applyAlignment="1" applyProtection="1">
      <alignment horizontal="right" vertical="top"/>
    </xf>
    <xf numFmtId="7" fontId="16" fillId="0" borderId="2" xfId="11" applyNumberFormat="1" applyFont="1" applyFill="1" applyBorder="1" applyAlignment="1" applyProtection="1">
      <alignment vertical="top"/>
    </xf>
    <xf numFmtId="7" fontId="46" fillId="0" borderId="0" xfId="11" applyNumberFormat="1" applyFont="1" applyFill="1" applyBorder="1" applyAlignment="1" applyProtection="1">
      <alignment vertical="top"/>
    </xf>
    <xf numFmtId="164" fontId="16" fillId="9" borderId="3" xfId="0" applyNumberFormat="1" applyFont="1" applyFill="1" applyBorder="1" applyAlignment="1" applyProtection="1">
      <alignment vertical="top"/>
    </xf>
    <xf numFmtId="164" fontId="46" fillId="0" borderId="0" xfId="0" applyNumberFormat="1" applyFont="1" applyFill="1" applyBorder="1" applyAlignment="1" applyProtection="1">
      <alignment vertical="top"/>
    </xf>
    <xf numFmtId="0" fontId="16" fillId="4" borderId="2" xfId="0" applyFont="1" applyFill="1" applyBorder="1" applyAlignment="1" applyProtection="1">
      <alignment horizontal="right" vertical="top"/>
    </xf>
    <xf numFmtId="164" fontId="4" fillId="9" borderId="3" xfId="0" applyNumberFormat="1" applyFont="1" applyFill="1" applyBorder="1" applyAlignment="1" applyProtection="1">
      <alignment vertical="top"/>
    </xf>
    <xf numFmtId="0" fontId="4" fillId="3" borderId="2" xfId="0" applyFont="1" applyFill="1" applyBorder="1" applyAlignment="1" applyProtection="1">
      <alignment horizontal="right" vertical="top"/>
    </xf>
    <xf numFmtId="0" fontId="16" fillId="0" borderId="2" xfId="0" applyFont="1" applyBorder="1" applyAlignment="1" applyProtection="1">
      <alignment vertical="top"/>
    </xf>
    <xf numFmtId="164" fontId="4" fillId="6" borderId="3" xfId="0" applyNumberFormat="1" applyFont="1" applyFill="1" applyBorder="1" applyAlignment="1" applyProtection="1">
      <alignment vertical="top"/>
    </xf>
    <xf numFmtId="8" fontId="4" fillId="0" borderId="0" xfId="0" applyNumberFormat="1" applyFont="1" applyAlignment="1" applyProtection="1">
      <alignment vertical="top"/>
    </xf>
    <xf numFmtId="0" fontId="4" fillId="3" borderId="0" xfId="0" applyFont="1" applyFill="1" applyBorder="1" applyAlignment="1" applyProtection="1">
      <alignment horizontal="right" vertical="top"/>
    </xf>
    <xf numFmtId="0" fontId="24" fillId="3" borderId="9" xfId="0" applyFont="1" applyFill="1" applyBorder="1" applyAlignment="1" applyProtection="1">
      <alignment vertical="top"/>
    </xf>
    <xf numFmtId="0" fontId="4" fillId="3" borderId="9" xfId="0" applyFont="1" applyFill="1" applyBorder="1" applyAlignment="1" applyProtection="1">
      <alignment horizontal="center" vertical="top"/>
    </xf>
    <xf numFmtId="49" fontId="4" fillId="3" borderId="11" xfId="0" applyNumberFormat="1" applyFont="1" applyFill="1" applyBorder="1" applyAlignment="1" applyProtection="1">
      <alignment horizontal="right" vertical="top"/>
    </xf>
    <xf numFmtId="1" fontId="4" fillId="3" borderId="16" xfId="0" applyNumberFormat="1" applyFont="1" applyFill="1" applyBorder="1" applyAlignment="1" applyProtection="1">
      <alignment horizontal="right" vertical="top"/>
    </xf>
    <xf numFmtId="1" fontId="4" fillId="3" borderId="6" xfId="0" applyNumberFormat="1" applyFont="1" applyFill="1" applyBorder="1" applyAlignment="1" applyProtection="1">
      <alignment horizontal="right" vertical="top"/>
    </xf>
    <xf numFmtId="0" fontId="4" fillId="3" borderId="6" xfId="0" applyFont="1" applyFill="1" applyBorder="1" applyAlignment="1" applyProtection="1">
      <alignment horizontal="right" vertical="top"/>
    </xf>
    <xf numFmtId="0" fontId="4" fillId="0" borderId="2" xfId="0" applyFont="1" applyBorder="1" applyAlignment="1" applyProtection="1">
      <alignment vertical="top"/>
    </xf>
    <xf numFmtId="166" fontId="15" fillId="8" borderId="2" xfId="1" applyNumberFormat="1" applyFont="1" applyFill="1" applyBorder="1" applyAlignment="1" applyProtection="1">
      <alignment horizontal="right"/>
      <protection locked="0"/>
    </xf>
    <xf numFmtId="168" fontId="16" fillId="5" borderId="2" xfId="1" applyNumberFormat="1" applyFont="1" applyFill="1" applyBorder="1" applyAlignment="1" applyProtection="1">
      <alignment horizontal="right" vertical="center"/>
      <protection locked="0"/>
    </xf>
    <xf numFmtId="0" fontId="5" fillId="3" borderId="4" xfId="0" applyFont="1" applyFill="1" applyBorder="1" applyAlignment="1" applyProtection="1">
      <alignment horizontal="left" vertical="top"/>
    </xf>
    <xf numFmtId="164" fontId="16" fillId="3" borderId="8" xfId="0" applyNumberFormat="1" applyFont="1" applyFill="1" applyBorder="1" applyAlignment="1" applyProtection="1">
      <alignment horizontal="right" vertical="top"/>
    </xf>
    <xf numFmtId="0" fontId="3" fillId="3" borderId="14" xfId="0" applyFont="1" applyFill="1" applyBorder="1" applyAlignment="1" applyProtection="1">
      <alignment vertical="top"/>
    </xf>
    <xf numFmtId="0" fontId="3" fillId="3" borderId="0" xfId="0" applyFont="1" applyFill="1" applyBorder="1" applyAlignment="1" applyProtection="1">
      <alignment vertical="top"/>
    </xf>
    <xf numFmtId="1" fontId="4" fillId="3" borderId="20" xfId="0" applyNumberFormat="1" applyFont="1" applyFill="1" applyBorder="1" applyAlignment="1" applyProtection="1">
      <alignment horizontal="right" vertical="top"/>
    </xf>
    <xf numFmtId="0" fontId="31" fillId="0" borderId="17" xfId="0" applyFont="1" applyFill="1" applyBorder="1" applyAlignment="1" applyProtection="1">
      <alignment horizontal="center" vertical="top"/>
    </xf>
    <xf numFmtId="168" fontId="16" fillId="4" borderId="17" xfId="1" applyNumberFormat="1" applyFont="1" applyFill="1" applyBorder="1" applyAlignment="1" applyProtection="1">
      <alignment horizontal="right" vertical="center"/>
    </xf>
    <xf numFmtId="166" fontId="16" fillId="4" borderId="24" xfId="1" applyNumberFormat="1" applyFont="1" applyFill="1" applyBorder="1" applyAlignment="1" applyProtection="1">
      <alignment horizontal="right" vertical="center"/>
    </xf>
    <xf numFmtId="166" fontId="16" fillId="4" borderId="8" xfId="1" applyNumberFormat="1" applyFont="1" applyFill="1" applyBorder="1" applyAlignment="1" applyProtection="1">
      <alignment horizontal="right" vertical="center"/>
    </xf>
    <xf numFmtId="166" fontId="16" fillId="4" borderId="17" xfId="1" applyNumberFormat="1" applyFont="1" applyFill="1" applyBorder="1" applyAlignment="1" applyProtection="1">
      <alignment horizontal="right" vertical="center"/>
    </xf>
    <xf numFmtId="0" fontId="31" fillId="0" borderId="13" xfId="0" applyFont="1" applyFill="1" applyBorder="1" applyAlignment="1" applyProtection="1">
      <alignment horizontal="center" vertical="top"/>
    </xf>
    <xf numFmtId="0" fontId="16" fillId="0" borderId="5" xfId="0" applyFont="1" applyFill="1" applyBorder="1" applyAlignment="1" applyProtection="1">
      <alignment horizontal="left" vertical="top" wrapText="1"/>
    </xf>
    <xf numFmtId="0" fontId="16" fillId="0" borderId="16" xfId="0" applyFont="1" applyFill="1" applyBorder="1" applyAlignment="1" applyProtection="1">
      <alignment horizontal="left" vertical="top" wrapText="1"/>
    </xf>
    <xf numFmtId="0" fontId="3" fillId="0" borderId="13" xfId="0" applyFont="1" applyFill="1" applyBorder="1" applyAlignment="1" applyProtection="1">
      <alignment vertical="top"/>
    </xf>
    <xf numFmtId="0" fontId="28" fillId="0" borderId="2" xfId="0" applyFont="1" applyFill="1" applyBorder="1" applyAlignment="1" applyProtection="1">
      <alignment horizontal="left" vertical="top" wrapText="1"/>
    </xf>
    <xf numFmtId="1" fontId="16" fillId="13" borderId="5" xfId="0" applyNumberFormat="1" applyFont="1" applyFill="1" applyBorder="1" applyAlignment="1" applyProtection="1">
      <alignment horizontal="right" vertical="center"/>
    </xf>
    <xf numFmtId="1" fontId="16" fillId="13" borderId="25" xfId="0" applyNumberFormat="1" applyFont="1" applyFill="1" applyBorder="1" applyAlignment="1" applyProtection="1">
      <alignment horizontal="right" vertical="center"/>
    </xf>
    <xf numFmtId="1" fontId="16" fillId="13" borderId="16" xfId="0" applyNumberFormat="1" applyFont="1" applyFill="1" applyBorder="1" applyAlignment="1" applyProtection="1">
      <alignment horizontal="right" vertical="center"/>
    </xf>
    <xf numFmtId="1" fontId="16" fillId="13" borderId="20" xfId="0" applyNumberFormat="1" applyFont="1" applyFill="1" applyBorder="1" applyAlignment="1" applyProtection="1">
      <alignment horizontal="right" vertical="center"/>
    </xf>
    <xf numFmtId="1" fontId="16" fillId="13" borderId="6" xfId="0" applyNumberFormat="1" applyFont="1" applyFill="1" applyBorder="1" applyAlignment="1" applyProtection="1">
      <alignment horizontal="right" vertical="center"/>
    </xf>
    <xf numFmtId="0" fontId="3" fillId="0" borderId="15" xfId="0" applyFont="1" applyFill="1" applyBorder="1" applyAlignment="1" applyProtection="1">
      <alignment vertical="top"/>
    </xf>
    <xf numFmtId="0" fontId="3" fillId="0" borderId="6" xfId="0" applyFont="1" applyFill="1" applyBorder="1" applyAlignment="1" applyProtection="1">
      <alignment horizontal="right" vertical="center"/>
    </xf>
    <xf numFmtId="168" fontId="16" fillId="9" borderId="2" xfId="1" applyNumberFormat="1" applyFont="1" applyFill="1" applyBorder="1" applyAlignment="1" applyProtection="1">
      <alignment horizontal="right" vertical="center"/>
    </xf>
    <xf numFmtId="0" fontId="3" fillId="0" borderId="0" xfId="0" applyFont="1" applyFill="1" applyBorder="1" applyAlignment="1" applyProtection="1">
      <alignment vertical="top"/>
    </xf>
    <xf numFmtId="0" fontId="3" fillId="0" borderId="0" xfId="0" applyFont="1" applyFill="1" applyBorder="1" applyAlignment="1" applyProtection="1">
      <alignment horizontal="right" vertical="center"/>
    </xf>
    <xf numFmtId="0" fontId="3" fillId="0" borderId="10" xfId="0" applyFont="1" applyFill="1" applyBorder="1" applyAlignment="1" applyProtection="1">
      <alignment horizontal="right" vertical="center"/>
    </xf>
    <xf numFmtId="168" fontId="16" fillId="4" borderId="2" xfId="1" applyNumberFormat="1" applyFont="1" applyFill="1" applyBorder="1" applyAlignment="1" applyProtection="1">
      <alignment horizontal="right" vertical="center"/>
    </xf>
    <xf numFmtId="0" fontId="20" fillId="14" borderId="2" xfId="0" applyFont="1" applyFill="1" applyBorder="1" applyAlignment="1" applyProtection="1">
      <alignment horizontal="left" vertical="top" wrapText="1"/>
    </xf>
    <xf numFmtId="168" fontId="20" fillId="14" borderId="2" xfId="1" applyNumberFormat="1" applyFont="1" applyFill="1" applyBorder="1" applyAlignment="1" applyProtection="1">
      <alignment horizontal="right" vertical="center"/>
    </xf>
    <xf numFmtId="168" fontId="16" fillId="4" borderId="2" xfId="1" quotePrefix="1" applyNumberFormat="1" applyFont="1" applyFill="1" applyBorder="1" applyAlignment="1" applyProtection="1">
      <alignment horizontal="right" vertical="center"/>
    </xf>
    <xf numFmtId="0" fontId="31" fillId="0" borderId="9" xfId="0" applyFont="1" applyBorder="1" applyAlignment="1" applyProtection="1">
      <alignment horizontal="center" vertical="top"/>
    </xf>
    <xf numFmtId="0" fontId="16" fillId="14" borderId="2" xfId="0" applyFont="1" applyFill="1" applyBorder="1" applyAlignment="1" applyProtection="1">
      <alignment horizontal="left" vertical="top" wrapText="1"/>
    </xf>
    <xf numFmtId="168" fontId="16" fillId="14" borderId="2" xfId="1" quotePrefix="1" applyNumberFormat="1" applyFont="1" applyFill="1" applyBorder="1" applyAlignment="1" applyProtection="1">
      <alignment horizontal="right" vertical="center"/>
    </xf>
    <xf numFmtId="0" fontId="3" fillId="0" borderId="9" xfId="0" applyFont="1" applyBorder="1" applyAlignment="1" applyProtection="1">
      <alignment vertical="top"/>
    </xf>
    <xf numFmtId="1" fontId="20" fillId="0" borderId="2" xfId="0" applyNumberFormat="1" applyFont="1" applyFill="1" applyBorder="1" applyAlignment="1" applyProtection="1">
      <alignment horizontal="right" vertical="center"/>
    </xf>
    <xf numFmtId="168" fontId="16" fillId="4" borderId="2" xfId="1" applyNumberFormat="1" applyFont="1" applyFill="1" applyBorder="1" applyAlignment="1" applyProtection="1">
      <alignment horizontal="left" vertical="center"/>
    </xf>
    <xf numFmtId="168" fontId="16" fillId="4" borderId="0" xfId="1" applyNumberFormat="1" applyFont="1" applyFill="1" applyBorder="1" applyAlignment="1" applyProtection="1">
      <alignment horizontal="right" vertical="center"/>
    </xf>
    <xf numFmtId="168" fontId="16" fillId="4" borderId="10" xfId="1" applyNumberFormat="1" applyFont="1" applyFill="1" applyBorder="1" applyAlignment="1" applyProtection="1">
      <alignment horizontal="right" vertical="center"/>
    </xf>
    <xf numFmtId="0" fontId="3" fillId="0" borderId="14" xfId="0" applyFont="1" applyFill="1" applyBorder="1" applyAlignment="1" applyProtection="1">
      <alignment vertical="top"/>
    </xf>
    <xf numFmtId="0" fontId="3" fillId="0" borderId="2" xfId="0" applyFont="1" applyFill="1" applyBorder="1" applyAlignment="1" applyProtection="1">
      <alignment horizontal="right" vertical="center"/>
    </xf>
    <xf numFmtId="168" fontId="16" fillId="4" borderId="11" xfId="1" applyNumberFormat="1" applyFont="1" applyFill="1" applyBorder="1" applyAlignment="1" applyProtection="1">
      <alignment horizontal="right" vertical="center"/>
    </xf>
    <xf numFmtId="168" fontId="16" fillId="4" borderId="12" xfId="1" applyNumberFormat="1" applyFont="1" applyFill="1" applyBorder="1" applyAlignment="1" applyProtection="1">
      <alignment horizontal="right" vertical="center"/>
    </xf>
    <xf numFmtId="168" fontId="16" fillId="4" borderId="0" xfId="1" applyNumberFormat="1" applyFont="1" applyFill="1" applyBorder="1" applyAlignment="1" applyProtection="1">
      <alignment horizontal="left" vertical="center"/>
    </xf>
    <xf numFmtId="0" fontId="31" fillId="0" borderId="2" xfId="0" applyFont="1" applyBorder="1" applyAlignment="1" applyProtection="1">
      <alignment horizontal="center" vertical="top"/>
    </xf>
    <xf numFmtId="0" fontId="16" fillId="0" borderId="5" xfId="0" applyFont="1" applyFill="1" applyBorder="1" applyAlignment="1" applyProtection="1">
      <alignment horizontal="left" vertical="center" wrapText="1"/>
    </xf>
    <xf numFmtId="0" fontId="3" fillId="0" borderId="16" xfId="0" applyFont="1" applyBorder="1" applyAlignment="1" applyProtection="1">
      <alignment vertical="top"/>
    </xf>
    <xf numFmtId="0" fontId="3" fillId="0" borderId="6" xfId="0" applyFont="1" applyBorder="1" applyAlignment="1" applyProtection="1">
      <alignment vertical="top"/>
    </xf>
    <xf numFmtId="0" fontId="24" fillId="0" borderId="0" xfId="0" applyFont="1" applyFill="1" applyBorder="1" applyAlignment="1" applyProtection="1">
      <alignment horizontal="left" vertical="top"/>
    </xf>
    <xf numFmtId="164" fontId="22" fillId="0" borderId="0" xfId="0" applyNumberFormat="1" applyFont="1" applyFill="1" applyBorder="1" applyAlignment="1" applyProtection="1">
      <alignment vertical="top"/>
    </xf>
    <xf numFmtId="44" fontId="16" fillId="0" borderId="0" xfId="11" applyFont="1" applyFill="1" applyBorder="1" applyAlignment="1" applyProtection="1">
      <alignment vertical="top"/>
    </xf>
    <xf numFmtId="0" fontId="24" fillId="0" borderId="0" xfId="0" applyFont="1" applyFill="1" applyBorder="1" applyAlignment="1" applyProtection="1">
      <alignment vertical="top"/>
    </xf>
    <xf numFmtId="164" fontId="4" fillId="0" borderId="0" xfId="0" applyNumberFormat="1" applyFont="1" applyFill="1" applyBorder="1" applyAlignment="1" applyProtection="1">
      <alignment horizontal="left" vertical="top"/>
    </xf>
    <xf numFmtId="0" fontId="16" fillId="3" borderId="9" xfId="0" applyFont="1" applyFill="1" applyBorder="1" applyAlignment="1" applyProtection="1">
      <alignment horizontal="right" vertical="top"/>
    </xf>
    <xf numFmtId="49" fontId="4" fillId="0" borderId="0" xfId="0" applyNumberFormat="1" applyFont="1" applyFill="1" applyBorder="1" applyAlignment="1" applyProtection="1">
      <alignment horizontal="left" vertical="top"/>
    </xf>
    <xf numFmtId="164" fontId="12" fillId="0" borderId="0" xfId="0" applyNumberFormat="1" applyFont="1" applyFill="1" applyBorder="1" applyAlignment="1" applyProtection="1">
      <alignment horizontal="left" vertical="top" wrapText="1"/>
    </xf>
    <xf numFmtId="0" fontId="12" fillId="0" borderId="0" xfId="0" applyNumberFormat="1" applyFont="1" applyFill="1" applyBorder="1" applyAlignment="1" applyProtection="1">
      <alignment horizontal="left" vertical="top" wrapText="1"/>
    </xf>
    <xf numFmtId="172" fontId="16" fillId="0" borderId="0" xfId="9" applyFont="1" applyFill="1" applyBorder="1" applyAlignment="1" applyProtection="1">
      <alignment horizontal="right" vertical="top"/>
    </xf>
    <xf numFmtId="0" fontId="4" fillId="0" borderId="0" xfId="0" applyFont="1" applyFill="1" applyBorder="1" applyAlignment="1" applyProtection="1">
      <alignment horizontal="right" vertical="top"/>
    </xf>
    <xf numFmtId="164" fontId="22" fillId="0" borderId="0" xfId="0" applyNumberFormat="1" applyFont="1" applyAlignment="1" applyProtection="1">
      <alignment vertical="top" wrapText="1"/>
    </xf>
    <xf numFmtId="7" fontId="16" fillId="0" borderId="2" xfId="11" applyNumberFormat="1" applyFont="1" applyFill="1" applyBorder="1" applyAlignment="1" applyProtection="1">
      <alignment horizontal="right" vertical="top"/>
    </xf>
    <xf numFmtId="164" fontId="16" fillId="9" borderId="3" xfId="0" applyNumberFormat="1" applyFont="1" applyFill="1" applyBorder="1" applyAlignment="1" applyProtection="1">
      <alignment horizontal="right" vertical="top"/>
    </xf>
    <xf numFmtId="168" fontId="16" fillId="4" borderId="2" xfId="1" applyNumberFormat="1" applyFont="1" applyFill="1" applyBorder="1" applyAlignment="1" applyProtection="1">
      <alignment horizontal="right" vertical="top"/>
    </xf>
    <xf numFmtId="0" fontId="4" fillId="0" borderId="0" xfId="0" applyFont="1" applyAlignment="1" applyProtection="1">
      <alignment vertical="top"/>
      <protection locked="0"/>
    </xf>
    <xf numFmtId="166" fontId="16" fillId="4" borderId="2" xfId="1" applyNumberFormat="1" applyFont="1" applyFill="1" applyBorder="1" applyAlignment="1" applyProtection="1">
      <alignment horizontal="right" vertical="center"/>
    </xf>
    <xf numFmtId="166" fontId="16" fillId="0" borderId="15" xfId="1" applyNumberFormat="1" applyFont="1" applyFill="1" applyBorder="1" applyAlignment="1" applyProtection="1">
      <alignment horizontal="right" vertical="center"/>
    </xf>
    <xf numFmtId="166" fontId="16" fillId="0" borderId="2" xfId="1" applyNumberFormat="1" applyFont="1" applyFill="1" applyBorder="1" applyAlignment="1" applyProtection="1">
      <alignment horizontal="right" vertical="center"/>
    </xf>
    <xf numFmtId="0" fontId="3" fillId="0" borderId="0" xfId="0" applyFont="1" applyAlignment="1" applyProtection="1">
      <alignment vertical="center"/>
    </xf>
    <xf numFmtId="0" fontId="16" fillId="0" borderId="2" xfId="0" applyFont="1" applyBorder="1" applyAlignment="1" applyProtection="1">
      <alignment horizontal="center" vertical="top"/>
    </xf>
    <xf numFmtId="1" fontId="19" fillId="0" borderId="4" xfId="0" applyNumberFormat="1" applyFont="1" applyFill="1" applyBorder="1" applyAlignment="1" applyProtection="1">
      <alignment vertical="top"/>
    </xf>
    <xf numFmtId="1" fontId="19" fillId="0" borderId="0" xfId="0" applyNumberFormat="1" applyFont="1" applyFill="1" applyBorder="1" applyAlignment="1" applyProtection="1">
      <alignment vertical="top"/>
    </xf>
    <xf numFmtId="0" fontId="4" fillId="3" borderId="9" xfId="0" applyFont="1" applyFill="1" applyBorder="1" applyAlignment="1" applyProtection="1">
      <alignment horizontal="right" vertical="top"/>
    </xf>
    <xf numFmtId="164" fontId="4" fillId="3" borderId="9" xfId="0" applyNumberFormat="1" applyFont="1" applyFill="1" applyBorder="1" applyAlignment="1" applyProtection="1">
      <alignment horizontal="center" vertical="top"/>
    </xf>
    <xf numFmtId="164" fontId="4" fillId="3" borderId="0" xfId="0" applyNumberFormat="1" applyFont="1" applyFill="1" applyBorder="1" applyAlignment="1" applyProtection="1">
      <alignment horizontal="right" vertical="top"/>
    </xf>
    <xf numFmtId="164" fontId="4" fillId="3" borderId="10" xfId="0" applyNumberFormat="1" applyFont="1" applyFill="1" applyBorder="1" applyAlignment="1" applyProtection="1">
      <alignment horizontal="right" vertical="top"/>
    </xf>
    <xf numFmtId="49" fontId="4" fillId="3" borderId="10" xfId="0" applyNumberFormat="1" applyFont="1" applyFill="1" applyBorder="1" applyAlignment="1" applyProtection="1">
      <alignment horizontal="right" vertical="top"/>
    </xf>
    <xf numFmtId="164" fontId="12" fillId="3" borderId="11" xfId="0" applyNumberFormat="1" applyFont="1" applyFill="1" applyBorder="1" applyAlignment="1" applyProtection="1">
      <alignment horizontal="left" vertical="top" wrapText="1"/>
    </xf>
    <xf numFmtId="164" fontId="4" fillId="3" borderId="12" xfId="0" applyNumberFormat="1" applyFont="1" applyFill="1" applyBorder="1" applyAlignment="1" applyProtection="1">
      <alignment horizontal="right" vertical="top"/>
    </xf>
    <xf numFmtId="0" fontId="26" fillId="0" borderId="0" xfId="0" applyFont="1" applyFill="1" applyBorder="1" applyAlignment="1" applyProtection="1">
      <alignment vertical="top"/>
    </xf>
    <xf numFmtId="0" fontId="47" fillId="0" borderId="0" xfId="0" applyFont="1" applyFill="1" applyBorder="1" applyAlignment="1" applyProtection="1">
      <alignment vertical="top"/>
    </xf>
    <xf numFmtId="0" fontId="46" fillId="0" borderId="0" xfId="0" applyFont="1" applyFill="1" applyBorder="1" applyAlignment="1" applyProtection="1">
      <alignment vertical="top"/>
    </xf>
    <xf numFmtId="164" fontId="27" fillId="0" borderId="0" xfId="0" applyNumberFormat="1" applyFont="1" applyFill="1" applyBorder="1" applyAlignment="1" applyProtection="1">
      <alignment vertical="top"/>
    </xf>
    <xf numFmtId="0" fontId="48" fillId="0" borderId="0" xfId="0" applyFont="1" applyAlignment="1" applyProtection="1">
      <alignment vertical="top"/>
    </xf>
    <xf numFmtId="164" fontId="16" fillId="9" borderId="2" xfId="0" applyNumberFormat="1" applyFont="1" applyFill="1" applyBorder="1" applyAlignment="1" applyProtection="1">
      <alignment vertical="top"/>
    </xf>
    <xf numFmtId="164" fontId="4" fillId="9" borderId="18" xfId="0" applyNumberFormat="1" applyFont="1" applyFill="1" applyBorder="1" applyAlignment="1" applyProtection="1">
      <alignment vertical="top"/>
    </xf>
    <xf numFmtId="164" fontId="4" fillId="3" borderId="4" xfId="0" applyNumberFormat="1" applyFont="1" applyFill="1" applyBorder="1" applyAlignment="1" applyProtection="1">
      <alignment horizontal="left" vertical="top"/>
    </xf>
    <xf numFmtId="166" fontId="16" fillId="0" borderId="15" xfId="1" applyNumberFormat="1" applyFont="1" applyFill="1" applyBorder="1" applyAlignment="1" applyProtection="1">
      <alignment horizontal="right" vertical="top"/>
    </xf>
    <xf numFmtId="0" fontId="3" fillId="0" borderId="0" xfId="3" applyFont="1" applyAlignment="1" applyProtection="1">
      <alignment vertical="top"/>
    </xf>
    <xf numFmtId="0" fontId="3" fillId="2" borderId="0" xfId="3" applyFont="1" applyFill="1" applyBorder="1" applyAlignment="1" applyProtection="1">
      <alignment vertical="top"/>
    </xf>
    <xf numFmtId="0" fontId="6" fillId="0" borderId="0" xfId="3" applyFont="1" applyAlignment="1" applyProtection="1">
      <alignment vertical="top"/>
    </xf>
    <xf numFmtId="0" fontId="3" fillId="3" borderId="0" xfId="3" applyFont="1" applyFill="1" applyAlignment="1" applyProtection="1">
      <alignment vertical="top"/>
    </xf>
    <xf numFmtId="0" fontId="6" fillId="3" borderId="0" xfId="3" applyFont="1" applyFill="1" applyBorder="1" applyAlignment="1" applyProtection="1">
      <alignment vertical="top"/>
    </xf>
    <xf numFmtId="0" fontId="6" fillId="2" borderId="0" xfId="3" applyFont="1" applyFill="1" applyBorder="1" applyAlignment="1" applyProtection="1">
      <alignment vertical="top"/>
    </xf>
    <xf numFmtId="0" fontId="8" fillId="3" borderId="0" xfId="0" applyFont="1" applyFill="1" applyBorder="1" applyAlignment="1" applyProtection="1">
      <alignment vertical="top"/>
    </xf>
    <xf numFmtId="0" fontId="3" fillId="3" borderId="0" xfId="3" applyFont="1" applyFill="1" applyBorder="1" applyAlignment="1" applyProtection="1">
      <alignment vertical="top"/>
    </xf>
    <xf numFmtId="0" fontId="10" fillId="3" borderId="0" xfId="0" applyFont="1" applyFill="1" applyBorder="1" applyAlignment="1" applyProtection="1">
      <alignment vertical="top"/>
    </xf>
    <xf numFmtId="0" fontId="4" fillId="3" borderId="0" xfId="0" applyFont="1" applyFill="1" applyAlignment="1" applyProtection="1">
      <alignment vertical="top"/>
    </xf>
    <xf numFmtId="0" fontId="11" fillId="0" borderId="0" xfId="3" applyFont="1" applyAlignment="1" applyProtection="1">
      <alignment vertical="top"/>
    </xf>
    <xf numFmtId="0" fontId="12" fillId="0" borderId="1" xfId="3" applyFont="1" applyFill="1" applyBorder="1" applyAlignment="1" applyProtection="1">
      <alignment vertical="top"/>
    </xf>
    <xf numFmtId="164" fontId="11" fillId="0" borderId="1" xfId="3" applyNumberFormat="1" applyFont="1" applyFill="1" applyBorder="1" applyAlignment="1" applyProtection="1">
      <alignment vertical="top"/>
    </xf>
    <xf numFmtId="0" fontId="12" fillId="0" borderId="0" xfId="3" applyFont="1" applyFill="1" applyBorder="1" applyAlignment="1" applyProtection="1">
      <alignment vertical="top"/>
    </xf>
    <xf numFmtId="164" fontId="11" fillId="0" borderId="0" xfId="3" applyNumberFormat="1" applyFont="1" applyFill="1" applyBorder="1" applyAlignment="1" applyProtection="1">
      <alignment vertical="top"/>
    </xf>
    <xf numFmtId="0" fontId="40" fillId="0" borderId="0" xfId="3" applyFont="1" applyAlignment="1" applyProtection="1">
      <alignment vertical="top"/>
    </xf>
    <xf numFmtId="164" fontId="8" fillId="3" borderId="7" xfId="0" applyNumberFormat="1" applyFont="1" applyFill="1" applyBorder="1" applyAlignment="1" applyProtection="1">
      <alignment vertical="top"/>
    </xf>
    <xf numFmtId="164" fontId="8" fillId="3" borderId="4" xfId="0" applyNumberFormat="1" applyFont="1" applyFill="1" applyBorder="1" applyAlignment="1" applyProtection="1">
      <alignment vertical="top"/>
    </xf>
    <xf numFmtId="164" fontId="4" fillId="3" borderId="4" xfId="0" applyNumberFormat="1" applyFont="1" applyFill="1" applyBorder="1" applyAlignment="1" applyProtection="1">
      <alignment vertical="top"/>
    </xf>
    <xf numFmtId="164" fontId="4" fillId="3" borderId="8" xfId="0" applyNumberFormat="1" applyFont="1" applyFill="1" applyBorder="1" applyAlignment="1" applyProtection="1">
      <alignment vertical="top"/>
    </xf>
    <xf numFmtId="164" fontId="4" fillId="3" borderId="14" xfId="0" applyNumberFormat="1" applyFont="1" applyFill="1" applyBorder="1" applyAlignment="1" applyProtection="1">
      <alignment vertical="top" wrapText="1"/>
    </xf>
    <xf numFmtId="164" fontId="4" fillId="3" borderId="11" xfId="0" applyNumberFormat="1" applyFont="1" applyFill="1" applyBorder="1" applyAlignment="1" applyProtection="1">
      <alignment horizontal="left" vertical="top" wrapText="1"/>
    </xf>
    <xf numFmtId="164" fontId="4" fillId="3" borderId="11" xfId="0" applyNumberFormat="1" applyFont="1" applyFill="1" applyBorder="1" applyAlignment="1" applyProtection="1">
      <alignment horizontal="left" vertical="top"/>
    </xf>
    <xf numFmtId="164" fontId="4" fillId="3" borderId="12" xfId="0" applyNumberFormat="1" applyFont="1" applyFill="1" applyBorder="1" applyAlignment="1" applyProtection="1">
      <alignment horizontal="left" vertical="top" wrapText="1"/>
    </xf>
    <xf numFmtId="0" fontId="11" fillId="0" borderId="2" xfId="3" quotePrefix="1" applyFont="1" applyFill="1" applyBorder="1" applyAlignment="1" applyProtection="1">
      <alignment vertical="top" wrapText="1"/>
    </xf>
    <xf numFmtId="44" fontId="11" fillId="4" borderId="15" xfId="2" applyFont="1" applyFill="1" applyBorder="1" applyAlignment="1" applyProtection="1">
      <alignment vertical="top"/>
    </xf>
    <xf numFmtId="0" fontId="11" fillId="0" borderId="5" xfId="3" quotePrefix="1" applyFont="1" applyFill="1" applyBorder="1" applyAlignment="1" applyProtection="1">
      <alignment vertical="top" wrapText="1"/>
    </xf>
    <xf numFmtId="0" fontId="5" fillId="3" borderId="5" xfId="0" applyFont="1" applyFill="1" applyBorder="1" applyAlignment="1" applyProtection="1">
      <alignment vertical="top" wrapText="1"/>
    </xf>
    <xf numFmtId="1" fontId="4" fillId="3" borderId="17" xfId="0" applyNumberFormat="1" applyFont="1" applyFill="1" applyBorder="1" applyAlignment="1" applyProtection="1">
      <alignment horizontal="right" vertical="top"/>
    </xf>
    <xf numFmtId="168" fontId="16" fillId="0" borderId="7" xfId="1" applyNumberFormat="1" applyFont="1" applyFill="1" applyBorder="1" applyAlignment="1" applyProtection="1">
      <alignment horizontal="right" vertical="top"/>
    </xf>
    <xf numFmtId="168" fontId="16" fillId="0" borderId="17" xfId="1" applyNumberFormat="1" applyFont="1" applyFill="1" applyBorder="1" applyAlignment="1" applyProtection="1">
      <alignment horizontal="right" vertical="top"/>
    </xf>
    <xf numFmtId="168" fontId="16" fillId="0" borderId="8" xfId="1" applyNumberFormat="1" applyFont="1" applyFill="1" applyBorder="1" applyAlignment="1" applyProtection="1">
      <alignment horizontal="right" vertical="top"/>
    </xf>
    <xf numFmtId="164" fontId="16" fillId="0" borderId="22" xfId="0" applyNumberFormat="1" applyFont="1" applyFill="1" applyBorder="1" applyAlignment="1" applyProtection="1">
      <alignment vertical="top"/>
    </xf>
    <xf numFmtId="164" fontId="16" fillId="0" borderId="18" xfId="0" applyNumberFormat="1" applyFont="1" applyFill="1" applyBorder="1" applyAlignment="1" applyProtection="1">
      <alignment vertical="top"/>
    </xf>
    <xf numFmtId="164" fontId="16" fillId="0" borderId="23" xfId="0" applyNumberFormat="1" applyFont="1" applyFill="1" applyBorder="1" applyAlignment="1" applyProtection="1">
      <alignment vertical="top"/>
    </xf>
    <xf numFmtId="0" fontId="4" fillId="0" borderId="2" xfId="0" applyFont="1" applyBorder="1" applyAlignment="1" applyProtection="1">
      <alignment horizontal="right" vertical="top"/>
    </xf>
    <xf numFmtId="0" fontId="4" fillId="3" borderId="5" xfId="0" applyFont="1" applyFill="1" applyBorder="1" applyAlignment="1" applyProtection="1">
      <alignment vertical="top"/>
    </xf>
    <xf numFmtId="164" fontId="11" fillId="0" borderId="0" xfId="3" applyNumberFormat="1" applyFont="1" applyFill="1" applyBorder="1" applyAlignment="1" applyProtection="1">
      <alignment horizontal="right" vertical="top"/>
    </xf>
    <xf numFmtId="164" fontId="11" fillId="0" borderId="0" xfId="3" applyNumberFormat="1" applyFont="1" applyAlignment="1" applyProtection="1">
      <alignment vertical="top"/>
    </xf>
    <xf numFmtId="164" fontId="26" fillId="3" borderId="9" xfId="0" applyNumberFormat="1" applyFont="1" applyFill="1" applyBorder="1" applyAlignment="1" applyProtection="1">
      <alignment vertical="top"/>
    </xf>
    <xf numFmtId="164" fontId="4" fillId="3" borderId="0" xfId="0" applyNumberFormat="1" applyFont="1" applyFill="1" applyBorder="1" applyAlignment="1" applyProtection="1">
      <alignment vertical="top"/>
    </xf>
    <xf numFmtId="164" fontId="4" fillId="3" borderId="10" xfId="0" applyNumberFormat="1" applyFont="1" applyFill="1" applyBorder="1" applyAlignment="1" applyProtection="1">
      <alignment vertical="top"/>
    </xf>
    <xf numFmtId="164" fontId="4" fillId="3" borderId="9" xfId="0" applyNumberFormat="1" applyFont="1" applyFill="1" applyBorder="1" applyAlignment="1" applyProtection="1">
      <alignment vertical="top"/>
    </xf>
    <xf numFmtId="168" fontId="4" fillId="4" borderId="2" xfId="1" applyNumberFormat="1" applyFont="1" applyFill="1" applyBorder="1" applyAlignment="1" applyProtection="1">
      <alignment horizontal="left" vertical="top"/>
    </xf>
    <xf numFmtId="0" fontId="4" fillId="3" borderId="12" xfId="0" applyNumberFormat="1" applyFont="1" applyFill="1" applyBorder="1" applyAlignment="1" applyProtection="1">
      <alignment horizontal="left" vertical="top" wrapText="1"/>
    </xf>
    <xf numFmtId="1" fontId="11" fillId="4" borderId="15" xfId="4" applyNumberFormat="1" applyFont="1" applyFill="1" applyBorder="1" applyAlignment="1" applyProtection="1">
      <alignment horizontal="right" vertical="top"/>
    </xf>
    <xf numFmtId="164" fontId="11" fillId="0" borderId="15" xfId="3" applyNumberFormat="1" applyFont="1" applyFill="1" applyBorder="1" applyAlignment="1" applyProtection="1">
      <alignment horizontal="right" vertical="top"/>
    </xf>
    <xf numFmtId="0" fontId="5" fillId="3" borderId="16" xfId="0" applyFont="1" applyFill="1" applyBorder="1" applyAlignment="1" applyProtection="1">
      <alignment vertical="top"/>
    </xf>
    <xf numFmtId="164" fontId="4" fillId="3" borderId="16" xfId="0" applyNumberFormat="1" applyFont="1" applyFill="1" applyBorder="1" applyAlignment="1" applyProtection="1">
      <alignment horizontal="right" vertical="top"/>
    </xf>
    <xf numFmtId="164" fontId="4" fillId="7" borderId="3" xfId="0" applyNumberFormat="1" applyFont="1" applyFill="1" applyBorder="1" applyAlignment="1" applyProtection="1">
      <alignment vertical="top"/>
    </xf>
    <xf numFmtId="0" fontId="17" fillId="0" borderId="0" xfId="3" applyFont="1" applyFill="1" applyBorder="1" applyAlignment="1" applyProtection="1">
      <alignment vertical="top"/>
    </xf>
    <xf numFmtId="0" fontId="19" fillId="0" borderId="0" xfId="3" applyFont="1" applyFill="1" applyBorder="1" applyAlignment="1" applyProtection="1">
      <alignment vertical="top"/>
    </xf>
    <xf numFmtId="0" fontId="11" fillId="0" borderId="1" xfId="3" applyFont="1" applyFill="1" applyBorder="1" applyAlignment="1" applyProtection="1">
      <alignment vertical="top"/>
    </xf>
    <xf numFmtId="0" fontId="15" fillId="5" borderId="2" xfId="1" applyNumberFormat="1" applyFont="1" applyFill="1" applyBorder="1" applyAlignment="1" applyProtection="1">
      <alignment horizontal="left" vertical="top"/>
      <protection locked="0"/>
    </xf>
    <xf numFmtId="0" fontId="29" fillId="3" borderId="6" xfId="0" applyFont="1" applyFill="1" applyBorder="1" applyAlignment="1" applyProtection="1">
      <alignment horizontal="right" vertical="center" wrapText="1"/>
      <protection hidden="1"/>
    </xf>
    <xf numFmtId="0" fontId="21" fillId="0" borderId="6" xfId="0" applyFont="1" applyBorder="1" applyAlignment="1" applyProtection="1">
      <alignment horizontal="right" vertical="center"/>
      <protection hidden="1"/>
    </xf>
    <xf numFmtId="166" fontId="11" fillId="0" borderId="2" xfId="1" applyNumberFormat="1" applyFont="1" applyFill="1" applyBorder="1" applyAlignment="1" applyProtection="1">
      <alignment horizontal="right" vertical="top"/>
      <protection hidden="1"/>
    </xf>
    <xf numFmtId="0" fontId="21" fillId="0" borderId="0" xfId="0" applyFont="1" applyAlignment="1" applyProtection="1">
      <alignment wrapText="1"/>
      <protection locked="0"/>
    </xf>
    <xf numFmtId="0" fontId="21" fillId="0" borderId="0" xfId="0" applyFont="1" applyProtection="1">
      <protection locked="0"/>
    </xf>
    <xf numFmtId="0" fontId="49" fillId="3" borderId="0" xfId="0" applyFont="1" applyFill="1" applyBorder="1" applyProtection="1">
      <protection hidden="1"/>
    </xf>
    <xf numFmtId="0" fontId="8" fillId="3" borderId="0" xfId="0" applyFont="1" applyFill="1" applyAlignment="1" applyProtection="1">
      <protection hidden="1"/>
    </xf>
    <xf numFmtId="0" fontId="50" fillId="4" borderId="0" xfId="0" applyFont="1" applyFill="1" applyBorder="1" applyProtection="1">
      <protection hidden="1"/>
    </xf>
    <xf numFmtId="0" fontId="50" fillId="4" borderId="0" xfId="0" applyFont="1" applyFill="1" applyBorder="1" applyProtection="1">
      <protection locked="0"/>
    </xf>
    <xf numFmtId="172" fontId="51" fillId="4" borderId="0" xfId="9" applyFont="1" applyFill="1" applyBorder="1" applyAlignment="1" applyProtection="1">
      <alignment horizontal="right" vertical="center"/>
      <protection locked="0"/>
    </xf>
    <xf numFmtId="0" fontId="51" fillId="4" borderId="0" xfId="0" applyFont="1" applyFill="1" applyBorder="1" applyAlignment="1" applyProtection="1">
      <alignment horizontal="right" vertical="center"/>
      <protection locked="0"/>
    </xf>
    <xf numFmtId="0" fontId="51" fillId="4" borderId="0" xfId="0" applyFont="1" applyFill="1" applyBorder="1" applyAlignment="1" applyProtection="1">
      <alignment horizontal="center" vertical="center"/>
      <protection locked="0"/>
    </xf>
    <xf numFmtId="172" fontId="51" fillId="4" borderId="0" xfId="9" applyFont="1" applyFill="1" applyBorder="1" applyAlignment="1" applyProtection="1">
      <alignment horizontal="center" vertical="center"/>
      <protection locked="0"/>
    </xf>
    <xf numFmtId="1" fontId="51" fillId="4" borderId="0" xfId="0" applyNumberFormat="1" applyFont="1" applyFill="1" applyBorder="1" applyAlignment="1" applyProtection="1">
      <alignment horizontal="center" vertical="center"/>
      <protection locked="0"/>
    </xf>
    <xf numFmtId="1" fontId="51" fillId="4" borderId="0" xfId="0" applyNumberFormat="1" applyFont="1" applyFill="1" applyBorder="1" applyAlignment="1" applyProtection="1">
      <alignment horizontal="right" vertical="center"/>
      <protection locked="0"/>
    </xf>
    <xf numFmtId="0" fontId="50" fillId="4" borderId="0" xfId="0" applyFont="1" applyFill="1" applyBorder="1" applyAlignment="1" applyProtection="1">
      <alignment horizontal="center" vertical="center"/>
      <protection locked="0"/>
    </xf>
    <xf numFmtId="177" fontId="51" fillId="4" borderId="0" xfId="9" applyNumberFormat="1" applyFont="1" applyFill="1" applyBorder="1" applyAlignment="1" applyProtection="1">
      <alignment horizontal="right" vertical="center"/>
      <protection locked="0"/>
    </xf>
    <xf numFmtId="1" fontId="51" fillId="4" borderId="0" xfId="10" applyNumberFormat="1" applyFont="1" applyFill="1" applyBorder="1" applyAlignment="1" applyProtection="1">
      <alignment horizontal="center" vertical="center"/>
      <protection locked="0"/>
    </xf>
    <xf numFmtId="0" fontId="52" fillId="4" borderId="0" xfId="0" applyFont="1" applyFill="1" applyBorder="1" applyAlignment="1" applyProtection="1">
      <alignment horizontal="left" vertical="center"/>
      <protection locked="0"/>
    </xf>
    <xf numFmtId="0" fontId="51" fillId="4" borderId="0" xfId="0" applyFont="1" applyFill="1" applyBorder="1" applyProtection="1">
      <protection locked="0"/>
    </xf>
    <xf numFmtId="0" fontId="51" fillId="4" borderId="0" xfId="0" applyFont="1" applyFill="1" applyBorder="1" applyProtection="1">
      <protection hidden="1"/>
    </xf>
    <xf numFmtId="173" fontId="51" fillId="4" borderId="0" xfId="10" applyFont="1" applyFill="1" applyBorder="1" applyAlignment="1" applyProtection="1">
      <alignment horizontal="right"/>
      <protection locked="0"/>
    </xf>
    <xf numFmtId="2" fontId="51" fillId="4" borderId="0" xfId="0" applyNumberFormat="1" applyFont="1" applyFill="1" applyBorder="1" applyProtection="1">
      <protection locked="0"/>
    </xf>
    <xf numFmtId="0" fontId="51" fillId="4" borderId="0" xfId="0" applyFont="1" applyFill="1" applyBorder="1" applyAlignment="1" applyProtection="1">
      <alignment wrapText="1"/>
      <protection locked="0"/>
    </xf>
    <xf numFmtId="173" fontId="51" fillId="4" borderId="0" xfId="10" applyNumberFormat="1" applyFont="1" applyFill="1" applyBorder="1" applyAlignment="1" applyProtection="1">
      <alignment vertical="center"/>
      <protection locked="0"/>
    </xf>
    <xf numFmtId="0" fontId="51" fillId="4" borderId="0" xfId="0" applyFont="1" applyFill="1" applyBorder="1" applyAlignment="1" applyProtection="1">
      <alignment vertical="center" wrapText="1"/>
      <protection locked="0"/>
    </xf>
    <xf numFmtId="0" fontId="51" fillId="4" borderId="0" xfId="0" applyFont="1" applyFill="1" applyBorder="1" applyAlignment="1" applyProtection="1">
      <alignment vertical="center"/>
      <protection locked="0"/>
    </xf>
    <xf numFmtId="173" fontId="52" fillId="4" borderId="0" xfId="10" applyNumberFormat="1" applyFont="1" applyFill="1" applyBorder="1" applyAlignment="1" applyProtection="1">
      <alignment vertical="center"/>
      <protection locked="0"/>
    </xf>
    <xf numFmtId="0" fontId="52" fillId="4" borderId="0" xfId="0" applyFont="1" applyFill="1" applyBorder="1" applyAlignment="1" applyProtection="1">
      <alignment horizontal="right" vertical="center"/>
      <protection locked="0"/>
    </xf>
    <xf numFmtId="0" fontId="52" fillId="4" borderId="0" xfId="0" applyFont="1" applyFill="1" applyBorder="1" applyAlignment="1" applyProtection="1">
      <alignment vertical="center"/>
      <protection locked="0"/>
    </xf>
    <xf numFmtId="176" fontId="53" fillId="4" borderId="0" xfId="0" applyNumberFormat="1" applyFont="1" applyFill="1" applyBorder="1" applyAlignment="1" applyProtection="1">
      <alignment horizontal="right" vertical="center"/>
      <protection locked="0"/>
    </xf>
    <xf numFmtId="175" fontId="53" fillId="4" borderId="0" xfId="0" applyNumberFormat="1" applyFont="1" applyFill="1" applyBorder="1" applyAlignment="1" applyProtection="1">
      <alignment horizontal="right" vertical="center"/>
      <protection locked="0"/>
    </xf>
    <xf numFmtId="174" fontId="53" fillId="4" borderId="0" xfId="9" applyNumberFormat="1" applyFont="1" applyFill="1" applyBorder="1" applyAlignment="1" applyProtection="1">
      <alignment horizontal="right" vertical="center"/>
      <protection locked="0"/>
    </xf>
    <xf numFmtId="0" fontId="53" fillId="4" borderId="0" xfId="0" applyFont="1" applyFill="1" applyBorder="1" applyAlignment="1" applyProtection="1">
      <alignment horizontal="center" vertical="center"/>
      <protection locked="0"/>
    </xf>
    <xf numFmtId="0" fontId="51" fillId="4" borderId="0" xfId="0" applyFont="1" applyFill="1" applyBorder="1" applyAlignment="1" applyProtection="1">
      <alignment vertical="center"/>
      <protection hidden="1"/>
    </xf>
    <xf numFmtId="0" fontId="54" fillId="4" borderId="0" xfId="0" applyFont="1" applyFill="1" applyBorder="1" applyAlignment="1" applyProtection="1">
      <alignment vertical="center"/>
      <protection hidden="1"/>
    </xf>
    <xf numFmtId="0" fontId="56" fillId="4" borderId="0" xfId="0" applyFont="1" applyFill="1" applyBorder="1" applyAlignment="1" applyProtection="1">
      <alignment vertical="center"/>
      <protection hidden="1"/>
    </xf>
    <xf numFmtId="1" fontId="53" fillId="4" borderId="0" xfId="0" applyNumberFormat="1" applyFont="1" applyFill="1" applyBorder="1" applyAlignment="1" applyProtection="1">
      <alignment horizontal="right" vertical="center"/>
      <protection hidden="1"/>
    </xf>
    <xf numFmtId="176" fontId="53" fillId="4" borderId="0" xfId="0" applyNumberFormat="1" applyFont="1" applyFill="1" applyBorder="1" applyAlignment="1" applyProtection="1">
      <alignment horizontal="right" vertical="center"/>
      <protection hidden="1"/>
    </xf>
    <xf numFmtId="175" fontId="51" fillId="4" borderId="0" xfId="0" applyNumberFormat="1" applyFont="1" applyFill="1" applyBorder="1" applyAlignment="1" applyProtection="1">
      <alignment horizontal="right" vertical="center" wrapText="1"/>
      <protection hidden="1"/>
    </xf>
    <xf numFmtId="172" fontId="51" fillId="4" borderId="0" xfId="9" applyNumberFormat="1" applyFont="1" applyFill="1" applyBorder="1" applyAlignment="1" applyProtection="1">
      <alignment horizontal="right" vertical="center" wrapText="1"/>
      <protection hidden="1"/>
    </xf>
    <xf numFmtId="0" fontId="51" fillId="4" borderId="0" xfId="0" applyFont="1" applyFill="1" applyBorder="1" applyAlignment="1" applyProtection="1">
      <alignment horizontal="center" vertical="center"/>
      <protection hidden="1"/>
    </xf>
    <xf numFmtId="0" fontId="52" fillId="4" borderId="0" xfId="0" applyFont="1" applyFill="1" applyBorder="1" applyAlignment="1" applyProtection="1">
      <alignment horizontal="left" vertical="center"/>
      <protection hidden="1"/>
    </xf>
    <xf numFmtId="0" fontId="51" fillId="4" borderId="0" xfId="0" applyFont="1" applyFill="1" applyBorder="1" applyAlignment="1" applyProtection="1">
      <alignment wrapText="1"/>
      <protection hidden="1"/>
    </xf>
    <xf numFmtId="0" fontId="16" fillId="0" borderId="2" xfId="0" applyFont="1" applyFill="1" applyBorder="1" applyAlignment="1" applyProtection="1">
      <alignment horizontal="left" vertical="top" wrapText="1"/>
    </xf>
    <xf numFmtId="1" fontId="5" fillId="3" borderId="2" xfId="0" applyNumberFormat="1" applyFont="1" applyFill="1" applyBorder="1" applyAlignment="1" applyProtection="1">
      <alignment horizontal="left" vertical="top"/>
    </xf>
    <xf numFmtId="0" fontId="16" fillId="4" borderId="2" xfId="0" applyFont="1" applyFill="1" applyBorder="1" applyAlignment="1" applyProtection="1">
      <alignment horizontal="left" vertical="top" wrapText="1"/>
    </xf>
    <xf numFmtId="164" fontId="4" fillId="3" borderId="0" xfId="0" applyNumberFormat="1" applyFont="1" applyFill="1" applyBorder="1" applyAlignment="1" applyProtection="1">
      <alignment horizontal="left" vertical="top" wrapText="1"/>
    </xf>
    <xf numFmtId="164" fontId="4" fillId="3" borderId="11" xfId="0" applyNumberFormat="1" applyFont="1" applyFill="1" applyBorder="1" applyAlignment="1" applyProtection="1">
      <alignment horizontal="left" vertical="top" wrapText="1"/>
    </xf>
    <xf numFmtId="0" fontId="16" fillId="0" borderId="7" xfId="0" applyFont="1" applyBorder="1" applyAlignment="1" applyProtection="1">
      <alignment horizontal="left" vertical="top" wrapText="1"/>
    </xf>
    <xf numFmtId="0" fontId="16" fillId="0" borderId="4" xfId="0" applyFont="1" applyBorder="1" applyAlignment="1" applyProtection="1">
      <alignment horizontal="left" vertical="top" wrapText="1"/>
    </xf>
    <xf numFmtId="0" fontId="16" fillId="0" borderId="8" xfId="0" applyFont="1" applyBorder="1" applyAlignment="1" applyProtection="1">
      <alignment horizontal="left" vertical="top" wrapText="1"/>
    </xf>
    <xf numFmtId="0" fontId="16" fillId="0" borderId="14" xfId="0" applyFont="1" applyBorder="1" applyAlignment="1" applyProtection="1">
      <alignment horizontal="left" vertical="top" wrapText="1"/>
    </xf>
    <xf numFmtId="0" fontId="16" fillId="0" borderId="11" xfId="0" applyFont="1" applyBorder="1" applyAlignment="1" applyProtection="1">
      <alignment horizontal="left" vertical="top" wrapText="1"/>
    </xf>
    <xf numFmtId="0" fontId="16" fillId="0" borderId="12" xfId="0" applyFont="1" applyBorder="1" applyAlignment="1" applyProtection="1">
      <alignment horizontal="left" vertical="top" wrapText="1"/>
    </xf>
    <xf numFmtId="164" fontId="12" fillId="3" borderId="0" xfId="0" applyNumberFormat="1" applyFont="1" applyFill="1" applyBorder="1" applyAlignment="1" applyProtection="1">
      <alignment horizontal="left" vertical="top" wrapText="1"/>
    </xf>
    <xf numFmtId="0" fontId="36" fillId="0" borderId="0" xfId="0" applyFont="1" applyAlignment="1" applyProtection="1">
      <alignment horizontal="left" vertical="top" wrapText="1"/>
    </xf>
    <xf numFmtId="164" fontId="12" fillId="3" borderId="9" xfId="0" applyNumberFormat="1" applyFont="1" applyFill="1" applyBorder="1" applyAlignment="1" applyProtection="1">
      <alignment horizontal="center" vertical="top"/>
    </xf>
    <xf numFmtId="164" fontId="12" fillId="3" borderId="10" xfId="0" applyNumberFormat="1" applyFont="1" applyFill="1" applyBorder="1" applyAlignment="1" applyProtection="1">
      <alignment horizontal="center" vertical="top"/>
    </xf>
    <xf numFmtId="164" fontId="12" fillId="3" borderId="11" xfId="0" applyNumberFormat="1" applyFont="1" applyFill="1" applyBorder="1" applyAlignment="1" applyProtection="1">
      <alignment horizontal="left" vertical="top" wrapText="1"/>
    </xf>
    <xf numFmtId="0" fontId="35" fillId="0" borderId="0" xfId="12" applyFill="1" applyAlignment="1" applyProtection="1">
      <alignment horizontal="center" vertical="top" wrapText="1"/>
    </xf>
    <xf numFmtId="0" fontId="35" fillId="0" borderId="0" xfId="12" applyFill="1" applyAlignment="1" applyProtection="1">
      <alignment horizontal="center" vertical="top"/>
    </xf>
    <xf numFmtId="0" fontId="15" fillId="5" borderId="5" xfId="1" applyNumberFormat="1" applyFont="1" applyFill="1" applyBorder="1" applyAlignment="1" applyProtection="1">
      <alignment horizontal="left" vertical="top"/>
      <protection locked="0"/>
    </xf>
    <xf numFmtId="0" fontId="15" fillId="5" borderId="16" xfId="1" applyNumberFormat="1" applyFont="1" applyFill="1" applyBorder="1" applyAlignment="1" applyProtection="1">
      <alignment horizontal="left" vertical="top"/>
      <protection locked="0"/>
    </xf>
    <xf numFmtId="0" fontId="15" fillId="5" borderId="6" xfId="1" applyNumberFormat="1" applyFont="1" applyFill="1" applyBorder="1" applyAlignment="1" applyProtection="1">
      <alignment horizontal="left" vertical="top"/>
      <protection locked="0"/>
    </xf>
    <xf numFmtId="164" fontId="4" fillId="0" borderId="0" xfId="0" applyNumberFormat="1" applyFont="1" applyFill="1" applyBorder="1" applyAlignment="1" applyProtection="1">
      <alignment horizontal="left" vertical="top" wrapText="1"/>
    </xf>
    <xf numFmtId="0" fontId="16" fillId="0" borderId="5" xfId="0" applyFont="1" applyFill="1" applyBorder="1" applyAlignment="1" applyProtection="1">
      <alignment horizontal="left" vertical="top" wrapText="1"/>
    </xf>
    <xf numFmtId="0" fontId="16" fillId="0" borderId="6" xfId="0" applyFont="1" applyFill="1" applyBorder="1" applyAlignment="1" applyProtection="1">
      <alignment horizontal="left" vertical="top" wrapText="1"/>
    </xf>
    <xf numFmtId="0" fontId="31" fillId="0" borderId="7" xfId="0" applyFont="1" applyBorder="1" applyAlignment="1" applyProtection="1">
      <alignment horizontal="center" vertical="top"/>
    </xf>
    <xf numFmtId="0" fontId="31" fillId="0" borderId="9" xfId="0" applyFont="1" applyBorder="1" applyAlignment="1" applyProtection="1">
      <alignment horizontal="center" vertical="top"/>
    </xf>
    <xf numFmtId="164" fontId="4" fillId="3" borderId="16" xfId="0" applyNumberFormat="1" applyFont="1" applyFill="1" applyBorder="1" applyAlignment="1" applyProtection="1">
      <alignment horizontal="center" vertical="top"/>
    </xf>
    <xf numFmtId="164" fontId="4" fillId="3" borderId="6" xfId="0" applyNumberFormat="1" applyFont="1" applyFill="1" applyBorder="1" applyAlignment="1" applyProtection="1">
      <alignment horizontal="center" vertical="top"/>
    </xf>
    <xf numFmtId="164" fontId="28" fillId="3" borderId="9" xfId="0" applyNumberFormat="1" applyFont="1" applyFill="1" applyBorder="1" applyAlignment="1" applyProtection="1">
      <alignment horizontal="left" vertical="top"/>
    </xf>
    <xf numFmtId="164" fontId="28" fillId="3" borderId="0" xfId="0" applyNumberFormat="1" applyFont="1" applyFill="1" applyBorder="1" applyAlignment="1" applyProtection="1">
      <alignment horizontal="left" vertical="top"/>
    </xf>
    <xf numFmtId="0" fontId="15" fillId="5" borderId="2" xfId="1" applyNumberFormat="1" applyFont="1" applyFill="1" applyBorder="1" applyAlignment="1" applyProtection="1">
      <alignment horizontal="left" vertical="top"/>
      <protection locked="0"/>
    </xf>
    <xf numFmtId="0" fontId="3" fillId="0" borderId="0" xfId="0" applyFont="1" applyAlignment="1" applyProtection="1">
      <alignment horizontal="left" vertical="top" wrapText="1"/>
    </xf>
    <xf numFmtId="164" fontId="28" fillId="3" borderId="5" xfId="0" applyNumberFormat="1" applyFont="1" applyFill="1" applyBorder="1" applyAlignment="1" applyProtection="1">
      <alignment horizontal="left" vertical="top"/>
    </xf>
    <xf numFmtId="164" fontId="28" fillId="3" borderId="16" xfId="0" applyNumberFormat="1" applyFont="1" applyFill="1" applyBorder="1" applyAlignment="1" applyProtection="1">
      <alignment horizontal="left" vertical="top"/>
    </xf>
    <xf numFmtId="164" fontId="28" fillId="3" borderId="6" xfId="0" applyNumberFormat="1" applyFont="1" applyFill="1" applyBorder="1" applyAlignment="1" applyProtection="1">
      <alignment horizontal="left" vertical="top"/>
    </xf>
    <xf numFmtId="0" fontId="4" fillId="8" borderId="2" xfId="0" applyFont="1" applyFill="1" applyBorder="1" applyAlignment="1" applyProtection="1">
      <alignment horizontal="left" vertical="top"/>
      <protection locked="0"/>
    </xf>
    <xf numFmtId="164" fontId="12" fillId="3" borderId="9" xfId="0" applyNumberFormat="1" applyFont="1" applyFill="1" applyBorder="1" applyAlignment="1" applyProtection="1">
      <alignment horizontal="left" vertical="top"/>
    </xf>
    <xf numFmtId="164" fontId="12" fillId="3" borderId="10" xfId="0" applyNumberFormat="1" applyFont="1" applyFill="1" applyBorder="1" applyAlignment="1" applyProtection="1">
      <alignment horizontal="left" vertical="top"/>
    </xf>
    <xf numFmtId="164" fontId="4" fillId="3" borderId="7" xfId="0" applyNumberFormat="1" applyFont="1" applyFill="1" applyBorder="1" applyAlignment="1" applyProtection="1">
      <alignment horizontal="center" vertical="top"/>
    </xf>
    <xf numFmtId="164" fontId="4" fillId="3" borderId="19" xfId="0" applyNumberFormat="1" applyFont="1" applyFill="1" applyBorder="1" applyAlignment="1" applyProtection="1">
      <alignment horizontal="center" vertical="top"/>
    </xf>
    <xf numFmtId="0" fontId="40" fillId="0" borderId="0" xfId="3" applyFont="1" applyAlignment="1" applyProtection="1">
      <alignment horizontal="left" vertical="top" wrapText="1"/>
    </xf>
    <xf numFmtId="0" fontId="29" fillId="3" borderId="9" xfId="0" applyFont="1" applyFill="1" applyBorder="1" applyAlignment="1" applyProtection="1">
      <alignment horizontal="center" vertical="center"/>
      <protection hidden="1"/>
    </xf>
    <xf numFmtId="0" fontId="29" fillId="3" borderId="0" xfId="0" applyFont="1" applyFill="1" applyBorder="1" applyAlignment="1" applyProtection="1">
      <alignment horizontal="center" vertical="center"/>
      <protection hidden="1"/>
    </xf>
    <xf numFmtId="0" fontId="29" fillId="3" borderId="5" xfId="0" applyFont="1" applyFill="1" applyBorder="1" applyAlignment="1" applyProtection="1">
      <alignment horizontal="left" vertical="center" wrapText="1"/>
      <protection hidden="1"/>
    </xf>
    <xf numFmtId="0" fontId="29" fillId="3" borderId="6" xfId="0" applyFont="1" applyFill="1" applyBorder="1" applyAlignment="1" applyProtection="1">
      <alignment horizontal="left" vertical="center" wrapText="1"/>
      <protection hidden="1"/>
    </xf>
    <xf numFmtId="0" fontId="29" fillId="3" borderId="5" xfId="0" applyFont="1" applyFill="1" applyBorder="1" applyAlignment="1" applyProtection="1">
      <alignment horizontal="right" vertical="center" wrapText="1"/>
      <protection hidden="1"/>
    </xf>
    <xf numFmtId="0" fontId="29" fillId="3" borderId="6" xfId="0" applyFont="1" applyFill="1" applyBorder="1" applyAlignment="1" applyProtection="1">
      <alignment horizontal="right" vertical="center" wrapText="1"/>
      <protection hidden="1"/>
    </xf>
    <xf numFmtId="0" fontId="29" fillId="0" borderId="2" xfId="0" applyFont="1" applyFill="1" applyBorder="1" applyAlignment="1" applyProtection="1">
      <alignment horizontal="right" vertical="center"/>
      <protection hidden="1"/>
    </xf>
    <xf numFmtId="0" fontId="29" fillId="0" borderId="0" xfId="0" applyFont="1" applyFill="1" applyBorder="1" applyAlignment="1" applyProtection="1">
      <alignment horizontal="right" vertical="center"/>
      <protection hidden="1"/>
    </xf>
    <xf numFmtId="0" fontId="29" fillId="0" borderId="5" xfId="0" applyFont="1" applyBorder="1" applyAlignment="1" applyProtection="1">
      <alignment horizontal="right" vertical="center"/>
      <protection hidden="1"/>
    </xf>
    <xf numFmtId="0" fontId="29" fillId="0" borderId="6" xfId="0" applyFont="1" applyBorder="1" applyAlignment="1" applyProtection="1">
      <alignment horizontal="right" vertical="center"/>
      <protection hidden="1"/>
    </xf>
    <xf numFmtId="0" fontId="29" fillId="0" borderId="2" xfId="0" applyFont="1" applyBorder="1" applyAlignment="1" applyProtection="1">
      <alignment horizontal="right" vertical="center"/>
      <protection hidden="1"/>
    </xf>
    <xf numFmtId="0" fontId="21" fillId="0" borderId="5" xfId="0" applyFont="1" applyBorder="1" applyAlignment="1" applyProtection="1">
      <alignment horizontal="right" vertical="center"/>
      <protection hidden="1"/>
    </xf>
    <xf numFmtId="0" fontId="21" fillId="0" borderId="6" xfId="0" applyFont="1" applyBorder="1" applyAlignment="1" applyProtection="1">
      <alignment horizontal="right" vertical="center"/>
      <protection hidden="1"/>
    </xf>
    <xf numFmtId="0" fontId="57" fillId="4" borderId="0" xfId="0" applyFont="1" applyFill="1" applyBorder="1" applyAlignment="1" applyProtection="1">
      <alignment vertical="center"/>
      <protection hidden="1"/>
    </xf>
    <xf numFmtId="0" fontId="54" fillId="4" borderId="0" xfId="0" applyFont="1" applyFill="1" applyBorder="1" applyAlignment="1" applyProtection="1">
      <alignment horizontal="left" vertical="top" wrapText="1"/>
      <protection hidden="1"/>
    </xf>
  </cellXfs>
  <cellStyles count="13">
    <cellStyle name="Hyperlink" xfId="12" builtinId="8"/>
    <cellStyle name="Komma" xfId="1" builtinId="3"/>
    <cellStyle name="Komma 2" xfId="4"/>
    <cellStyle name="Komma 2 2" xfId="7"/>
    <cellStyle name="Komma 3" xfId="10"/>
    <cellStyle name="Procent" xfId="6" builtinId="5"/>
    <cellStyle name="Procent 2" xfId="5"/>
    <cellStyle name="Standaard" xfId="0" builtinId="0"/>
    <cellStyle name="Standaard 3" xfId="8"/>
    <cellStyle name="Standaard 4" xfId="3"/>
    <cellStyle name="Valuta" xfId="2" builtinId="4"/>
    <cellStyle name="Valuta 2" xfId="9"/>
    <cellStyle name="Valuta 3" xfId="11"/>
  </cellStyles>
  <dxfs count="547">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theme="0" tint="-0.24994659260841701"/>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b/>
        <i val="0"/>
        <color theme="1"/>
      </font>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font>
      <fill>
        <patternFill>
          <bgColor theme="0"/>
        </patternFill>
      </fill>
    </dxf>
    <dxf>
      <font>
        <color theme="0" tint="-0.24994659260841701"/>
      </font>
      <fill>
        <patternFill>
          <bgColor theme="0" tint="-0.24994659260841701"/>
        </patternFill>
      </fill>
    </dxf>
    <dxf>
      <fill>
        <patternFill>
          <bgColor rgb="FFFF0000"/>
        </patternFill>
      </fill>
    </dxf>
    <dxf>
      <font>
        <color theme="0"/>
      </font>
      <fill>
        <patternFill>
          <bgColor theme="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000000000000001E-2"/>
          <c:y val="2.8406040868911714E-2"/>
          <c:w val="0.96"/>
          <c:h val="0.94"/>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DATA!$D$20:$Z$20</c:f>
              <c:numCache>
                <c:formatCode>_(* #,##0.00_);_(* \(#,##0.00\);_(* "-"??_);_(@_)</c:formatCode>
                <c:ptCount val="23"/>
                <c:pt idx="0">
                  <c:v>56.103589505120596</c:v>
                </c:pt>
                <c:pt idx="1">
                  <c:v>56.652294636306586</c:v>
                </c:pt>
                <c:pt idx="2">
                  <c:v>57.20099976749259</c:v>
                </c:pt>
                <c:pt idx="3">
                  <c:v>58.29841002986457</c:v>
                </c:pt>
                <c:pt idx="4">
                  <c:v>60.493230554608537</c:v>
                </c:pt>
                <c:pt idx="5">
                  <c:v>62.688051079352512</c:v>
                </c:pt>
                <c:pt idx="6">
                  <c:v>64.882871604096479</c:v>
                </c:pt>
                <c:pt idx="7">
                  <c:v>67.077692128840454</c:v>
                </c:pt>
                <c:pt idx="8">
                  <c:v>69.272512653584414</c:v>
                </c:pt>
                <c:pt idx="9">
                  <c:v>71.467333178328388</c:v>
                </c:pt>
                <c:pt idx="10">
                  <c:v>73.662153703072363</c:v>
                </c:pt>
                <c:pt idx="11">
                  <c:v>75.856974227816337</c:v>
                </c:pt>
                <c:pt idx="12">
                  <c:v>78.051794752560298</c:v>
                </c:pt>
                <c:pt idx="13">
                  <c:v>80.246615277304272</c:v>
                </c:pt>
                <c:pt idx="14">
                  <c:v>82.441435802048233</c:v>
                </c:pt>
                <c:pt idx="15">
                  <c:v>84.636256326792221</c:v>
                </c:pt>
                <c:pt idx="16">
                  <c:v>86.831076851536181</c:v>
                </c:pt>
                <c:pt idx="17">
                  <c:v>89.025897376280156</c:v>
                </c:pt>
                <c:pt idx="18">
                  <c:v>91.22071790102413</c:v>
                </c:pt>
                <c:pt idx="19">
                  <c:v>93.415538425768091</c:v>
                </c:pt>
                <c:pt idx="20">
                  <c:v>95.610358950512051</c:v>
                </c:pt>
                <c:pt idx="21">
                  <c:v>97.805179475256026</c:v>
                </c:pt>
                <c:pt idx="22">
                  <c:v>100</c:v>
                </c:pt>
              </c:numCache>
            </c:numRef>
          </c:xVal>
          <c:yVal>
            <c:numRef>
              <c:f>DATA!$D$19:$Z$19</c:f>
              <c:numCache>
                <c:formatCode>_(* #,##0.00_);_(* \(#,##0.00\);_(* "-"??_);_(@_)</c:formatCode>
                <c:ptCount val="23"/>
                <c:pt idx="0">
                  <c:v>0</c:v>
                </c:pt>
                <c:pt idx="1">
                  <c:v>59641.134659148171</c:v>
                </c:pt>
                <c:pt idx="2">
                  <c:v>77328.547896402975</c:v>
                </c:pt>
                <c:pt idx="3">
                  <c:v>100095.08679661415</c:v>
                </c:pt>
                <c:pt idx="4">
                  <c:v>129130.87894533337</c:v>
                </c:pt>
                <c:pt idx="5">
                  <c:v>149455.62411141195</c:v>
                </c:pt>
                <c:pt idx="6">
                  <c:v>165455.75499612535</c:v>
                </c:pt>
                <c:pt idx="7">
                  <c:v>178754.97501529654</c:v>
                </c:pt>
                <c:pt idx="8">
                  <c:v>190162.42236415422</c:v>
                </c:pt>
                <c:pt idx="9">
                  <c:v>200148.87502574522</c:v>
                </c:pt>
                <c:pt idx="10">
                  <c:v>209016.21992872527</c:v>
                </c:pt>
                <c:pt idx="11">
                  <c:v>216971.51881738732</c:v>
                </c:pt>
                <c:pt idx="12">
                  <c:v>224164.00821118325</c:v>
                </c:pt>
                <c:pt idx="13">
                  <c:v>230705.42643630295</c:v>
                </c:pt>
                <c:pt idx="14">
                  <c:v>236682.00875277384</c:v>
                </c:pt>
                <c:pt idx="15">
                  <c:v>242161.97303782549</c:v>
                </c:pt>
                <c:pt idx="16">
                  <c:v>247200.40662733186</c:v>
                </c:pt>
                <c:pt idx="17">
                  <c:v>251842.57727854277</c:v>
                </c:pt>
                <c:pt idx="18">
                  <c:v>256126.24749085834</c:v>
                </c:pt>
                <c:pt idx="19">
                  <c:v>260083.33578965001</c:v>
                </c:pt>
                <c:pt idx="20">
                  <c:v>263741.13698054344</c:v>
                </c:pt>
                <c:pt idx="21">
                  <c:v>267123.23667431099</c:v>
                </c:pt>
                <c:pt idx="22">
                  <c:v>270250.20899553353</c:v>
                </c:pt>
              </c:numCache>
            </c:numRef>
          </c:yVal>
          <c:smooth val="0"/>
        </c:ser>
        <c:ser>
          <c:idx val="27"/>
          <c:order val="1"/>
          <c:tx>
            <c:v>BPK = 0,9</c:v>
          </c:tx>
          <c:spPr>
            <a:ln w="44450" cap="rnd" cmpd="sng" algn="ctr">
              <a:solidFill>
                <a:srgbClr val="FFCC99"/>
              </a:solidFill>
              <a:prstDash val="solid"/>
              <a:round/>
              <a:headEnd type="none" w="med" len="med"/>
              <a:tailEnd type="none" w="med" len="med"/>
            </a:ln>
          </c:spPr>
          <c:marker>
            <c:symbol val="none"/>
          </c:marker>
          <c:xVal>
            <c:numRef>
              <c:f>DATA!$D$23:$Z$23</c:f>
              <c:numCache>
                <c:formatCode>_(* #,##0.00_);_(* \(#,##0.00\);_(* "-"??_);_(@_)</c:formatCode>
                <c:ptCount val="23"/>
                <c:pt idx="0">
                  <c:v>66.493230554608544</c:v>
                </c:pt>
                <c:pt idx="1">
                  <c:v>66.912065172675938</c:v>
                </c:pt>
                <c:pt idx="2">
                  <c:v>67.330899790743331</c:v>
                </c:pt>
                <c:pt idx="3">
                  <c:v>68.168569026878117</c:v>
                </c:pt>
                <c:pt idx="4">
                  <c:v>69.84390749914769</c:v>
                </c:pt>
                <c:pt idx="5">
                  <c:v>71.519245971417263</c:v>
                </c:pt>
                <c:pt idx="6">
                  <c:v>73.194584443686836</c:v>
                </c:pt>
                <c:pt idx="7">
                  <c:v>74.869922915956408</c:v>
                </c:pt>
                <c:pt idx="8">
                  <c:v>76.545261388225981</c:v>
                </c:pt>
                <c:pt idx="9">
                  <c:v>78.220599860495554</c:v>
                </c:pt>
                <c:pt idx="10">
                  <c:v>79.895938332765127</c:v>
                </c:pt>
                <c:pt idx="11">
                  <c:v>81.571276805034714</c:v>
                </c:pt>
                <c:pt idx="12">
                  <c:v>83.246615277304258</c:v>
                </c:pt>
                <c:pt idx="13">
                  <c:v>84.921953749573845</c:v>
                </c:pt>
                <c:pt idx="14">
                  <c:v>86.597292221843418</c:v>
                </c:pt>
                <c:pt idx="15">
                  <c:v>88.272630694112991</c:v>
                </c:pt>
                <c:pt idx="16">
                  <c:v>89.947969166382563</c:v>
                </c:pt>
                <c:pt idx="17">
                  <c:v>91.623307638652136</c:v>
                </c:pt>
                <c:pt idx="18">
                  <c:v>93.298646110921709</c:v>
                </c:pt>
                <c:pt idx="19">
                  <c:v>94.973984583191282</c:v>
                </c:pt>
                <c:pt idx="20">
                  <c:v>96.64932305546084</c:v>
                </c:pt>
                <c:pt idx="21">
                  <c:v>98.324661527730427</c:v>
                </c:pt>
                <c:pt idx="22">
                  <c:v>100</c:v>
                </c:pt>
              </c:numCache>
            </c:numRef>
          </c:xVal>
          <c:yVal>
            <c:numRef>
              <c:f>DATA!$D$22:$Z$22</c:f>
              <c:numCache>
                <c:formatCode>_(* #,##0.00_);_(* \(#,##0.00\);_(* "-"??_);_(@_)</c:formatCode>
                <c:ptCount val="23"/>
                <c:pt idx="0">
                  <c:v>0</c:v>
                </c:pt>
                <c:pt idx="1">
                  <c:v>50457.024200055595</c:v>
                </c:pt>
                <c:pt idx="2">
                  <c:v>65437.200197955535</c:v>
                </c:pt>
                <c:pt idx="3">
                  <c:v>84745.589198342685</c:v>
                </c:pt>
                <c:pt idx="4">
                  <c:v>109440.60225345948</c:v>
                </c:pt>
                <c:pt idx="5">
                  <c:v>126797.72193757919</c:v>
                </c:pt>
                <c:pt idx="6">
                  <c:v>140520.20116301422</c:v>
                </c:pt>
                <c:pt idx="7">
                  <c:v>151977.63020806687</c:v>
                </c:pt>
                <c:pt idx="8">
                  <c:v>161851.93437360559</c:v>
                </c:pt>
                <c:pt idx="9">
                  <c:v>170539.54079186561</c:v>
                </c:pt>
                <c:pt idx="10">
                  <c:v>178294.44122549545</c:v>
                </c:pt>
                <c:pt idx="11">
                  <c:v>185290.69260443209</c:v>
                </c:pt>
                <c:pt idx="12">
                  <c:v>191653.62735378105</c:v>
                </c:pt>
                <c:pt idx="13">
                  <c:v>197476.99302710895</c:v>
                </c:pt>
                <c:pt idx="14">
                  <c:v>202833.06248694303</c:v>
                </c:pt>
                <c:pt idx="15">
                  <c:v>207778.9406355891</c:v>
                </c:pt>
                <c:pt idx="16">
                  <c:v>212360.67977019187</c:v>
                </c:pt>
                <c:pt idx="17">
                  <c:v>216616.06647734836</c:v>
                </c:pt>
                <c:pt idx="18">
                  <c:v>220576.56855879523</c:v>
                </c:pt>
                <c:pt idx="19">
                  <c:v>224268.73168992199</c:v>
                </c:pt>
                <c:pt idx="20">
                  <c:v>227715.2045130491</c:v>
                </c:pt>
                <c:pt idx="21">
                  <c:v>230935.50617880072</c:v>
                </c:pt>
                <c:pt idx="22">
                  <c:v>233946.61123700737</c:v>
                </c:pt>
              </c:numCache>
            </c:numRef>
          </c:yVal>
          <c:smooth val="0"/>
        </c:ser>
        <c:ser>
          <c:idx val="28"/>
          <c:order val="2"/>
          <c:tx>
            <c:v>BPK = 0,8</c:v>
          </c:tx>
          <c:spPr>
            <a:ln w="44450" cap="rnd" cmpd="sng" algn="ctr">
              <a:solidFill>
                <a:srgbClr val="FFCC99"/>
              </a:solidFill>
              <a:prstDash val="solid"/>
              <a:round/>
              <a:headEnd type="none" w="med" len="med"/>
              <a:tailEnd type="none" w="med" len="med"/>
            </a:ln>
          </c:spPr>
          <c:marker>
            <c:symbol val="none"/>
          </c:marker>
          <c:xVal>
            <c:numRef>
              <c:f>DATA!$D$26:$Z$26</c:f>
              <c:numCache>
                <c:formatCode>_(* #,##0.00_);_(* \(#,##0.00\);_(* "-"??_);_(@_)</c:formatCode>
                <c:ptCount val="23"/>
                <c:pt idx="0">
                  <c:v>76.882871604096465</c:v>
                </c:pt>
                <c:pt idx="1">
                  <c:v>77.171835709045268</c:v>
                </c:pt>
                <c:pt idx="2">
                  <c:v>77.460799813994058</c:v>
                </c:pt>
                <c:pt idx="3">
                  <c:v>78.03872802389165</c:v>
                </c:pt>
                <c:pt idx="4">
                  <c:v>79.194584443686821</c:v>
                </c:pt>
                <c:pt idx="5">
                  <c:v>80.350440863481992</c:v>
                </c:pt>
                <c:pt idx="6">
                  <c:v>81.506297283277178</c:v>
                </c:pt>
                <c:pt idx="7">
                  <c:v>82.662153703072363</c:v>
                </c:pt>
                <c:pt idx="8">
                  <c:v>83.81801012286752</c:v>
                </c:pt>
                <c:pt idx="9">
                  <c:v>84.973866542662719</c:v>
                </c:pt>
                <c:pt idx="10">
                  <c:v>86.12972296245789</c:v>
                </c:pt>
                <c:pt idx="11">
                  <c:v>87.285579382253047</c:v>
                </c:pt>
                <c:pt idx="12">
                  <c:v>88.441435802048247</c:v>
                </c:pt>
                <c:pt idx="13">
                  <c:v>89.597292221843418</c:v>
                </c:pt>
                <c:pt idx="14">
                  <c:v>90.753148641638575</c:v>
                </c:pt>
                <c:pt idx="15">
                  <c:v>91.909005061433774</c:v>
                </c:pt>
                <c:pt idx="16">
                  <c:v>93.064861481228945</c:v>
                </c:pt>
                <c:pt idx="17">
                  <c:v>94.220717901024102</c:v>
                </c:pt>
                <c:pt idx="18">
                  <c:v>95.376574320819302</c:v>
                </c:pt>
                <c:pt idx="19">
                  <c:v>96.532430740614473</c:v>
                </c:pt>
                <c:pt idx="20">
                  <c:v>97.688287160409658</c:v>
                </c:pt>
                <c:pt idx="21">
                  <c:v>98.844143580204815</c:v>
                </c:pt>
                <c:pt idx="22">
                  <c:v>100</c:v>
                </c:pt>
              </c:numCache>
            </c:numRef>
          </c:xVal>
          <c:yVal>
            <c:numRef>
              <c:f>DATA!$D$25:$Z$25</c:f>
              <c:numCache>
                <c:formatCode>_(* #,##0.00_);_(* \(#,##0.00\);_(* "-"??_);_(@_)</c:formatCode>
                <c:ptCount val="23"/>
                <c:pt idx="0">
                  <c:v>0</c:v>
                </c:pt>
                <c:pt idx="1">
                  <c:v>40776.449625055509</c:v>
                </c:pt>
                <c:pt idx="2">
                  <c:v>52899.15543069601</c:v>
                </c:pt>
                <c:pt idx="3">
                  <c:v>68551.176606967347</c:v>
                </c:pt>
                <c:pt idx="4">
                  <c:v>88639.842301995726</c:v>
                </c:pt>
                <c:pt idx="5">
                  <c:v>102830.40293155173</c:v>
                </c:pt>
                <c:pt idx="6">
                  <c:v>114107.81715352484</c:v>
                </c:pt>
                <c:pt idx="7">
                  <c:v>123574.78881407158</c:v>
                </c:pt>
                <c:pt idx="8">
                  <c:v>131779.7754784516</c:v>
                </c:pt>
                <c:pt idx="9">
                  <c:v>139041.28154059485</c:v>
                </c:pt>
                <c:pt idx="10">
                  <c:v>145563.16034113069</c:v>
                </c:pt>
                <c:pt idx="11">
                  <c:v>151484.96206528891</c:v>
                </c:pt>
                <c:pt idx="12">
                  <c:v>156907.06341533069</c:v>
                </c:pt>
                <c:pt idx="13">
                  <c:v>161904.46136296191</c:v>
                </c:pt>
                <c:pt idx="14">
                  <c:v>166534.90579326756</c:v>
                </c:pt>
                <c:pt idx="15">
                  <c:v>170843.97018918954</c:v>
                </c:pt>
                <c:pt idx="16">
                  <c:v>174868.35878324337</c:v>
                </c:pt>
                <c:pt idx="17">
                  <c:v>178638.14498959764</c:v>
                </c:pt>
                <c:pt idx="18">
                  <c:v>182178.33432689353</c:v>
                </c:pt>
                <c:pt idx="19">
                  <c:v>185509.98495601185</c:v>
                </c:pt>
                <c:pt idx="20">
                  <c:v>188651.02959121551</c:v>
                </c:pt>
                <c:pt idx="21">
                  <c:v>191616.89047552826</c:v>
                </c:pt>
                <c:pt idx="22">
                  <c:v>194420.94763804917</c:v>
                </c:pt>
              </c:numCache>
            </c:numRef>
          </c:yVal>
          <c:smooth val="0"/>
        </c:ser>
        <c:ser>
          <c:idx val="29"/>
          <c:order val="3"/>
          <c:tx>
            <c:v>BPK = 0,7</c:v>
          </c:tx>
          <c:spPr>
            <a:ln w="44450" cap="rnd" cmpd="sng" algn="ctr">
              <a:solidFill>
                <a:srgbClr val="FFCC99"/>
              </a:solidFill>
              <a:prstDash val="solid"/>
              <a:round/>
              <a:headEnd type="none" w="med" len="med"/>
              <a:tailEnd type="none" w="med" len="med"/>
            </a:ln>
          </c:spPr>
          <c:marker>
            <c:symbol val="none"/>
          </c:marker>
          <c:xVal>
            <c:numRef>
              <c:f>DATA!$D$29:$Z$29</c:f>
              <c:numCache>
                <c:formatCode>_(* #,##0.00_);_(* \(#,##0.00\);_(* "-"??_);_(@_)</c:formatCode>
                <c:ptCount val="23"/>
                <c:pt idx="0">
                  <c:v>87.272512653584428</c:v>
                </c:pt>
                <c:pt idx="1">
                  <c:v>87.431606245414628</c:v>
                </c:pt>
                <c:pt idx="2">
                  <c:v>87.590699837244841</c:v>
                </c:pt>
                <c:pt idx="3">
                  <c:v>87.908887020905226</c:v>
                </c:pt>
                <c:pt idx="4">
                  <c:v>88.545261388225995</c:v>
                </c:pt>
                <c:pt idx="5">
                  <c:v>89.181635755546779</c:v>
                </c:pt>
                <c:pt idx="6">
                  <c:v>89.818010122867548</c:v>
                </c:pt>
                <c:pt idx="7">
                  <c:v>90.454384490188332</c:v>
                </c:pt>
                <c:pt idx="8">
                  <c:v>91.090758857509101</c:v>
                </c:pt>
                <c:pt idx="9">
                  <c:v>91.727133224829885</c:v>
                </c:pt>
                <c:pt idx="10">
                  <c:v>92.363507592150654</c:v>
                </c:pt>
                <c:pt idx="11">
                  <c:v>92.999881959471438</c:v>
                </c:pt>
                <c:pt idx="12">
                  <c:v>93.636256326792207</c:v>
                </c:pt>
                <c:pt idx="13">
                  <c:v>94.272630694112991</c:v>
                </c:pt>
                <c:pt idx="14">
                  <c:v>94.909005061433788</c:v>
                </c:pt>
                <c:pt idx="15">
                  <c:v>95.545379428754558</c:v>
                </c:pt>
                <c:pt idx="16">
                  <c:v>96.181753796075327</c:v>
                </c:pt>
                <c:pt idx="17">
                  <c:v>96.818128163396096</c:v>
                </c:pt>
                <c:pt idx="18">
                  <c:v>97.454502530716894</c:v>
                </c:pt>
                <c:pt idx="19">
                  <c:v>98.090876898037664</c:v>
                </c:pt>
                <c:pt idx="20">
                  <c:v>98.727251265358433</c:v>
                </c:pt>
                <c:pt idx="21">
                  <c:v>99.363625632679202</c:v>
                </c:pt>
                <c:pt idx="22">
                  <c:v>100</c:v>
                </c:pt>
              </c:numCache>
            </c:numRef>
          </c:xVal>
          <c:yVal>
            <c:numRef>
              <c:f>DATA!$D$28:$Z$28</c:f>
              <c:numCache>
                <c:formatCode>_(* #,##0.00_);_(* \(#,##0.00\);_(* "-"??_);_(@_)</c:formatCode>
                <c:ptCount val="23"/>
                <c:pt idx="0">
                  <c:v>0</c:v>
                </c:pt>
                <c:pt idx="1">
                  <c:v>29972.642243175083</c:v>
                </c:pt>
                <c:pt idx="2">
                  <c:v>38899.077865182669</c:v>
                </c:pt>
                <c:pt idx="3">
                  <c:v>50449.462145340462</c:v>
                </c:pt>
                <c:pt idx="4">
                  <c:v>65339.739598401269</c:v>
                </c:pt>
                <c:pt idx="5">
                  <c:v>75924.691616785785</c:v>
                </c:pt>
                <c:pt idx="6">
                  <c:v>84391.031073676568</c:v>
                </c:pt>
                <c:pt idx="7">
                  <c:v>91545.401688653263</c:v>
                </c:pt>
                <c:pt idx="8">
                  <c:v>97788.456529797782</c:v>
                </c:pt>
                <c:pt idx="9">
                  <c:v>103352.5531744285</c:v>
                </c:pt>
                <c:pt idx="10">
                  <c:v>108386.21040097751</c:v>
                </c:pt>
                <c:pt idx="11">
                  <c:v>112990.9637274525</c:v>
                </c:pt>
                <c:pt idx="12">
                  <c:v>117239.74935318685</c:v>
                </c:pt>
                <c:pt idx="13">
                  <c:v>121186.9889780128</c:v>
                </c:pt>
                <c:pt idx="14">
                  <c:v>124874.53208655072</c:v>
                </c:pt>
                <c:pt idx="15">
                  <c:v>128335.35870562961</c:v>
                </c:pt>
                <c:pt idx="16">
                  <c:v>131595.99291840423</c:v>
                </c:pt>
                <c:pt idx="17">
                  <c:v>134678.13544902869</c:v>
                </c:pt>
                <c:pt idx="18">
                  <c:v>137599.80287125977</c:v>
                </c:pt>
                <c:pt idx="19">
                  <c:v>140376.14385743893</c:v>
                </c:pt>
                <c:pt idx="20">
                  <c:v>143020.03751613834</c:v>
                </c:pt>
                <c:pt idx="21">
                  <c:v>145542.54079363358</c:v>
                </c:pt>
                <c:pt idx="22">
                  <c:v>147953.2289079797</c:v>
                </c:pt>
              </c:numCache>
            </c:numRef>
          </c:yVal>
          <c:smooth val="0"/>
        </c:ser>
        <c:ser>
          <c:idx val="13"/>
          <c:order val="4"/>
          <c:tx>
            <c:v>min</c:v>
          </c:tx>
          <c:spPr>
            <a:ln w="44450" cap="rnd" cmpd="sng" algn="ctr">
              <a:solidFill>
                <a:srgbClr val="4F81BD"/>
              </a:solidFill>
              <a:prstDash val="solid"/>
              <a:round/>
              <a:headEnd type="none" w="med" len="med"/>
              <a:tailEnd type="none" w="med" len="med"/>
            </a:ln>
          </c:spPr>
          <c:marker>
            <c:symbol val="none"/>
          </c:marker>
          <c:xVal>
            <c:numRef>
              <c:f>DATA!$C$41:$D$41</c:f>
              <c:numCache>
                <c:formatCode>General</c:formatCode>
                <c:ptCount val="2"/>
                <c:pt idx="0">
                  <c:v>60</c:v>
                </c:pt>
                <c:pt idx="1">
                  <c:v>60</c:v>
                </c:pt>
              </c:numCache>
            </c:numRef>
          </c:xVal>
          <c:yVal>
            <c:numRef>
              <c:f>DATA!$C$43:$D$43</c:f>
              <c:numCache>
                <c:formatCode>_ "€"\ * #,##0_ ;_ "€"\ * \-#,##0_ ;_ "€"\ * "-"??_ ;_ @_ </c:formatCode>
                <c:ptCount val="2"/>
                <c:pt idx="0" formatCode="_(&quot;€&quot;* #,##0.00_);_(&quot;€&quot;* \(#,##0.00\);_(&quot;€&quot;* &quot;-&quot;??_);_(@_)">
                  <c:v>0</c:v>
                </c:pt>
                <c:pt idx="1">
                  <c:v>460000.00000000012</c:v>
                </c:pt>
              </c:numCache>
            </c:numRef>
          </c:yVal>
          <c:smooth val="0"/>
        </c:ser>
        <c:ser>
          <c:idx val="14"/>
          <c:order val="5"/>
          <c:tx>
            <c:v>max</c:v>
          </c:tx>
          <c:spPr>
            <a:ln w="44450" cap="rnd" cmpd="sng" algn="ctr">
              <a:solidFill>
                <a:srgbClr val="1F497D"/>
              </a:solidFill>
              <a:prstDash val="solid"/>
              <a:round/>
              <a:headEnd type="none" w="med" len="med"/>
              <a:tailEnd type="none" w="med" len="med"/>
            </a:ln>
          </c:spPr>
          <c:marker>
            <c:symbol val="none"/>
          </c:marker>
          <c:xVal>
            <c:numRef>
              <c:f>DATA!$C$40:$D$40</c:f>
              <c:numCache>
                <c:formatCode>General</c:formatCode>
                <c:ptCount val="2"/>
                <c:pt idx="0">
                  <c:v>100</c:v>
                </c:pt>
                <c:pt idx="1">
                  <c:v>100</c:v>
                </c:pt>
              </c:numCache>
            </c:numRef>
          </c:xVal>
          <c:yVal>
            <c:numRef>
              <c:f>DATA!$C$43:$D$43</c:f>
              <c:numCache>
                <c:formatCode>_ "€"\ * #,##0_ ;_ "€"\ * \-#,##0_ ;_ "€"\ * "-"??_ ;_ @_ </c:formatCode>
                <c:ptCount val="2"/>
                <c:pt idx="0" formatCode="_(&quot;€&quot;* #,##0.00_);_(&quot;€&quot;* \(#,##0.00\);_(&quot;€&quot;* &quot;-&quot;??_);_(@_)">
                  <c:v>0</c:v>
                </c:pt>
                <c:pt idx="1">
                  <c:v>460000.00000000012</c:v>
                </c:pt>
              </c:numCache>
            </c:numRef>
          </c:yVal>
          <c:smooth val="0"/>
          <c:extLst/>
        </c:ser>
        <c:ser>
          <c:idx val="15"/>
          <c:order val="6"/>
          <c:tx>
            <c:strRef>
              <c:f>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0183826159556043"/>
                  <c:y val="-3.4827755226200276E-2"/>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DATA!$D$38</c:f>
              <c:numCache>
                <c:formatCode>0</c:formatCode>
                <c:ptCount val="1"/>
                <c:pt idx="0">
                  <c:v>80</c:v>
                </c:pt>
              </c:numCache>
            </c:numRef>
          </c:xVal>
          <c:yVal>
            <c:numRef>
              <c:f>DATA!$C$38</c:f>
              <c:numCache>
                <c:formatCode>_ "€"\ * #,##0_ ;_ "€"\ * \-#,##0_ ;_ "€"\ * "-"??_ ;_ @_ </c:formatCode>
                <c:ptCount val="1"/>
                <c:pt idx="0">
                  <c:v>230000</c:v>
                </c:pt>
              </c:numCache>
            </c:numRef>
          </c:yVal>
          <c:smooth val="0"/>
        </c:ser>
        <c:ser>
          <c:idx val="16"/>
          <c:order val="7"/>
          <c:tx>
            <c:strRef>
              <c:f>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53887880429271E-2"/>
                  <c:y val="-1.5207296997459114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1246139006003851"/>
                      <c:h val="8.3605145167969491E-2"/>
                    </c:manualLayout>
                  </c15:layout>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DATA!$D$39</c:f>
              <c:numCache>
                <c:formatCode>0</c:formatCode>
                <c:ptCount val="1"/>
                <c:pt idx="0">
                  <c:v>100</c:v>
                </c:pt>
              </c:numCache>
            </c:numRef>
          </c:xVal>
          <c:yVal>
            <c:numRef>
              <c:f>DATA!$C$39</c:f>
              <c:numCache>
                <c:formatCode>_ "€"\ * #,##0_ ;_ "€"\ * \-#,##0_ ;_ "€"\ * "-"??_ ;_ @_ </c:formatCode>
                <c:ptCount val="1"/>
                <c:pt idx="0">
                  <c:v>270250</c:v>
                </c:pt>
              </c:numCache>
            </c:numRef>
          </c:yVal>
          <c:smooth val="0"/>
        </c:ser>
        <c:ser>
          <c:idx val="1"/>
          <c:order val="8"/>
          <c:tx>
            <c:strRef>
              <c:f>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DATA!$F$7</c:f>
              <c:numCache>
                <c:formatCode>0</c:formatCode>
                <c:ptCount val="1"/>
                <c:pt idx="0">
                  <c:v>60</c:v>
                </c:pt>
              </c:numCache>
            </c:numRef>
          </c:xVal>
          <c:yVal>
            <c:numRef>
              <c:f>DATA!$C$7</c:f>
              <c:numCache>
                <c:formatCode>_("€"* #,##0.00_);_("€"* \(#,##0.00\);_("€"* "-"??_);_(@_)</c:formatCode>
                <c:ptCount val="1"/>
                <c:pt idx="0">
                  <c:v>0</c:v>
                </c:pt>
              </c:numCache>
            </c:numRef>
          </c:yVal>
          <c:smooth val="0"/>
        </c:ser>
        <c:ser>
          <c:idx val="3"/>
          <c:order val="9"/>
          <c:tx>
            <c:strRef>
              <c:f>DATA!$G$41</c:f>
              <c:strCache>
                <c:ptCount val="1"/>
                <c:pt idx="0">
                  <c:v>1500</c:v>
                </c:pt>
              </c:strCache>
            </c:strRef>
          </c:tx>
          <c:marker>
            <c:symbol val="none"/>
          </c:marker>
          <c:dLbls>
            <c:dLbl>
              <c:idx val="0"/>
              <c:layout>
                <c:manualLayout>
                  <c:x val="-3.5936535433070869E-2"/>
                  <c:y val="5.5337952755905362E-2"/>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DATA!$C$41</c:f>
              <c:numCache>
                <c:formatCode>General</c:formatCode>
                <c:ptCount val="1"/>
                <c:pt idx="0">
                  <c:v>60</c:v>
                </c:pt>
              </c:numCache>
            </c:numRef>
          </c:xVal>
          <c:yVal>
            <c:numRef>
              <c:f>DATA!$C$43</c:f>
              <c:numCache>
                <c:formatCode>_("€"* #,##0.00_);_("€"* \(#,##0.00\);_("€"* "-"??_);_(@_)</c:formatCode>
                <c:ptCount val="1"/>
                <c:pt idx="0">
                  <c:v>0</c:v>
                </c:pt>
              </c:numCache>
            </c:numRef>
          </c:yVal>
          <c:smooth val="0"/>
          <c:extLst/>
        </c:ser>
        <c:ser>
          <c:idx val="5"/>
          <c:order val="10"/>
          <c:tx>
            <c:strRef>
              <c:f>DATA!$G$40</c:f>
              <c:strCache>
                <c:ptCount val="1"/>
                <c:pt idx="0">
                  <c:v>2500</c:v>
                </c:pt>
              </c:strCache>
            </c:strRef>
          </c:tx>
          <c:marker>
            <c:symbol val="none"/>
          </c:marker>
          <c:dLbls>
            <c:dLbl>
              <c:idx val="0"/>
              <c:layout>
                <c:manualLayout>
                  <c:x val="-3.4000000000000002E-2"/>
                  <c:y val="5.275407589940747E-2"/>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DATA!$C$40</c:f>
              <c:numCache>
                <c:formatCode>General</c:formatCode>
                <c:ptCount val="1"/>
                <c:pt idx="0">
                  <c:v>100</c:v>
                </c:pt>
              </c:numCache>
            </c:numRef>
          </c:xVal>
          <c:yVal>
            <c:numRef>
              <c:f>DATA!$C$43</c:f>
              <c:numCache>
                <c:formatCode>_("€"* #,##0.00_);_("€"* \(#,##0.00\);_("€"* "-"??_);_(@_)</c:formatCode>
                <c:ptCount val="1"/>
                <c:pt idx="0">
                  <c:v>0</c:v>
                </c:pt>
              </c:numCache>
            </c:numRef>
          </c:yVal>
          <c:smooth val="0"/>
        </c:ser>
        <c:ser>
          <c:idx val="4"/>
          <c:order val="11"/>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0</c:v>
              </c:pt>
            </c:numLit>
          </c:xVal>
          <c:yVal>
            <c:numRef>
              <c:f>DATA!$D$43</c:f>
              <c:numCache>
                <c:formatCode>_ "€"\ * #,##0_ ;_ "€"\ * \-#,##0_ ;_ "€"\ * "-"??_ ;_ @_ </c:formatCode>
                <c:ptCount val="1"/>
                <c:pt idx="0">
                  <c:v>460000.00000000012</c:v>
                </c:pt>
              </c:numCache>
            </c:numRef>
          </c:yVal>
          <c:smooth val="0"/>
        </c:ser>
        <c:ser>
          <c:idx val="0"/>
          <c:order val="12"/>
          <c:tx>
            <c:v>QKnockOut</c:v>
          </c:tx>
          <c:spPr>
            <a:ln w="44450" cap="rnd" cmpd="sng" algn="ctr">
              <a:solidFill>
                <a:srgbClr val="C0504D"/>
              </a:solidFill>
              <a:prstDash val="sysDash"/>
              <a:round/>
              <a:headEnd type="none" w="med" len="med"/>
              <a:tailEnd type="none" w="med" len="med"/>
            </a:ln>
          </c:spPr>
          <c:marker>
            <c:symbol val="none"/>
          </c:marker>
          <c:xVal>
            <c:numRef>
              <c:f>DATA!$G$44:$H$44</c:f>
              <c:numCache>
                <c:formatCode>0</c:formatCode>
                <c:ptCount val="2"/>
                <c:pt idx="0">
                  <c:v>-0.4</c:v>
                </c:pt>
                <c:pt idx="1">
                  <c:v>-0.4</c:v>
                </c:pt>
              </c:numCache>
            </c:numRef>
          </c:xVal>
          <c:yVal>
            <c:numRef>
              <c:f>DATA!$C$43:$D$43</c:f>
              <c:numCache>
                <c:formatCode>_ "€"\ * #,##0_ ;_ "€"\ * \-#,##0_ ;_ "€"\ * "-"??_ ;_ @_ </c:formatCode>
                <c:ptCount val="2"/>
                <c:pt idx="0" formatCode="_(&quot;€&quot;* #,##0.00_);_(&quot;€&quot;* \(#,##0.00\);_(&quot;€&quot;* &quot;-&quot;??_);_(@_)">
                  <c:v>0</c:v>
                </c:pt>
                <c:pt idx="1">
                  <c:v>460000.00000000012</c:v>
                </c:pt>
              </c:numCache>
            </c:numRef>
          </c:yVal>
          <c:smooth val="0"/>
        </c:ser>
        <c:dLbls>
          <c:showLegendKey val="0"/>
          <c:showVal val="0"/>
          <c:showCatName val="0"/>
          <c:showSerName val="0"/>
          <c:showPercent val="0"/>
          <c:showBubbleSize val="0"/>
        </c:dLbls>
        <c:axId val="544479880"/>
        <c:axId val="544481840"/>
        <c:extLst/>
      </c:scatterChart>
      <c:valAx>
        <c:axId val="544479880"/>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544481840"/>
        <c:crosses val="autoZero"/>
        <c:crossBetween val="midCat"/>
        <c:majorUnit val="10"/>
      </c:valAx>
      <c:valAx>
        <c:axId val="544481840"/>
        <c:scaling>
          <c:orientation val="minMax"/>
          <c:max val="460000.00000000012"/>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544479880"/>
        <c:crosses val="autoZero"/>
        <c:crossBetween val="midCat"/>
        <c:majorUnit val="23000"/>
        <c:dispUnits>
          <c:builtInUnit val="thousands"/>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1.xml"/><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6</xdr:col>
      <xdr:colOff>83051</xdr:colOff>
      <xdr:row>1</xdr:row>
      <xdr:rowOff>159477</xdr:rowOff>
    </xdr:from>
    <xdr:ext cx="1076325" cy="801902"/>
    <xdr:pic>
      <xdr:nvPicPr>
        <xdr:cNvPr id="2" name="Afbeelding 1"/>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7765804" y="284983"/>
          <a:ext cx="1076325" cy="801902"/>
        </a:xfrm>
        <a:prstGeom prst="rect">
          <a:avLst/>
        </a:prstGeom>
      </xdr:spPr>
    </xdr:pic>
    <xdr:clientData/>
  </xdr:oneCellAnchor>
  <xdr:oneCellAnchor>
    <xdr:from>
      <xdr:col>5</xdr:col>
      <xdr:colOff>557157</xdr:colOff>
      <xdr:row>7</xdr:row>
      <xdr:rowOff>76105</xdr:rowOff>
    </xdr:from>
    <xdr:ext cx="1600200" cy="231463"/>
    <xdr:pic>
      <xdr:nvPicPr>
        <xdr:cNvPr id="3" name="Afbeelding 2"/>
        <xdr:cNvPicPr>
          <a:picLocks noChangeAspect="1"/>
        </xdr:cNvPicPr>
      </xdr:nvPicPr>
      <xdr:blipFill rotWithShape="1">
        <a:blip xmlns:r="http://schemas.openxmlformats.org/officeDocument/2006/relationships" r:embed="rId2"/>
        <a:srcRect t="19675" b="22940"/>
        <a:stretch/>
      </xdr:blipFill>
      <xdr:spPr>
        <a:xfrm>
          <a:off x="6888481" y="1532870"/>
          <a:ext cx="1600200" cy="231463"/>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2</xdr:col>
      <xdr:colOff>1205019</xdr:colOff>
      <xdr:row>1</xdr:row>
      <xdr:rowOff>75221</xdr:rowOff>
    </xdr:from>
    <xdr:to>
      <xdr:col>6</xdr:col>
      <xdr:colOff>643267</xdr:colOff>
      <xdr:row>3</xdr:row>
      <xdr:rowOff>38450</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5653194" y="284771"/>
          <a:ext cx="1882363" cy="458529"/>
        </a:xfrm>
        <a:prstGeom prst="rect">
          <a:avLst/>
        </a:prstGeom>
      </xdr:spPr>
    </xdr:pic>
    <xdr:clientData/>
  </xdr:twoCellAnchor>
  <xdr:twoCellAnchor editAs="oneCell">
    <xdr:from>
      <xdr:col>6</xdr:col>
      <xdr:colOff>295275</xdr:colOff>
      <xdr:row>1</xdr:row>
      <xdr:rowOff>47625</xdr:rowOff>
    </xdr:from>
    <xdr:to>
      <xdr:col>6</xdr:col>
      <xdr:colOff>1371600</xdr:colOff>
      <xdr:row>4</xdr:row>
      <xdr:rowOff>146793</xdr:rowOff>
    </xdr:to>
    <xdr:pic>
      <xdr:nvPicPr>
        <xdr:cNvPr id="3" name="Afbeelding 2"/>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7553325" y="257175"/>
          <a:ext cx="1076325" cy="80401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4</xdr:col>
      <xdr:colOff>3574676</xdr:colOff>
      <xdr:row>2</xdr:row>
      <xdr:rowOff>84605</xdr:rowOff>
    </xdr:from>
    <xdr:ext cx="1393836" cy="438094"/>
    <xdr:pic>
      <xdr:nvPicPr>
        <xdr:cNvPr id="2" name="Afbeelding 1"/>
        <xdr:cNvPicPr>
          <a:picLocks noChangeAspect="1"/>
        </xdr:cNvPicPr>
      </xdr:nvPicPr>
      <xdr:blipFill>
        <a:blip xmlns:r="http://schemas.openxmlformats.org/officeDocument/2006/relationships" r:embed="rId1"/>
        <a:stretch>
          <a:fillRect/>
        </a:stretch>
      </xdr:blipFill>
      <xdr:spPr>
        <a:xfrm>
          <a:off x="10508876" y="465605"/>
          <a:ext cx="1393836" cy="438094"/>
        </a:xfrm>
        <a:prstGeom prst="rect">
          <a:avLst/>
        </a:prstGeom>
      </xdr:spPr>
    </xdr:pic>
    <xdr:clientData/>
  </xdr:oneCellAnchor>
  <xdr:twoCellAnchor>
    <xdr:from>
      <xdr:col>1</xdr:col>
      <xdr:colOff>2988</xdr:colOff>
      <xdr:row>7</xdr:row>
      <xdr:rowOff>5976</xdr:rowOff>
    </xdr:from>
    <xdr:to>
      <xdr:col>1</xdr:col>
      <xdr:colOff>6352988</xdr:colOff>
      <xdr:row>25</xdr:row>
      <xdr:rowOff>251012</xdr:rowOff>
    </xdr:to>
    <xdr:graphicFrame macro="">
      <xdr:nvGraphicFramePr>
        <xdr:cNvPr id="3" name="Grafiek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862853</xdr:colOff>
      <xdr:row>9</xdr:row>
      <xdr:rowOff>11206</xdr:rowOff>
    </xdr:from>
    <xdr:ext cx="1501589" cy="1874184"/>
    <xdr:pic>
      <xdr:nvPicPr>
        <xdr:cNvPr id="4" name="Afbeelding 3"/>
        <xdr:cNvPicPr>
          <a:picLocks noChangeAspect="1"/>
        </xdr:cNvPicPr>
      </xdr:nvPicPr>
      <xdr:blipFill>
        <a:blip xmlns:r="http://schemas.openxmlformats.org/officeDocument/2006/relationships" r:embed="rId3">
          <a:clrChange>
            <a:clrFrom>
              <a:srgbClr val="8FCAE7"/>
            </a:clrFrom>
            <a:clrTo>
              <a:srgbClr val="8FCAE7">
                <a:alpha val="0"/>
              </a:srgbClr>
            </a:clrTo>
          </a:clrChange>
          <a:extLst>
            <a:ext uri="{28A0092B-C50C-407E-A947-70E740481C1C}">
              <a14:useLocalDpi xmlns:a14="http://schemas.microsoft.com/office/drawing/2010/main" val="0"/>
            </a:ext>
          </a:extLst>
        </a:blip>
        <a:stretch>
          <a:fillRect/>
        </a:stretch>
      </xdr:blipFill>
      <xdr:spPr>
        <a:xfrm>
          <a:off x="1110503" y="1725706"/>
          <a:ext cx="1501589" cy="1874184"/>
        </a:xfrm>
        <a:prstGeom prst="rect">
          <a:avLst/>
        </a:prstGeom>
      </xdr:spPr>
    </xdr:pic>
    <xdr:clientData/>
  </xdr:oneCellAnchor>
</xdr:wsDr>
</file>

<file path=xl/drawings/drawing12.xml><?xml version="1.0" encoding="utf-8"?>
<c:userShapes xmlns:c="http://schemas.openxmlformats.org/drawingml/2006/chart">
  <cdr:relSizeAnchor xmlns:cdr="http://schemas.openxmlformats.org/drawingml/2006/chartDrawing">
    <cdr:from>
      <cdr:x>0.8518</cdr:x>
      <cdr:y>0.90326</cdr:y>
    </cdr:from>
    <cdr:to>
      <cdr:x>0.99625</cdr:x>
      <cdr:y>0.98466</cdr:y>
    </cdr:to>
    <cdr:sp macro="" textlink="">
      <cdr:nvSpPr>
        <cdr:cNvPr id="4" name="Rechthoek 3"/>
        <cdr:cNvSpPr/>
      </cdr:nvSpPr>
      <cdr:spPr>
        <a:xfrm xmlns:a="http://schemas.openxmlformats.org/drawingml/2006/main">
          <a:off x="5408915" y="5690152"/>
          <a:ext cx="917258" cy="512786"/>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1" baseline="0">
              <a:solidFill>
                <a:schemeClr val="tx1"/>
              </a:solidFill>
            </a:rPr>
            <a:t>in procenten en punten</a:t>
          </a:r>
          <a:endParaRPr lang="nl-NL" sz="1100" b="1">
            <a:solidFill>
              <a:schemeClr val="tx1"/>
            </a:solidFill>
          </a:endParaRPr>
        </a:p>
      </cdr:txBody>
    </cdr:sp>
  </cdr:relSizeAnchor>
</c:userShapes>
</file>

<file path=xl/drawings/drawing2.xml><?xml version="1.0" encoding="utf-8"?>
<xdr:wsDr xmlns:xdr="http://schemas.openxmlformats.org/drawingml/2006/spreadsheetDrawing" xmlns:a="http://schemas.openxmlformats.org/drawingml/2006/main">
  <xdr:oneCellAnchor>
    <xdr:from>
      <xdr:col>9</xdr:col>
      <xdr:colOff>463640</xdr:colOff>
      <xdr:row>1</xdr:row>
      <xdr:rowOff>180730</xdr:rowOff>
    </xdr:from>
    <xdr:ext cx="1076325" cy="801902"/>
    <xdr:pic>
      <xdr:nvPicPr>
        <xdr:cNvPr id="2" name="Afbeelding 1"/>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9064715" y="533155"/>
          <a:ext cx="1076325" cy="801902"/>
        </a:xfrm>
        <a:prstGeom prst="rect">
          <a:avLst/>
        </a:prstGeom>
      </xdr:spPr>
    </xdr:pic>
    <xdr:clientData/>
  </xdr:oneCellAnchor>
  <xdr:twoCellAnchor>
    <xdr:from>
      <xdr:col>1</xdr:col>
      <xdr:colOff>1466850</xdr:colOff>
      <xdr:row>22</xdr:row>
      <xdr:rowOff>19050</xdr:rowOff>
    </xdr:from>
    <xdr:to>
      <xdr:col>5</xdr:col>
      <xdr:colOff>238125</xdr:colOff>
      <xdr:row>29</xdr:row>
      <xdr:rowOff>0</xdr:rowOff>
    </xdr:to>
    <xdr:sp macro="" textlink="">
      <xdr:nvSpPr>
        <xdr:cNvPr id="3" name="Ovale toelichting 2"/>
        <xdr:cNvSpPr/>
      </xdr:nvSpPr>
      <xdr:spPr>
        <a:xfrm>
          <a:off x="1714500" y="4019550"/>
          <a:ext cx="5638800" cy="1524000"/>
        </a:xfrm>
        <a:prstGeom prst="wedgeEllipseCallout">
          <a:avLst>
            <a:gd name="adj1" fmla="val -5363"/>
            <a:gd name="adj2" fmla="val -135630"/>
          </a:avLst>
        </a:prstGeom>
        <a:solidFill>
          <a:schemeClr val="accent5">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Er zijn 2 locaties waar een scan met neutronendetectie is. Op die locaties wordt per locatie gestart met 10 Dosismeters die alleen gamma- en röntgenstraling én 2 Dosismeters die gamma-, röntgen- en neutronenstraling meten; later kan per locatie gegroeid wordennaar 4 Dosismeters die gamma-, röntgen- en neutronenstraling meten.</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8</xdr:col>
      <xdr:colOff>752475</xdr:colOff>
      <xdr:row>3</xdr:row>
      <xdr:rowOff>19050</xdr:rowOff>
    </xdr:from>
    <xdr:ext cx="1743075" cy="520125"/>
    <xdr:pic>
      <xdr:nvPicPr>
        <xdr:cNvPr id="3" name="Afbeelding 2"/>
        <xdr:cNvPicPr>
          <a:picLocks noChangeAspect="1"/>
        </xdr:cNvPicPr>
      </xdr:nvPicPr>
      <xdr:blipFill>
        <a:blip xmlns:r="http://schemas.openxmlformats.org/officeDocument/2006/relationships" r:embed="rId1"/>
        <a:stretch>
          <a:fillRect/>
        </a:stretch>
      </xdr:blipFill>
      <xdr:spPr>
        <a:xfrm>
          <a:off x="14268450" y="590550"/>
          <a:ext cx="1743075" cy="520125"/>
        </a:xfrm>
        <a:prstGeom prst="rect">
          <a:avLst/>
        </a:prstGeom>
      </xdr:spPr>
    </xdr:pic>
    <xdr:clientData/>
  </xdr:oneCellAnchor>
  <xdr:oneCellAnchor>
    <xdr:from>
      <xdr:col>10</xdr:col>
      <xdr:colOff>914400</xdr:colOff>
      <xdr:row>1</xdr:row>
      <xdr:rowOff>56905</xdr:rowOff>
    </xdr:from>
    <xdr:ext cx="1076325" cy="801902"/>
    <xdr:pic>
      <xdr:nvPicPr>
        <xdr:cNvPr id="8" name="Afbeelding 7"/>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16525875" y="56905"/>
          <a:ext cx="1076325" cy="80190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11</xdr:col>
      <xdr:colOff>836632</xdr:colOff>
      <xdr:row>1</xdr:row>
      <xdr:rowOff>114300</xdr:rowOff>
    </xdr:from>
    <xdr:ext cx="1076325" cy="801902"/>
    <xdr:pic>
      <xdr:nvPicPr>
        <xdr:cNvPr id="2" name="Afbeelding 1"/>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3790632" y="304800"/>
          <a:ext cx="1076325" cy="801902"/>
        </a:xfrm>
        <a:prstGeom prst="rect">
          <a:avLst/>
        </a:prstGeom>
      </xdr:spPr>
    </xdr:pic>
    <xdr:clientData/>
  </xdr:oneCellAnchor>
  <xdr:oneCellAnchor>
    <xdr:from>
      <xdr:col>9</xdr:col>
      <xdr:colOff>933599</xdr:colOff>
      <xdr:row>4</xdr:row>
      <xdr:rowOff>41787</xdr:rowOff>
    </xdr:from>
    <xdr:ext cx="1743075" cy="520125"/>
    <xdr:pic>
      <xdr:nvPicPr>
        <xdr:cNvPr id="3" name="Afbeelding 2"/>
        <xdr:cNvPicPr>
          <a:picLocks noChangeAspect="1"/>
        </xdr:cNvPicPr>
      </xdr:nvPicPr>
      <xdr:blipFill>
        <a:blip xmlns:r="http://schemas.openxmlformats.org/officeDocument/2006/relationships" r:embed="rId2"/>
        <a:stretch>
          <a:fillRect/>
        </a:stretch>
      </xdr:blipFill>
      <xdr:spPr>
        <a:xfrm>
          <a:off x="11792099" y="937137"/>
          <a:ext cx="1743075" cy="520125"/>
        </a:xfrm>
        <a:prstGeom prst="rect">
          <a:avLst/>
        </a:prstGeom>
      </xdr:spPr>
    </xdr:pic>
    <xdr:clientData/>
  </xdr:oneCellAnchor>
  <xdr:twoCellAnchor>
    <xdr:from>
      <xdr:col>5</xdr:col>
      <xdr:colOff>95250</xdr:colOff>
      <xdr:row>29</xdr:row>
      <xdr:rowOff>114300</xdr:rowOff>
    </xdr:from>
    <xdr:to>
      <xdr:col>9</xdr:col>
      <xdr:colOff>1019175</xdr:colOff>
      <xdr:row>29</xdr:row>
      <xdr:rowOff>114300</xdr:rowOff>
    </xdr:to>
    <xdr:cxnSp macro="">
      <xdr:nvCxnSpPr>
        <xdr:cNvPr id="4" name="Rechte verbindingslijn met pijl 3"/>
        <xdr:cNvCxnSpPr/>
      </xdr:nvCxnSpPr>
      <xdr:spPr>
        <a:xfrm>
          <a:off x="6515100" y="5972175"/>
          <a:ext cx="5114925"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87086</xdr:colOff>
      <xdr:row>70</xdr:row>
      <xdr:rowOff>106134</xdr:rowOff>
    </xdr:from>
    <xdr:to>
      <xdr:col>9</xdr:col>
      <xdr:colOff>923925</xdr:colOff>
      <xdr:row>70</xdr:row>
      <xdr:rowOff>114300</xdr:rowOff>
    </xdr:to>
    <xdr:cxnSp macro="">
      <xdr:nvCxnSpPr>
        <xdr:cNvPr id="5" name="Rechte verbindingslijn met pijl 4"/>
        <xdr:cNvCxnSpPr/>
      </xdr:nvCxnSpPr>
      <xdr:spPr>
        <a:xfrm>
          <a:off x="6506936" y="14117409"/>
          <a:ext cx="5027839" cy="8166"/>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87086</xdr:colOff>
      <xdr:row>111</xdr:row>
      <xdr:rowOff>106134</xdr:rowOff>
    </xdr:from>
    <xdr:to>
      <xdr:col>9</xdr:col>
      <xdr:colOff>1057275</xdr:colOff>
      <xdr:row>111</xdr:row>
      <xdr:rowOff>106134</xdr:rowOff>
    </xdr:to>
    <xdr:cxnSp macro="">
      <xdr:nvCxnSpPr>
        <xdr:cNvPr id="6" name="Rechte verbindingslijn met pijl 5"/>
        <xdr:cNvCxnSpPr/>
      </xdr:nvCxnSpPr>
      <xdr:spPr>
        <a:xfrm>
          <a:off x="6506936" y="22261284"/>
          <a:ext cx="5151664"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oneCellAnchor>
    <xdr:from>
      <xdr:col>10</xdr:col>
      <xdr:colOff>800249</xdr:colOff>
      <xdr:row>3</xdr:row>
      <xdr:rowOff>175137</xdr:rowOff>
    </xdr:from>
    <xdr:ext cx="1743075" cy="520125"/>
    <xdr:pic>
      <xdr:nvPicPr>
        <xdr:cNvPr id="3" name="Afbeelding 2"/>
        <xdr:cNvPicPr>
          <a:picLocks noChangeAspect="1"/>
        </xdr:cNvPicPr>
      </xdr:nvPicPr>
      <xdr:blipFill>
        <a:blip xmlns:r="http://schemas.openxmlformats.org/officeDocument/2006/relationships" r:embed="rId1"/>
        <a:stretch>
          <a:fillRect/>
        </a:stretch>
      </xdr:blipFill>
      <xdr:spPr>
        <a:xfrm>
          <a:off x="13087499" y="879987"/>
          <a:ext cx="1743075" cy="520125"/>
        </a:xfrm>
        <a:prstGeom prst="rect">
          <a:avLst/>
        </a:prstGeom>
      </xdr:spPr>
    </xdr:pic>
    <xdr:clientData/>
  </xdr:oneCellAnchor>
  <xdr:oneCellAnchor>
    <xdr:from>
      <xdr:col>12</xdr:col>
      <xdr:colOff>912832</xdr:colOff>
      <xdr:row>1</xdr:row>
      <xdr:rowOff>104775</xdr:rowOff>
    </xdr:from>
    <xdr:ext cx="1076325" cy="801902"/>
    <xdr:pic>
      <xdr:nvPicPr>
        <xdr:cNvPr id="4" name="Afbeelding 3"/>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15295582" y="295275"/>
          <a:ext cx="1076325" cy="80190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11</xdr:col>
      <xdr:colOff>1055707</xdr:colOff>
      <xdr:row>1</xdr:row>
      <xdr:rowOff>116205</xdr:rowOff>
    </xdr:from>
    <xdr:ext cx="1076325" cy="801902"/>
    <xdr:pic>
      <xdr:nvPicPr>
        <xdr:cNvPr id="2" name="Afbeelding 1"/>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2348547" y="321945"/>
          <a:ext cx="1076325" cy="801902"/>
        </a:xfrm>
        <a:prstGeom prst="rect">
          <a:avLst/>
        </a:prstGeom>
      </xdr:spPr>
    </xdr:pic>
    <xdr:clientData/>
  </xdr:oneCellAnchor>
  <xdr:oneCellAnchor>
    <xdr:from>
      <xdr:col>10</xdr:col>
      <xdr:colOff>9674</xdr:colOff>
      <xdr:row>2</xdr:row>
      <xdr:rowOff>178947</xdr:rowOff>
    </xdr:from>
    <xdr:ext cx="1743075" cy="520125"/>
    <xdr:pic>
      <xdr:nvPicPr>
        <xdr:cNvPr id="3" name="Afbeelding 2"/>
        <xdr:cNvPicPr>
          <a:picLocks noChangeAspect="1"/>
        </xdr:cNvPicPr>
      </xdr:nvPicPr>
      <xdr:blipFill>
        <a:blip xmlns:r="http://schemas.openxmlformats.org/officeDocument/2006/relationships" r:embed="rId2"/>
        <a:stretch>
          <a:fillRect/>
        </a:stretch>
      </xdr:blipFill>
      <xdr:spPr>
        <a:xfrm>
          <a:off x="10220474" y="666627"/>
          <a:ext cx="1743075" cy="520125"/>
        </a:xfrm>
        <a:prstGeom prst="rect">
          <a:avLst/>
        </a:prstGeom>
      </xdr:spPr>
    </xdr:pic>
    <xdr:clientData/>
  </xdr:oneCellAnchor>
  <xdr:twoCellAnchor>
    <xdr:from>
      <xdr:col>5</xdr:col>
      <xdr:colOff>87086</xdr:colOff>
      <xdr:row>34</xdr:row>
      <xdr:rowOff>87084</xdr:rowOff>
    </xdr:from>
    <xdr:to>
      <xdr:col>10</xdr:col>
      <xdr:colOff>0</xdr:colOff>
      <xdr:row>34</xdr:row>
      <xdr:rowOff>95250</xdr:rowOff>
    </xdr:to>
    <xdr:cxnSp macro="">
      <xdr:nvCxnSpPr>
        <xdr:cNvPr id="5" name="Rechte verbindingslijn met pijl 4"/>
        <xdr:cNvCxnSpPr/>
      </xdr:nvCxnSpPr>
      <xdr:spPr>
        <a:xfrm>
          <a:off x="7345136" y="6459309"/>
          <a:ext cx="7380514" cy="8166"/>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87086</xdr:colOff>
      <xdr:row>87</xdr:row>
      <xdr:rowOff>87084</xdr:rowOff>
    </xdr:from>
    <xdr:to>
      <xdr:col>9</xdr:col>
      <xdr:colOff>922020</xdr:colOff>
      <xdr:row>87</xdr:row>
      <xdr:rowOff>87084</xdr:rowOff>
    </xdr:to>
    <xdr:cxnSp macro="">
      <xdr:nvCxnSpPr>
        <xdr:cNvPr id="6" name="Rechte verbindingslijn met pijl 5"/>
        <xdr:cNvCxnSpPr/>
      </xdr:nvCxnSpPr>
      <xdr:spPr>
        <a:xfrm>
          <a:off x="4887686" y="14473644"/>
          <a:ext cx="5163094"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oneCellAnchor>
    <xdr:from>
      <xdr:col>11</xdr:col>
      <xdr:colOff>579457</xdr:colOff>
      <xdr:row>1</xdr:row>
      <xdr:rowOff>200025</xdr:rowOff>
    </xdr:from>
    <xdr:ext cx="1076325" cy="801902"/>
    <xdr:pic>
      <xdr:nvPicPr>
        <xdr:cNvPr id="2" name="Afbeelding 1"/>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2866707" y="409575"/>
          <a:ext cx="1076325" cy="801902"/>
        </a:xfrm>
        <a:prstGeom prst="rect">
          <a:avLst/>
        </a:prstGeom>
      </xdr:spPr>
    </xdr:pic>
    <xdr:clientData/>
  </xdr:oneCellAnchor>
  <xdr:oneCellAnchor>
    <xdr:from>
      <xdr:col>9</xdr:col>
      <xdr:colOff>428774</xdr:colOff>
      <xdr:row>3</xdr:row>
      <xdr:rowOff>117987</xdr:rowOff>
    </xdr:from>
    <xdr:ext cx="1743075" cy="520125"/>
    <xdr:pic>
      <xdr:nvPicPr>
        <xdr:cNvPr id="3" name="Afbeelding 2"/>
        <xdr:cNvPicPr>
          <a:picLocks noChangeAspect="1"/>
        </xdr:cNvPicPr>
      </xdr:nvPicPr>
      <xdr:blipFill>
        <a:blip xmlns:r="http://schemas.openxmlformats.org/officeDocument/2006/relationships" r:embed="rId2"/>
        <a:stretch>
          <a:fillRect/>
        </a:stretch>
      </xdr:blipFill>
      <xdr:spPr>
        <a:xfrm>
          <a:off x="10544324" y="832362"/>
          <a:ext cx="1743075" cy="520125"/>
        </a:xfrm>
        <a:prstGeom prst="rect">
          <a:avLst/>
        </a:prstGeom>
      </xdr:spPr>
    </xdr:pic>
    <xdr:clientData/>
  </xdr:oneCellAnchor>
  <xdr:twoCellAnchor>
    <xdr:from>
      <xdr:col>5</xdr:col>
      <xdr:colOff>95250</xdr:colOff>
      <xdr:row>28</xdr:row>
      <xdr:rowOff>114300</xdr:rowOff>
    </xdr:from>
    <xdr:to>
      <xdr:col>9</xdr:col>
      <xdr:colOff>1019175</xdr:colOff>
      <xdr:row>28</xdr:row>
      <xdr:rowOff>114300</xdr:rowOff>
    </xdr:to>
    <xdr:cxnSp macro="">
      <xdr:nvCxnSpPr>
        <xdr:cNvPr id="4" name="Rechte verbindingslijn met pijl 3"/>
        <xdr:cNvCxnSpPr/>
      </xdr:nvCxnSpPr>
      <xdr:spPr>
        <a:xfrm>
          <a:off x="6010275" y="6172200"/>
          <a:ext cx="5267325"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87086</xdr:colOff>
      <xdr:row>80</xdr:row>
      <xdr:rowOff>106134</xdr:rowOff>
    </xdr:from>
    <xdr:to>
      <xdr:col>9</xdr:col>
      <xdr:colOff>923925</xdr:colOff>
      <xdr:row>80</xdr:row>
      <xdr:rowOff>114300</xdr:rowOff>
    </xdr:to>
    <xdr:cxnSp macro="">
      <xdr:nvCxnSpPr>
        <xdr:cNvPr id="5" name="Rechte verbindingslijn met pijl 4"/>
        <xdr:cNvCxnSpPr/>
      </xdr:nvCxnSpPr>
      <xdr:spPr>
        <a:xfrm>
          <a:off x="6002111" y="14517459"/>
          <a:ext cx="5180239" cy="8166"/>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87086</xdr:colOff>
      <xdr:row>132</xdr:row>
      <xdr:rowOff>106134</xdr:rowOff>
    </xdr:from>
    <xdr:to>
      <xdr:col>9</xdr:col>
      <xdr:colOff>1057275</xdr:colOff>
      <xdr:row>132</xdr:row>
      <xdr:rowOff>106134</xdr:rowOff>
    </xdr:to>
    <xdr:cxnSp macro="">
      <xdr:nvCxnSpPr>
        <xdr:cNvPr id="6" name="Rechte verbindingslijn met pijl 5"/>
        <xdr:cNvCxnSpPr/>
      </xdr:nvCxnSpPr>
      <xdr:spPr>
        <a:xfrm>
          <a:off x="6002111" y="22889934"/>
          <a:ext cx="5313589"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41910</xdr:colOff>
      <xdr:row>3</xdr:row>
      <xdr:rowOff>129541</xdr:rowOff>
    </xdr:from>
    <xdr:to>
      <xdr:col>10</xdr:col>
      <xdr:colOff>836071</xdr:colOff>
      <xdr:row>6</xdr:row>
      <xdr:rowOff>65967</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1081385" y="767716"/>
          <a:ext cx="1880011" cy="469826"/>
        </a:xfrm>
        <a:prstGeom prst="rect">
          <a:avLst/>
        </a:prstGeom>
      </xdr:spPr>
    </xdr:pic>
    <xdr:clientData/>
  </xdr:twoCellAnchor>
  <xdr:twoCellAnchor editAs="oneCell">
    <xdr:from>
      <xdr:col>10</xdr:col>
      <xdr:colOff>931545</xdr:colOff>
      <xdr:row>1</xdr:row>
      <xdr:rowOff>43815</xdr:rowOff>
    </xdr:from>
    <xdr:to>
      <xdr:col>11</xdr:col>
      <xdr:colOff>925830</xdr:colOff>
      <xdr:row>4</xdr:row>
      <xdr:rowOff>136422</xdr:rowOff>
    </xdr:to>
    <xdr:pic>
      <xdr:nvPicPr>
        <xdr:cNvPr id="3" name="Afbeelding 2"/>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13056870" y="177165"/>
          <a:ext cx="1080135" cy="80698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784860</xdr:colOff>
      <xdr:row>3</xdr:row>
      <xdr:rowOff>228601</xdr:rowOff>
    </xdr:from>
    <xdr:to>
      <xdr:col>4</xdr:col>
      <xdr:colOff>977994</xdr:colOff>
      <xdr:row>6</xdr:row>
      <xdr:rowOff>142167</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4146127" y="855134"/>
          <a:ext cx="1869004" cy="461360"/>
        </a:xfrm>
        <a:prstGeom prst="rect">
          <a:avLst/>
        </a:prstGeom>
      </xdr:spPr>
    </xdr:pic>
    <xdr:clientData/>
  </xdr:twoCellAnchor>
  <xdr:twoCellAnchor editAs="oneCell">
    <xdr:from>
      <xdr:col>5</xdr:col>
      <xdr:colOff>1074420</xdr:colOff>
      <xdr:row>1</xdr:row>
      <xdr:rowOff>215265</xdr:rowOff>
    </xdr:from>
    <xdr:to>
      <xdr:col>6</xdr:col>
      <xdr:colOff>855345</xdr:colOff>
      <xdr:row>5</xdr:row>
      <xdr:rowOff>145947</xdr:rowOff>
    </xdr:to>
    <xdr:pic>
      <xdr:nvPicPr>
        <xdr:cNvPr id="3" name="Afbeelding 2"/>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7680960" y="344805"/>
          <a:ext cx="1076325" cy="794282"/>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AA46"/>
  <sheetViews>
    <sheetView showGridLines="0" tabSelected="1" zoomScaleNormal="100" workbookViewId="0">
      <selection activeCell="C9" sqref="C9"/>
    </sheetView>
  </sheetViews>
  <sheetFormatPr defaultColWidth="0" defaultRowHeight="0" customHeight="1" zeroHeight="1" x14ac:dyDescent="0.15"/>
  <cols>
    <col min="1" max="1" width="3.7109375" style="1" customWidth="1"/>
    <col min="2" max="2" width="7.42578125" style="20" bestFit="1" customWidth="1"/>
    <col min="3" max="3" width="63.42578125" style="1" customWidth="1"/>
    <col min="4" max="4" width="18.140625" style="1" bestFit="1" customWidth="1"/>
    <col min="5" max="5" width="2.28515625" style="1" customWidth="1"/>
    <col min="6" max="6" width="16.85546875" style="1" customWidth="1"/>
    <col min="7" max="7" width="24.42578125" style="1" customWidth="1"/>
    <col min="8" max="8" width="3.7109375" style="1" customWidth="1"/>
    <col min="9" max="11" width="9.7109375" style="1" hidden="1" customWidth="1"/>
    <col min="12" max="12" width="4.140625" style="1" hidden="1" customWidth="1"/>
    <col min="13" max="13" width="2.7109375" style="1" hidden="1" customWidth="1"/>
    <col min="14" max="14" width="18.140625" style="1" hidden="1" customWidth="1"/>
    <col min="15" max="15" width="13.140625" style="1" hidden="1" customWidth="1"/>
    <col min="16" max="27" width="37.5703125" style="1" hidden="1" customWidth="1"/>
    <col min="28" max="16384" width="0" style="1" hidden="1"/>
  </cols>
  <sheetData>
    <row r="1" spans="2:16" ht="16.149999999999999" customHeight="1" x14ac:dyDescent="0.15"/>
    <row r="2" spans="2:16" ht="22.5" x14ac:dyDescent="0.3">
      <c r="B2" s="24" t="s">
        <v>67</v>
      </c>
      <c r="C2" s="2"/>
      <c r="D2" s="2"/>
      <c r="E2" s="2"/>
      <c r="F2" s="2"/>
      <c r="G2" s="2"/>
    </row>
    <row r="3" spans="2:16" ht="22.5" x14ac:dyDescent="0.3">
      <c r="B3" s="25" t="s">
        <v>68</v>
      </c>
      <c r="C3" s="2"/>
      <c r="D3" s="3"/>
      <c r="E3" s="3"/>
      <c r="F3" s="3"/>
      <c r="G3" s="3"/>
    </row>
    <row r="4" spans="2:16" ht="16.149999999999999" customHeight="1" x14ac:dyDescent="0.2">
      <c r="B4" s="28" t="s">
        <v>5</v>
      </c>
      <c r="C4" s="2"/>
      <c r="D4" s="2"/>
      <c r="E4" s="2"/>
      <c r="F4" s="2"/>
      <c r="G4" s="2"/>
    </row>
    <row r="5" spans="2:16" ht="12.6" customHeight="1" x14ac:dyDescent="0.2">
      <c r="B5" s="19" t="s">
        <v>168</v>
      </c>
      <c r="C5" s="2"/>
      <c r="D5" s="2"/>
      <c r="E5" s="2"/>
      <c r="F5" s="2"/>
      <c r="G5" s="2"/>
    </row>
    <row r="6" spans="2:16" ht="12.6" customHeight="1" x14ac:dyDescent="0.2">
      <c r="B6" s="29" t="s">
        <v>31</v>
      </c>
      <c r="C6" s="2"/>
      <c r="D6" s="2"/>
      <c r="E6" s="2"/>
      <c r="F6" s="2"/>
      <c r="G6" s="2"/>
    </row>
    <row r="7" spans="2:16" ht="12.75" x14ac:dyDescent="0.2">
      <c r="B7" s="18"/>
      <c r="C7" s="2"/>
      <c r="D7" s="2"/>
      <c r="E7" s="2"/>
      <c r="F7" s="2"/>
      <c r="G7" s="2"/>
    </row>
    <row r="8" spans="2:16" ht="15" x14ac:dyDescent="0.15">
      <c r="B8" s="21"/>
      <c r="C8" s="27" t="s">
        <v>6</v>
      </c>
      <c r="D8" s="26"/>
      <c r="E8" s="26"/>
      <c r="F8" s="26"/>
      <c r="G8" s="26"/>
      <c r="N8" s="4"/>
      <c r="P8" s="5"/>
    </row>
    <row r="9" spans="2:16" ht="18" customHeight="1" x14ac:dyDescent="0.2">
      <c r="B9" s="21"/>
      <c r="C9" s="126"/>
      <c r="D9" s="7"/>
      <c r="E9" s="30"/>
      <c r="F9" s="30"/>
      <c r="G9" s="30"/>
      <c r="N9" s="4"/>
      <c r="P9" s="5"/>
    </row>
    <row r="10" spans="2:16" ht="12.75" x14ac:dyDescent="0.2">
      <c r="B10" s="21"/>
      <c r="C10" s="6"/>
      <c r="D10" s="7"/>
      <c r="E10" s="7"/>
      <c r="F10" s="7"/>
      <c r="G10" s="7"/>
      <c r="N10" s="4"/>
      <c r="P10" s="5"/>
    </row>
    <row r="11" spans="2:16" ht="5.45" customHeight="1" thickBot="1" x14ac:dyDescent="0.25">
      <c r="B11" s="22"/>
      <c r="C11" s="8"/>
      <c r="D11" s="9"/>
      <c r="E11" s="9"/>
      <c r="F11" s="9"/>
      <c r="G11" s="9"/>
    </row>
    <row r="12" spans="2:16" ht="6" customHeight="1" x14ac:dyDescent="0.2">
      <c r="B12" s="23"/>
      <c r="C12" s="10"/>
      <c r="D12" s="11"/>
      <c r="E12" s="11"/>
      <c r="F12" s="11"/>
      <c r="G12" s="11"/>
    </row>
    <row r="13" spans="2:16" ht="25.15" customHeight="1" x14ac:dyDescent="0.15">
      <c r="B13" s="40" t="s">
        <v>7</v>
      </c>
      <c r="C13" s="31" t="str">
        <f>'1a Aanschaf Apparatuur'!C4</f>
        <v>Aanschaf Apparatuur</v>
      </c>
      <c r="D13" s="41"/>
      <c r="E13" s="41"/>
      <c r="F13" s="32"/>
      <c r="G13" s="47">
        <f>SUM(F14:F16)</f>
        <v>0</v>
      </c>
      <c r="H13" s="12"/>
      <c r="I13" s="39"/>
      <c r="J13" s="39"/>
      <c r="K13" s="39"/>
      <c r="L13" s="39"/>
    </row>
    <row r="14" spans="2:16" s="14" customFormat="1" ht="19.899999999999999" customHeight="1" x14ac:dyDescent="0.2">
      <c r="B14" s="35"/>
      <c r="C14" s="42" t="str">
        <f>'1a Aanschaf Apparatuur'!C24</f>
        <v>Aanschaf Dosimeters (meten gamma- én röntgenstraling)</v>
      </c>
      <c r="D14" s="42"/>
      <c r="E14" s="42"/>
      <c r="F14" s="43">
        <f>'1a Aanschaf Apparatuur'!D62</f>
        <v>0</v>
      </c>
      <c r="G14" s="34"/>
      <c r="H14" s="12"/>
      <c r="I14" s="39"/>
      <c r="J14" s="39"/>
      <c r="K14" s="39"/>
      <c r="L14" s="39"/>
    </row>
    <row r="15" spans="2:16" s="14" customFormat="1" ht="19.899999999999999" customHeight="1" x14ac:dyDescent="0.2">
      <c r="B15" s="35"/>
      <c r="C15" s="42" t="str">
        <f>'1a Aanschaf Apparatuur'!C65</f>
        <v>Aanschaf Dosimeters (meten gamma-,  röntgenstraling én neutronenstraling)</v>
      </c>
      <c r="D15" s="42"/>
      <c r="E15" s="42"/>
      <c r="F15" s="43">
        <f>'1a Aanschaf Apparatuur'!D103</f>
        <v>0</v>
      </c>
      <c r="G15" s="34"/>
      <c r="H15" s="12"/>
      <c r="I15" s="39"/>
      <c r="J15" s="39"/>
      <c r="K15" s="39"/>
      <c r="L15" s="39"/>
    </row>
    <row r="16" spans="2:16" s="14" customFormat="1" ht="19.899999999999999" customHeight="1" x14ac:dyDescent="0.2">
      <c r="B16" s="35"/>
      <c r="C16" s="42" t="str">
        <f>'1a Aanschaf Apparatuur'!C106</f>
        <v>Aanschaf Readers</v>
      </c>
      <c r="D16" s="42"/>
      <c r="E16" s="42"/>
      <c r="F16" s="43">
        <f>'1a Aanschaf Apparatuur'!D144</f>
        <v>0</v>
      </c>
      <c r="G16" s="34"/>
      <c r="H16" s="12"/>
      <c r="I16" s="39"/>
      <c r="J16" s="39"/>
      <c r="K16" s="39"/>
      <c r="L16" s="39"/>
    </row>
    <row r="17" spans="1:12" s="14" customFormat="1" ht="13.15" customHeight="1" x14ac:dyDescent="0.2">
      <c r="B17" s="35"/>
      <c r="C17" s="33"/>
      <c r="D17" s="33"/>
      <c r="E17" s="33"/>
      <c r="F17" s="34"/>
      <c r="G17" s="34"/>
      <c r="H17" s="12"/>
      <c r="I17" s="39"/>
      <c r="J17" s="39"/>
      <c r="K17" s="39"/>
      <c r="L17" s="39"/>
    </row>
    <row r="18" spans="1:12" s="14" customFormat="1" ht="25.15" customHeight="1" x14ac:dyDescent="0.15">
      <c r="B18" s="40" t="s">
        <v>47</v>
      </c>
      <c r="C18" s="31" t="str">
        <f>'1b Aanschaf Overige componenten'!C4</f>
        <v>Aanschaf overige componenten</v>
      </c>
      <c r="D18" s="41"/>
      <c r="E18" s="41"/>
      <c r="F18" s="32"/>
      <c r="G18" s="47">
        <f>SUM(F19:F22)</f>
        <v>0</v>
      </c>
      <c r="H18" s="12"/>
      <c r="I18" s="39"/>
      <c r="J18" s="39"/>
      <c r="K18" s="39"/>
      <c r="L18" s="39"/>
    </row>
    <row r="19" spans="1:12" s="14" customFormat="1" ht="19.899999999999999" customHeight="1" x14ac:dyDescent="0.2">
      <c r="B19" s="35" t="s">
        <v>0</v>
      </c>
      <c r="C19" s="42" t="str">
        <f>'1b Aanschaf Overige componenten'!C35</f>
        <v>Houders t.b.v. 10 Dosismeters excl neutronenstraling</v>
      </c>
      <c r="D19" s="42"/>
      <c r="E19" s="42"/>
      <c r="F19" s="43">
        <f>'1b Aanschaf Overige componenten'!D61</f>
        <v>0</v>
      </c>
      <c r="G19" s="34"/>
      <c r="H19" s="12"/>
      <c r="I19" s="39"/>
      <c r="J19" s="39"/>
      <c r="K19" s="39"/>
      <c r="L19" s="39"/>
    </row>
    <row r="20" spans="1:12" s="14" customFormat="1" ht="19.899999999999999" customHeight="1" x14ac:dyDescent="0.2">
      <c r="B20" s="35"/>
      <c r="C20" s="42" t="str">
        <f>'1b Aanschaf Overige componenten'!C64</f>
        <v xml:space="preserve">Houders 10 Dosismeters excl + 4 incl. neutronenstraling </v>
      </c>
      <c r="D20" s="42"/>
      <c r="E20" s="42"/>
      <c r="F20" s="43">
        <f>'1b Aanschaf Overige componenten'!D87</f>
        <v>0</v>
      </c>
      <c r="G20" s="34"/>
      <c r="H20" s="12"/>
      <c r="I20" s="39"/>
      <c r="J20" s="39"/>
      <c r="K20" s="39"/>
      <c r="L20" s="39"/>
    </row>
    <row r="21" spans="1:12" s="14" customFormat="1" ht="19.899999999999999" customHeight="1" x14ac:dyDescent="0.2">
      <c r="B21" s="35"/>
      <c r="C21" s="42" t="str">
        <f>'1b Aanschaf Overige componenten'!C90</f>
        <v>Reserve clips</v>
      </c>
      <c r="D21" s="42"/>
      <c r="E21" s="42"/>
      <c r="F21" s="43">
        <f>'1b Aanschaf Overige componenten'!D114</f>
        <v>0</v>
      </c>
      <c r="G21" s="34"/>
      <c r="H21" s="12"/>
      <c r="I21" s="39"/>
      <c r="J21" s="39"/>
      <c r="K21" s="39"/>
      <c r="L21" s="39"/>
    </row>
    <row r="22" spans="1:12" s="14" customFormat="1" ht="13.15" customHeight="1" x14ac:dyDescent="0.2">
      <c r="B22" s="23"/>
      <c r="C22" s="10"/>
      <c r="D22" s="11"/>
      <c r="E22" s="11"/>
      <c r="F22" s="11"/>
      <c r="G22" s="11"/>
      <c r="H22" s="12"/>
      <c r="I22" s="39"/>
      <c r="J22" s="39"/>
      <c r="K22" s="39"/>
      <c r="L22" s="39"/>
    </row>
    <row r="23" spans="1:12" s="14" customFormat="1" ht="25.15" customHeight="1" x14ac:dyDescent="0.15">
      <c r="B23" s="40" t="s">
        <v>8</v>
      </c>
      <c r="C23" s="31" t="str">
        <f>+'2a Gebr. Prog. CENTRAAL'!C4</f>
        <v>Gebruiksrecht Programmatuur CENTRAAL</v>
      </c>
      <c r="D23" s="41"/>
      <c r="E23" s="41"/>
      <c r="F23" s="32"/>
      <c r="G23" s="47">
        <f>SUM(F24:F25)</f>
        <v>0</v>
      </c>
      <c r="H23" s="12"/>
      <c r="I23" s="39"/>
      <c r="J23" s="39"/>
      <c r="K23" s="39"/>
      <c r="L23" s="39"/>
    </row>
    <row r="24" spans="1:12" s="14" customFormat="1" ht="19.899999999999999" customHeight="1" x14ac:dyDescent="0.2">
      <c r="B24" s="35"/>
      <c r="C24" s="42" t="str">
        <f>+'2a Gebr. Prog. CENTRAAL'!C31</f>
        <v>Gebruiksrecht Productieomgeving (Perpetual licentie)</v>
      </c>
      <c r="D24" s="42"/>
      <c r="E24" s="42"/>
      <c r="F24" s="43">
        <f>+'2a Gebr. Prog. CENTRAAL'!D79</f>
        <v>0</v>
      </c>
      <c r="G24" s="13"/>
      <c r="H24" s="12"/>
      <c r="I24" s="39"/>
      <c r="J24" s="39"/>
      <c r="K24" s="39"/>
      <c r="L24" s="39"/>
    </row>
    <row r="25" spans="1:12" s="14" customFormat="1" ht="19.899999999999999" customHeight="1" x14ac:dyDescent="0.2">
      <c r="B25" s="35"/>
      <c r="C25" s="42" t="str">
        <f>+'2a Gebr. Prog. CENTRAAL'!C84</f>
        <v>Gebruiksrecht Testomgeving (Perpetual licentie)</v>
      </c>
      <c r="D25" s="42"/>
      <c r="E25" s="42"/>
      <c r="F25" s="43">
        <f>+'2a Gebr. Prog. CENTRAAL'!D132</f>
        <v>0</v>
      </c>
      <c r="G25" s="13"/>
      <c r="H25" s="12"/>
      <c r="I25" s="39"/>
      <c r="J25" s="39"/>
      <c r="K25" s="39"/>
      <c r="L25" s="39"/>
    </row>
    <row r="26" spans="1:12" s="14" customFormat="1" ht="19.899999999999999" customHeight="1" x14ac:dyDescent="0.2">
      <c r="B26" s="35"/>
      <c r="C26" s="42"/>
      <c r="D26" s="42"/>
      <c r="E26" s="42"/>
      <c r="F26" s="43"/>
      <c r="G26" s="13"/>
      <c r="H26" s="12"/>
      <c r="I26" s="39"/>
      <c r="J26" s="39"/>
      <c r="K26" s="39"/>
      <c r="L26" s="39"/>
    </row>
    <row r="27" spans="1:12" s="14" customFormat="1" ht="14.25" x14ac:dyDescent="0.15">
      <c r="B27" s="35" t="s">
        <v>0</v>
      </c>
      <c r="C27" s="13"/>
      <c r="D27" s="13"/>
      <c r="E27" s="13"/>
      <c r="F27" s="13"/>
      <c r="G27" s="13"/>
      <c r="H27" s="12"/>
      <c r="I27" s="39"/>
      <c r="J27" s="39"/>
      <c r="K27" s="39"/>
      <c r="L27" s="39"/>
    </row>
    <row r="28" spans="1:12" ht="25.15" customHeight="1" x14ac:dyDescent="0.15">
      <c r="A28" s="14"/>
      <c r="B28" s="40" t="s">
        <v>97</v>
      </c>
      <c r="C28" s="31" t="str">
        <f>+'2b Gebr. Prog. DECENTRAAL'!C4</f>
        <v>Gebruiksrecht Programmatuur DECENTRAAL (DWB-werkplek)</v>
      </c>
      <c r="D28" s="41"/>
      <c r="E28" s="41"/>
      <c r="F28" s="32"/>
      <c r="G28" s="47">
        <f>SUM(F29:F31)</f>
        <v>0</v>
      </c>
      <c r="H28" s="12"/>
      <c r="I28" s="39"/>
      <c r="J28" s="39"/>
      <c r="K28" s="39"/>
      <c r="L28" s="39"/>
    </row>
    <row r="29" spans="1:12" ht="19.899999999999999" customHeight="1" x14ac:dyDescent="0.2">
      <c r="A29" s="14"/>
      <c r="B29" s="36"/>
      <c r="C29" s="42" t="str">
        <f>+'2b Gebr. Prog. DECENTRAAL'!C23</f>
        <v>Gebruiksrecht aanschaf  en Onderhoud &amp; Support</v>
      </c>
      <c r="D29" s="11"/>
      <c r="E29" s="11"/>
      <c r="F29" s="43">
        <f>+'2b Gebr. Prog. DECENTRAAL'!D72</f>
        <v>0</v>
      </c>
      <c r="G29" s="17"/>
      <c r="H29" s="12"/>
      <c r="I29" s="39"/>
      <c r="J29" s="39"/>
      <c r="K29" s="39"/>
      <c r="L29" s="39"/>
    </row>
    <row r="30" spans="1:12" ht="19.899999999999999" customHeight="1" x14ac:dyDescent="0.2">
      <c r="A30" s="14"/>
      <c r="B30" s="36"/>
      <c r="C30" s="42" t="str">
        <f>+'2b Gebr. Prog. DECENTRAAL'!C75</f>
        <v>Gebruiksrecht aanschaf  en Onderhoud &amp; Support</v>
      </c>
      <c r="D30" s="11"/>
      <c r="E30" s="11"/>
      <c r="F30" s="43">
        <f>+'2b Gebr. Prog. DECENTRAAL'!D124</f>
        <v>0</v>
      </c>
      <c r="G30" s="17"/>
      <c r="H30" s="12"/>
      <c r="I30" s="39"/>
      <c r="J30" s="39"/>
      <c r="K30" s="39"/>
      <c r="L30" s="39"/>
    </row>
    <row r="31" spans="1:12" ht="19.899999999999999" customHeight="1" x14ac:dyDescent="0.2">
      <c r="A31" s="14"/>
      <c r="B31" s="36"/>
      <c r="C31" s="42" t="str">
        <f>+'2b Gebr. Prog. DECENTRAAL'!C127</f>
        <v>Gebruiksrecht aanschaf   en Onderhoud &amp; Support</v>
      </c>
      <c r="D31" s="11"/>
      <c r="E31" s="11"/>
      <c r="F31" s="43">
        <f>'2b Gebr. Prog. DECENTRAAL'!D176</f>
        <v>0</v>
      </c>
      <c r="G31" s="17"/>
      <c r="H31" s="12"/>
      <c r="I31" s="39"/>
      <c r="J31" s="39"/>
      <c r="K31" s="39"/>
      <c r="L31" s="39"/>
    </row>
    <row r="32" spans="1:12" ht="13.15" customHeight="1" x14ac:dyDescent="0.2">
      <c r="A32" s="14"/>
      <c r="B32" s="36"/>
      <c r="C32" s="33"/>
      <c r="D32" s="11"/>
      <c r="E32" s="11"/>
      <c r="F32" s="17"/>
      <c r="G32" s="17"/>
      <c r="H32" s="12"/>
      <c r="I32" s="39"/>
      <c r="J32" s="39"/>
      <c r="K32" s="39"/>
      <c r="L32" s="39"/>
    </row>
    <row r="33" spans="1:12" ht="25.15" customHeight="1" x14ac:dyDescent="0.15">
      <c r="A33" s="14"/>
      <c r="B33" s="40">
        <v>3</v>
      </c>
      <c r="C33" s="31" t="str">
        <f>+'3. Kalibratie Dosimeters'!B4</f>
        <v>Kalibratie Dosimeters</v>
      </c>
      <c r="D33" s="41"/>
      <c r="E33" s="41"/>
      <c r="F33" s="32"/>
      <c r="G33" s="47">
        <f>+'3. Kalibratie Dosimeters'!C35</f>
        <v>0</v>
      </c>
      <c r="H33" s="12"/>
      <c r="I33" s="39"/>
      <c r="J33" s="39"/>
      <c r="K33" s="39"/>
      <c r="L33" s="39"/>
    </row>
    <row r="34" spans="1:12" ht="13.15" customHeight="1" x14ac:dyDescent="0.2">
      <c r="A34" s="14"/>
      <c r="B34" s="36"/>
      <c r="C34" s="33"/>
      <c r="D34" s="11"/>
      <c r="E34" s="11"/>
      <c r="F34" s="17"/>
      <c r="G34" s="17"/>
      <c r="H34" s="12"/>
      <c r="I34" s="39"/>
      <c r="J34" s="39"/>
      <c r="K34" s="39"/>
      <c r="L34" s="39"/>
    </row>
    <row r="35" spans="1:12" ht="25.15" customHeight="1" x14ac:dyDescent="0.15">
      <c r="B35" s="40">
        <v>4</v>
      </c>
      <c r="C35" s="31" t="str">
        <f>+'4. Opleiding-Training'!B4</f>
        <v>Opleiding / training</v>
      </c>
      <c r="D35" s="41"/>
      <c r="E35" s="41"/>
      <c r="F35" s="32"/>
      <c r="G35" s="47">
        <f>SUM(F36:F37)</f>
        <v>0</v>
      </c>
      <c r="H35" s="12"/>
      <c r="I35" s="39"/>
      <c r="J35" s="39"/>
      <c r="K35" s="39"/>
      <c r="L35" s="39"/>
    </row>
    <row r="36" spans="1:12" ht="19.899999999999999" customHeight="1" x14ac:dyDescent="0.25">
      <c r="B36" s="37"/>
      <c r="C36" s="42" t="str">
        <f>+'4. Opleiding-Training'!B10</f>
        <v>Opleiding / training: Functioneel beheerders</v>
      </c>
      <c r="D36" s="42"/>
      <c r="E36" s="42"/>
      <c r="F36" s="43">
        <f>+'4. Opleiding-Training'!G15</f>
        <v>0</v>
      </c>
      <c r="G36" s="16"/>
      <c r="H36" s="12"/>
      <c r="I36" s="39"/>
      <c r="J36" s="39"/>
      <c r="K36" s="39"/>
      <c r="L36" s="39"/>
    </row>
    <row r="37" spans="1:12" ht="19.899999999999999" customHeight="1" x14ac:dyDescent="0.25">
      <c r="B37" s="37"/>
      <c r="C37" s="42" t="str">
        <f>+'4. Opleiding-Training'!B21</f>
        <v>Opleiding / training: Stralingsdeskundigen</v>
      </c>
      <c r="D37" s="42"/>
      <c r="E37" s="42"/>
      <c r="F37" s="43">
        <f>+'4. Opleiding-Training'!G26</f>
        <v>0</v>
      </c>
      <c r="G37" s="16"/>
      <c r="H37" s="12"/>
      <c r="I37" s="39"/>
      <c r="J37" s="39"/>
      <c r="K37" s="39"/>
      <c r="L37" s="39"/>
    </row>
    <row r="38" spans="1:12" ht="13.15" customHeight="1" x14ac:dyDescent="0.25">
      <c r="B38" s="37"/>
      <c r="C38" s="38"/>
      <c r="D38" s="15"/>
      <c r="E38" s="16"/>
      <c r="G38" s="16"/>
      <c r="H38" s="12"/>
      <c r="I38" s="39"/>
      <c r="J38" s="39"/>
      <c r="K38" s="39"/>
      <c r="L38" s="39"/>
    </row>
    <row r="39" spans="1:12" ht="25.15" customHeight="1" x14ac:dyDescent="0.15">
      <c r="B39" s="40">
        <v>5</v>
      </c>
      <c r="C39" s="31" t="str">
        <f>+'5. Product Specifieke Diensten'!B4</f>
        <v>Product Specifieke Diensten</v>
      </c>
      <c r="D39" s="41"/>
      <c r="E39" s="41"/>
      <c r="F39" s="32"/>
      <c r="G39" s="47">
        <f>+'5. Product Specifieke Diensten'!G12</f>
        <v>0</v>
      </c>
      <c r="H39" s="12"/>
      <c r="I39" s="39"/>
      <c r="J39" s="39"/>
      <c r="K39" s="39"/>
      <c r="L39" s="39"/>
    </row>
    <row r="40" spans="1:12" ht="12.75" x14ac:dyDescent="0.2">
      <c r="B40" s="10"/>
      <c r="C40" s="10"/>
      <c r="D40" s="11"/>
      <c r="E40" s="11"/>
      <c r="F40" s="11"/>
      <c r="G40" s="12"/>
      <c r="H40" s="12"/>
      <c r="I40" s="39"/>
      <c r="J40" s="39"/>
      <c r="K40" s="39"/>
      <c r="L40" s="39"/>
    </row>
    <row r="41" spans="1:12" ht="13.5" thickBot="1" x14ac:dyDescent="0.25">
      <c r="B41" s="8"/>
      <c r="C41" s="8"/>
      <c r="D41" s="8"/>
      <c r="E41" s="8"/>
      <c r="F41" s="8"/>
      <c r="G41" s="8"/>
      <c r="H41" s="12"/>
      <c r="I41" s="39"/>
      <c r="J41" s="39"/>
      <c r="K41" s="39"/>
      <c r="L41" s="39"/>
    </row>
    <row r="42" spans="1:12" ht="12.75" x14ac:dyDescent="0.2">
      <c r="B42" s="10"/>
      <c r="C42" s="10"/>
      <c r="D42" s="10"/>
      <c r="E42" s="10"/>
      <c r="F42" s="10"/>
      <c r="G42" s="10"/>
      <c r="H42" s="12"/>
      <c r="I42" s="39"/>
      <c r="J42" s="39"/>
      <c r="K42" s="39"/>
      <c r="L42" s="39"/>
    </row>
    <row r="43" spans="1:12" ht="18.75" thickBot="1" x14ac:dyDescent="0.2">
      <c r="C43" s="44" t="s">
        <v>39</v>
      </c>
      <c r="D43" s="45"/>
      <c r="E43" s="45"/>
      <c r="F43" s="46"/>
      <c r="G43" s="48">
        <f>SUM(G13:G40)</f>
        <v>0</v>
      </c>
      <c r="H43" s="12"/>
      <c r="I43" s="39"/>
      <c r="J43" s="39"/>
      <c r="K43" s="39"/>
      <c r="L43" s="39"/>
    </row>
    <row r="44" spans="1:12" ht="14.25" thickTop="1" thickBot="1" x14ac:dyDescent="0.25">
      <c r="B44" s="8"/>
      <c r="C44" s="8"/>
      <c r="D44" s="8"/>
      <c r="E44" s="8"/>
      <c r="F44" s="8"/>
      <c r="G44" s="8"/>
      <c r="H44" s="12"/>
      <c r="I44" s="39"/>
      <c r="J44" s="39"/>
      <c r="K44" s="39"/>
      <c r="L44" s="39"/>
    </row>
    <row r="45" spans="1:12" ht="12.75" x14ac:dyDescent="0.2">
      <c r="B45" s="10"/>
      <c r="C45" s="10"/>
      <c r="D45" s="10"/>
      <c r="E45" s="10"/>
      <c r="F45" s="10"/>
      <c r="G45" s="10"/>
      <c r="H45" s="12"/>
      <c r="I45" s="39"/>
      <c r="J45" s="39"/>
      <c r="K45" s="39"/>
      <c r="L45" s="39"/>
    </row>
    <row r="46" spans="1:12" ht="12.75" hidden="1" x14ac:dyDescent="0.2">
      <c r="C46" s="10"/>
      <c r="D46" s="11"/>
      <c r="E46" s="11"/>
      <c r="F46" s="11"/>
      <c r="G46" s="11"/>
      <c r="H46" s="12"/>
      <c r="I46" s="12"/>
      <c r="J46" s="12"/>
      <c r="K46" s="12"/>
      <c r="L46" s="12"/>
    </row>
  </sheetData>
  <sheetProtection algorithmName="SHA-512" hashValue="5N/5HHBM+eSfRD2MydHjlFtzvHJ1s3x+OY62GGc1K5ox5kaBD9DtaBX19WD+7Is5Ey6kzCItaKJrRBZNHloJdQ==" saltValue="vMK7cFyXENbOj7C0+YJYxg==" spinCount="100000" sheet="1" objects="1" scenarios="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pageSetUpPr fitToPage="1"/>
  </sheetPr>
  <dimension ref="A1:R165"/>
  <sheetViews>
    <sheetView showGridLines="0" showZeros="0" zoomScaleNormal="100" workbookViewId="0">
      <selection activeCell="C12" sqref="C12"/>
    </sheetView>
  </sheetViews>
  <sheetFormatPr defaultColWidth="0" defaultRowHeight="0" customHeight="1" zeroHeight="1" x14ac:dyDescent="0.25"/>
  <cols>
    <col min="1" max="1" width="3.7109375" style="98" customWidth="1"/>
    <col min="2" max="2" width="61.140625" style="98" customWidth="1"/>
    <col min="3" max="3" width="15" style="98" bestFit="1" customWidth="1"/>
    <col min="4" max="4" width="1.7109375" style="106" customWidth="1"/>
    <col min="5" max="5" width="14.7109375" style="106" customWidth="1"/>
    <col min="6" max="6" width="1.7109375" style="106" customWidth="1"/>
    <col min="7" max="7" width="30.5703125" style="98" customWidth="1"/>
    <col min="8" max="8" width="3.7109375" style="98" customWidth="1"/>
    <col min="9" max="10" width="2.7109375" style="98" hidden="1" customWidth="1"/>
    <col min="11" max="18" width="10.7109375" style="98" hidden="1" customWidth="1"/>
    <col min="19" max="16384" width="0" style="98" hidden="1"/>
  </cols>
  <sheetData>
    <row r="1" spans="1:8" s="95" customFormat="1" ht="16.149999999999999" customHeight="1" x14ac:dyDescent="0.25">
      <c r="A1" s="94"/>
      <c r="B1" s="94"/>
      <c r="C1" s="94"/>
      <c r="D1" s="94"/>
      <c r="E1" s="94"/>
      <c r="F1" s="94"/>
      <c r="G1" s="94"/>
    </row>
    <row r="2" spans="1:8" s="97" customFormat="1" ht="22.5" x14ac:dyDescent="0.25">
      <c r="A2" s="96"/>
      <c r="B2" s="53" t="s">
        <v>67</v>
      </c>
      <c r="C2" s="82"/>
      <c r="D2" s="58"/>
      <c r="E2" s="111"/>
      <c r="F2" s="82"/>
      <c r="G2" s="82"/>
    </row>
    <row r="3" spans="1:8" s="95" customFormat="1" ht="16.149999999999999" customHeight="1" x14ac:dyDescent="0.25">
      <c r="A3" s="94"/>
      <c r="B3" s="57" t="s">
        <v>222</v>
      </c>
      <c r="C3" s="60"/>
      <c r="D3" s="60"/>
      <c r="E3" s="84"/>
      <c r="F3" s="60"/>
      <c r="G3" s="60"/>
    </row>
    <row r="4" spans="1:8" s="95" customFormat="1" ht="16.899999999999999" customHeight="1" x14ac:dyDescent="0.25">
      <c r="A4" s="94"/>
      <c r="B4" s="59" t="s">
        <v>91</v>
      </c>
      <c r="C4" s="60"/>
      <c r="D4" s="60"/>
      <c r="E4" s="84"/>
      <c r="F4" s="60"/>
      <c r="G4" s="60"/>
    </row>
    <row r="5" spans="1:8" s="95" customFormat="1" ht="12.6" customHeight="1" x14ac:dyDescent="0.25">
      <c r="A5" s="94"/>
      <c r="B5" s="19" t="s">
        <v>168</v>
      </c>
      <c r="C5" s="60"/>
      <c r="D5" s="60"/>
      <c r="E5" s="84"/>
      <c r="F5" s="60"/>
      <c r="G5" s="60"/>
    </row>
    <row r="6" spans="1:8" s="95" customFormat="1" ht="12.6" customHeight="1" x14ac:dyDescent="0.25">
      <c r="A6" s="94"/>
      <c r="B6" s="61" t="s">
        <v>31</v>
      </c>
      <c r="C6" s="60"/>
      <c r="D6" s="60"/>
      <c r="E6" s="84"/>
      <c r="F6" s="60"/>
      <c r="G6" s="60"/>
    </row>
    <row r="7" spans="1:8" s="95" customFormat="1" ht="12.6" customHeight="1" x14ac:dyDescent="0.25">
      <c r="A7" s="94"/>
      <c r="B7" s="63"/>
      <c r="C7" s="83"/>
      <c r="D7" s="64"/>
      <c r="E7" s="64"/>
      <c r="F7" s="84"/>
      <c r="G7" s="64"/>
    </row>
    <row r="8" spans="1:8" ht="13.5" thickBot="1" x14ac:dyDescent="0.3">
      <c r="B8" s="99"/>
      <c r="C8" s="99"/>
      <c r="D8" s="100"/>
      <c r="E8" s="100"/>
      <c r="F8" s="112"/>
      <c r="G8" s="113"/>
    </row>
    <row r="9" spans="1:8" ht="12.75" x14ac:dyDescent="0.25">
      <c r="B9" s="101"/>
      <c r="C9" s="105"/>
      <c r="D9" s="105"/>
      <c r="E9" s="105"/>
      <c r="F9" s="105"/>
      <c r="G9" s="114"/>
    </row>
    <row r="10" spans="1:8" ht="18" x14ac:dyDescent="0.25">
      <c r="B10" s="115" t="s">
        <v>91</v>
      </c>
      <c r="C10" s="107"/>
      <c r="D10" s="107"/>
      <c r="E10" s="107"/>
      <c r="F10" s="107"/>
      <c r="G10" s="107"/>
    </row>
    <row r="11" spans="1:8" ht="31.5" customHeight="1" x14ac:dyDescent="0.25">
      <c r="B11" s="107" t="s">
        <v>4</v>
      </c>
      <c r="C11" s="119" t="s">
        <v>88</v>
      </c>
      <c r="D11" s="87" t="s">
        <v>0</v>
      </c>
      <c r="E11" s="119" t="s">
        <v>80</v>
      </c>
      <c r="F11" s="87"/>
      <c r="G11" s="120" t="s">
        <v>107</v>
      </c>
    </row>
    <row r="12" spans="1:8" ht="21" customHeight="1" thickBot="1" x14ac:dyDescent="0.3">
      <c r="B12" s="121" t="s">
        <v>66</v>
      </c>
      <c r="C12" s="122"/>
      <c r="D12" s="123" t="s">
        <v>0</v>
      </c>
      <c r="E12" s="124">
        <v>120</v>
      </c>
      <c r="F12" s="123"/>
      <c r="G12" s="125">
        <f>+C12*E12</f>
        <v>0</v>
      </c>
    </row>
    <row r="13" spans="1:8" ht="13.5" thickTop="1" x14ac:dyDescent="0.25">
      <c r="B13" s="116"/>
      <c r="C13" s="116"/>
      <c r="D13" s="116"/>
      <c r="E13" s="116"/>
      <c r="F13" s="116"/>
      <c r="G13" s="116"/>
      <c r="H13" s="116"/>
    </row>
    <row r="14" spans="1:8" ht="15" x14ac:dyDescent="0.25">
      <c r="B14" s="116" t="s">
        <v>89</v>
      </c>
      <c r="C14" s="116"/>
      <c r="D14" s="116"/>
      <c r="E14" s="116"/>
      <c r="F14" s="116"/>
      <c r="G14" s="116"/>
      <c r="H14" s="116"/>
    </row>
    <row r="15" spans="1:8" ht="12.75" x14ac:dyDescent="0.25">
      <c r="B15" s="116"/>
      <c r="C15" s="116"/>
      <c r="D15" s="116"/>
      <c r="E15" s="116"/>
      <c r="F15" s="116"/>
      <c r="G15" s="116"/>
      <c r="H15" s="116"/>
    </row>
    <row r="16" spans="1:8" ht="12.75" x14ac:dyDescent="0.25">
      <c r="B16" s="109" t="s">
        <v>111</v>
      </c>
      <c r="C16" s="116"/>
      <c r="D16" s="116"/>
      <c r="E16" s="116"/>
      <c r="F16" s="116"/>
      <c r="G16" s="116"/>
      <c r="H16" s="116"/>
    </row>
    <row r="17" spans="2:7" ht="13.5" thickBot="1" x14ac:dyDescent="0.3">
      <c r="B17" s="110" t="s">
        <v>0</v>
      </c>
      <c r="C17" s="99"/>
      <c r="D17" s="100"/>
      <c r="E17" s="100"/>
      <c r="F17" s="112"/>
      <c r="G17" s="113"/>
    </row>
    <row r="18" spans="2:7" ht="12.75" hidden="1" customHeight="1" x14ac:dyDescent="0.25"/>
    <row r="19" spans="2:7" ht="12.75" hidden="1" customHeight="1" x14ac:dyDescent="0.25">
      <c r="G19" s="117"/>
    </row>
    <row r="20" spans="2:7" ht="12.75" hidden="1" customHeight="1" x14ac:dyDescent="0.25">
      <c r="G20" s="118"/>
    </row>
    <row r="21" spans="2:7" ht="12.75" hidden="1" customHeight="1" x14ac:dyDescent="0.25"/>
    <row r="22" spans="2:7" ht="12.75" hidden="1" customHeight="1" x14ac:dyDescent="0.25"/>
    <row r="23" spans="2:7" ht="12.75" hidden="1" customHeight="1" x14ac:dyDescent="0.25"/>
    <row r="24" spans="2:7" ht="12.75" hidden="1" customHeight="1" x14ac:dyDescent="0.25"/>
    <row r="25" spans="2:7" ht="12.75" hidden="1" customHeight="1" x14ac:dyDescent="0.25"/>
    <row r="26" spans="2:7" ht="12.75" hidden="1" customHeight="1" x14ac:dyDescent="0.25"/>
    <row r="27" spans="2:7" ht="12.75" hidden="1" customHeight="1" x14ac:dyDescent="0.25"/>
    <row r="28" spans="2:7" ht="12.75" hidden="1" customHeight="1" x14ac:dyDescent="0.25"/>
    <row r="29" spans="2:7" ht="12.75" hidden="1" customHeight="1" x14ac:dyDescent="0.25"/>
    <row r="30" spans="2:7" ht="12.75" hidden="1" customHeight="1" x14ac:dyDescent="0.25"/>
    <row r="31" spans="2:7" ht="12.75" hidden="1" customHeight="1" x14ac:dyDescent="0.25"/>
    <row r="32" spans="2:7"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hidden="1" customHeight="1" x14ac:dyDescent="0.25"/>
    <row r="38" ht="12.75" hidden="1" customHeight="1" x14ac:dyDescent="0.25"/>
    <row r="39" ht="12.75" hidden="1" customHeight="1" x14ac:dyDescent="0.25"/>
    <row r="40" ht="12.75" hidden="1" customHeight="1" x14ac:dyDescent="0.25"/>
    <row r="41" ht="12.75" hidden="1" customHeight="1" x14ac:dyDescent="0.25"/>
    <row r="42" ht="12.75" hidden="1" customHeight="1" x14ac:dyDescent="0.25"/>
    <row r="43" ht="12.75" hidden="1" customHeight="1" x14ac:dyDescent="0.25"/>
    <row r="44" ht="12.75" hidden="1" customHeight="1" x14ac:dyDescent="0.25"/>
    <row r="45" ht="12.75" hidden="1" customHeight="1" x14ac:dyDescent="0.25"/>
    <row r="46" ht="12.75" hidden="1" customHeight="1" x14ac:dyDescent="0.25"/>
    <row r="47" ht="12.75" hidden="1" customHeight="1" x14ac:dyDescent="0.25"/>
    <row r="48" ht="12.75" hidden="1" customHeight="1" x14ac:dyDescent="0.25"/>
    <row r="49" ht="12.75" hidden="1" customHeight="1" x14ac:dyDescent="0.25"/>
    <row r="50" ht="12.75" hidden="1" customHeight="1" x14ac:dyDescent="0.25"/>
    <row r="51" ht="12.75" hidden="1" customHeight="1" x14ac:dyDescent="0.25"/>
    <row r="52" ht="12.75" hidden="1" customHeight="1" x14ac:dyDescent="0.25"/>
    <row r="53" ht="12.75" hidden="1" customHeight="1" x14ac:dyDescent="0.25"/>
    <row r="54" ht="12.75" hidden="1" customHeight="1" x14ac:dyDescent="0.25"/>
    <row r="55" ht="12.75" hidden="1" customHeight="1" x14ac:dyDescent="0.25"/>
    <row r="56" ht="12.75" hidden="1" customHeight="1" x14ac:dyDescent="0.25"/>
    <row r="57" ht="12.75" hidden="1" customHeight="1" x14ac:dyDescent="0.25"/>
    <row r="58" ht="12.75" hidden="1" customHeight="1" x14ac:dyDescent="0.25"/>
    <row r="59" ht="12.75" hidden="1" customHeight="1" x14ac:dyDescent="0.25"/>
    <row r="60" ht="12.75" hidden="1" customHeight="1" x14ac:dyDescent="0.25"/>
    <row r="61" ht="12.75" hidden="1" customHeight="1" x14ac:dyDescent="0.25"/>
    <row r="62" ht="12.75" hidden="1" customHeight="1" x14ac:dyDescent="0.25"/>
    <row r="63" ht="12.75" hidden="1" customHeight="1" x14ac:dyDescent="0.25"/>
    <row r="64" ht="12.75" hidden="1" customHeight="1" x14ac:dyDescent="0.25"/>
    <row r="65" ht="12.75" hidden="1" customHeight="1" x14ac:dyDescent="0.25"/>
    <row r="66" ht="12.75" hidden="1" customHeight="1" x14ac:dyDescent="0.25"/>
    <row r="67" ht="12.75" hidden="1" customHeight="1" x14ac:dyDescent="0.25"/>
    <row r="68" ht="12.75" hidden="1" customHeight="1" x14ac:dyDescent="0.25"/>
    <row r="69" ht="12.75" hidden="1" customHeight="1" x14ac:dyDescent="0.25"/>
    <row r="70" ht="12.75" hidden="1" customHeight="1" x14ac:dyDescent="0.25"/>
    <row r="71" ht="12.75" hidden="1" customHeight="1" x14ac:dyDescent="0.25"/>
    <row r="72" ht="12.75" hidden="1" customHeight="1" x14ac:dyDescent="0.25"/>
    <row r="73" ht="12.75" hidden="1" customHeight="1" x14ac:dyDescent="0.25"/>
    <row r="74" ht="12.75" hidden="1" customHeight="1" x14ac:dyDescent="0.25"/>
    <row r="75" ht="12.75" hidden="1" customHeight="1" x14ac:dyDescent="0.25"/>
    <row r="76" ht="12.75" hidden="1" customHeight="1" x14ac:dyDescent="0.25"/>
    <row r="77" ht="12.75" hidden="1" customHeight="1" x14ac:dyDescent="0.25"/>
    <row r="78" ht="12.75" hidden="1" customHeight="1" x14ac:dyDescent="0.25"/>
    <row r="79" ht="12.75" hidden="1" customHeight="1" x14ac:dyDescent="0.25"/>
    <row r="80" ht="12.75" hidden="1" customHeight="1" x14ac:dyDescent="0.25"/>
    <row r="81" ht="12.75" hidden="1" customHeight="1" x14ac:dyDescent="0.25"/>
    <row r="82" ht="12.75" hidden="1" customHeight="1" x14ac:dyDescent="0.25"/>
    <row r="83" ht="12.75" hidden="1" customHeight="1" x14ac:dyDescent="0.25"/>
    <row r="84" ht="12.75" hidden="1" customHeight="1" x14ac:dyDescent="0.25"/>
    <row r="85" ht="12.75" hidden="1" customHeight="1" x14ac:dyDescent="0.25"/>
    <row r="86" ht="12.75" hidden="1" customHeight="1" x14ac:dyDescent="0.25"/>
    <row r="87" ht="12.75" hidden="1" customHeight="1" x14ac:dyDescent="0.25"/>
    <row r="88" ht="12.75" hidden="1" customHeight="1" x14ac:dyDescent="0.25"/>
    <row r="89" ht="12.75" hidden="1" customHeight="1" x14ac:dyDescent="0.25"/>
    <row r="90" ht="12.75" hidden="1" customHeight="1" x14ac:dyDescent="0.25"/>
    <row r="91" ht="12.75" hidden="1" customHeight="1" x14ac:dyDescent="0.25"/>
    <row r="92" ht="12.75" hidden="1" customHeight="1" x14ac:dyDescent="0.25"/>
    <row r="93" ht="12.75" hidden="1" customHeight="1" x14ac:dyDescent="0.25"/>
    <row r="94" ht="12.75" hidden="1" customHeight="1" x14ac:dyDescent="0.25"/>
    <row r="95" ht="12.75" hidden="1" customHeight="1" x14ac:dyDescent="0.25"/>
    <row r="96" ht="12.75" hidden="1" customHeight="1" x14ac:dyDescent="0.25"/>
    <row r="97" ht="12.75" hidden="1" customHeight="1" x14ac:dyDescent="0.25"/>
    <row r="98" ht="12.75" hidden="1" customHeight="1" x14ac:dyDescent="0.25"/>
    <row r="99" ht="12.75" hidden="1" customHeight="1" x14ac:dyDescent="0.25"/>
    <row r="100" ht="12.75" hidden="1" customHeight="1" x14ac:dyDescent="0.25"/>
    <row r="101" ht="12.75" hidden="1" customHeight="1" x14ac:dyDescent="0.25"/>
    <row r="102" ht="12.75" hidden="1" customHeight="1" x14ac:dyDescent="0.25"/>
    <row r="103" ht="12.75" hidden="1" customHeight="1" x14ac:dyDescent="0.25"/>
    <row r="104" ht="12.75" hidden="1" customHeight="1" x14ac:dyDescent="0.25"/>
    <row r="105" ht="12.75" hidden="1" customHeight="1" x14ac:dyDescent="0.25"/>
    <row r="106" ht="12.75" hidden="1" customHeight="1" x14ac:dyDescent="0.25"/>
    <row r="107" ht="12.75" hidden="1" customHeight="1" x14ac:dyDescent="0.25"/>
    <row r="108" ht="12.75" hidden="1" customHeight="1" x14ac:dyDescent="0.25"/>
    <row r="109" ht="12.75" hidden="1" customHeight="1" x14ac:dyDescent="0.25"/>
    <row r="110" ht="12.75" hidden="1" customHeight="1" x14ac:dyDescent="0.25"/>
    <row r="111" ht="12.75" hidden="1" customHeight="1" x14ac:dyDescent="0.25"/>
    <row r="112" ht="12.75" hidden="1" customHeight="1" x14ac:dyDescent="0.25"/>
    <row r="113" ht="12.75" hidden="1" customHeight="1" x14ac:dyDescent="0.25"/>
    <row r="114" ht="12.75" hidden="1" customHeight="1" x14ac:dyDescent="0.25"/>
    <row r="115" ht="12.75" hidden="1" customHeight="1" x14ac:dyDescent="0.25"/>
    <row r="116" ht="12.75" hidden="1" customHeight="1" x14ac:dyDescent="0.25"/>
    <row r="117" ht="12.75" hidden="1" customHeight="1" x14ac:dyDescent="0.25"/>
    <row r="118" ht="12.75" hidden="1" customHeight="1" x14ac:dyDescent="0.25"/>
    <row r="119" ht="12.75" hidden="1" customHeight="1" x14ac:dyDescent="0.25"/>
    <row r="120" ht="12.75" hidden="1" customHeight="1" x14ac:dyDescent="0.25"/>
    <row r="121" ht="12.75" hidden="1" customHeight="1" x14ac:dyDescent="0.25"/>
    <row r="122" ht="12.75" hidden="1" customHeight="1" x14ac:dyDescent="0.25"/>
    <row r="123" ht="12.75" hidden="1" customHeight="1" x14ac:dyDescent="0.25"/>
    <row r="124" ht="12.75" hidden="1" customHeight="1" x14ac:dyDescent="0.25"/>
    <row r="125" ht="12.75" hidden="1" customHeight="1" x14ac:dyDescent="0.25"/>
    <row r="126" ht="12.75" hidden="1" customHeight="1" x14ac:dyDescent="0.25"/>
    <row r="127" ht="12.75" hidden="1" customHeight="1" x14ac:dyDescent="0.25"/>
    <row r="128" ht="12.75" hidden="1" customHeight="1" x14ac:dyDescent="0.25"/>
    <row r="129" ht="12.75" hidden="1" customHeight="1" x14ac:dyDescent="0.25"/>
    <row r="130" ht="12.75" hidden="1" customHeight="1" x14ac:dyDescent="0.25"/>
    <row r="131" ht="12.75" hidden="1" customHeight="1" x14ac:dyDescent="0.25"/>
    <row r="132" ht="12.75" hidden="1" customHeight="1" x14ac:dyDescent="0.25"/>
    <row r="133" ht="12.75" hidden="1" customHeight="1" x14ac:dyDescent="0.25"/>
    <row r="134" ht="12.75" hidden="1" customHeight="1" x14ac:dyDescent="0.25"/>
    <row r="135" ht="12.75" hidden="1" customHeight="1" x14ac:dyDescent="0.25"/>
    <row r="136" ht="12.75" hidden="1" customHeight="1" x14ac:dyDescent="0.25"/>
    <row r="137" ht="12.75" hidden="1" customHeight="1" x14ac:dyDescent="0.25"/>
    <row r="138" ht="12.75" hidden="1" customHeight="1" x14ac:dyDescent="0.25"/>
    <row r="139" ht="12.75" hidden="1" customHeight="1" x14ac:dyDescent="0.25"/>
    <row r="140" ht="12.75" hidden="1" customHeight="1" x14ac:dyDescent="0.25"/>
    <row r="141" ht="12.75" hidden="1" customHeight="1" x14ac:dyDescent="0.25"/>
    <row r="142" ht="12.75" hidden="1" customHeight="1" x14ac:dyDescent="0.25"/>
    <row r="143" ht="12.75" hidden="1" customHeight="1" x14ac:dyDescent="0.25"/>
    <row r="144" ht="12.75" hidden="1" customHeight="1" x14ac:dyDescent="0.25"/>
    <row r="145" ht="12.75" hidden="1" customHeight="1" x14ac:dyDescent="0.25"/>
    <row r="146" ht="12.75" hidden="1" customHeight="1" x14ac:dyDescent="0.25"/>
    <row r="147" ht="12.75" hidden="1" customHeight="1" x14ac:dyDescent="0.25"/>
    <row r="148" ht="12.75" hidden="1" customHeight="1" x14ac:dyDescent="0.25"/>
    <row r="149" ht="12.75" hidden="1" customHeight="1" x14ac:dyDescent="0.25"/>
    <row r="150" ht="12.75" hidden="1" customHeight="1" x14ac:dyDescent="0.25"/>
    <row r="151" ht="12.75" hidden="1" customHeight="1" x14ac:dyDescent="0.25"/>
    <row r="152" ht="12.75" hidden="1" customHeight="1" x14ac:dyDescent="0.25"/>
    <row r="153" ht="12.75" hidden="1" customHeight="1" x14ac:dyDescent="0.25"/>
    <row r="154" ht="12.75" hidden="1" customHeight="1" x14ac:dyDescent="0.25"/>
    <row r="155" ht="12.75" hidden="1" customHeight="1" x14ac:dyDescent="0.25"/>
    <row r="156" ht="12.75" hidden="1" customHeight="1" x14ac:dyDescent="0.25"/>
    <row r="157" ht="12.75" hidden="1" customHeight="1" x14ac:dyDescent="0.25"/>
    <row r="158" ht="12.75" hidden="1" customHeight="1" x14ac:dyDescent="0.25"/>
    <row r="159" ht="12.75" hidden="1" customHeight="1" x14ac:dyDescent="0.25"/>
    <row r="160" ht="12.75" hidden="1" customHeight="1" x14ac:dyDescent="0.25"/>
    <row r="161" ht="12.75" hidden="1" customHeight="1" x14ac:dyDescent="0.25"/>
    <row r="162" ht="12.75" hidden="1" customHeight="1" x14ac:dyDescent="0.25"/>
    <row r="163" ht="12.75" hidden="1" customHeight="1" x14ac:dyDescent="0.25"/>
    <row r="164" ht="12.75" hidden="1" customHeight="1" x14ac:dyDescent="0.25"/>
    <row r="165" ht="12.75" hidden="1" customHeight="1" x14ac:dyDescent="0.25"/>
  </sheetData>
  <sheetProtection algorithmName="SHA-512" hashValue="SLiQNAMCEJP1teO7403tdjZ4Pn1I03xoy8ySrdw+PlXc4K8aAp6JXv68IbNAleIkXGLCaSUtnQiWXy3OluE87Q==" saltValue="6eDlQ4pVcpZHATQf5Cm99Q==" spinCount="100000" sheet="1" objects="1" scenarios="1"/>
  <pageMargins left="0.75" right="0.75" top="0.51" bottom="0.46" header="0.5" footer="0.5"/>
  <pageSetup paperSize="9" scale="97"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Q94"/>
  <sheetViews>
    <sheetView showGridLines="0" zoomScaleNormal="100" workbookViewId="0">
      <selection activeCell="F12" sqref="F12"/>
    </sheetView>
  </sheetViews>
  <sheetFormatPr defaultColWidth="0" defaultRowHeight="0" customHeight="1" zeroHeight="1" x14ac:dyDescent="0.25"/>
  <cols>
    <col min="1" max="1" width="3.7109375" style="127" customWidth="1"/>
    <col min="2" max="2" width="95.7109375" style="127" customWidth="1"/>
    <col min="3" max="3" width="1.7109375" style="127" customWidth="1"/>
    <col min="4" max="4" width="2.85546875" style="127" customWidth="1"/>
    <col min="5" max="5" width="54.5703125" style="127" customWidth="1"/>
    <col min="6" max="6" width="20.7109375" style="127" customWidth="1"/>
    <col min="7" max="7" width="11.28515625" style="127" customWidth="1"/>
    <col min="8" max="8" width="4.140625" style="127" customWidth="1"/>
    <col min="9" max="9" width="4.7109375" style="127" customWidth="1"/>
    <col min="10" max="10" width="3.7109375" style="127" customWidth="1"/>
    <col min="11" max="16384" width="9.140625" style="127" hidden="1"/>
  </cols>
  <sheetData>
    <row r="1" spans="1:11" s="128" customFormat="1" ht="21" customHeight="1" x14ac:dyDescent="0.2">
      <c r="A1" s="1"/>
      <c r="B1" s="1"/>
      <c r="C1" s="1"/>
      <c r="D1" s="1"/>
      <c r="E1" s="1"/>
      <c r="F1" s="1"/>
      <c r="G1" s="1"/>
      <c r="H1" s="1"/>
      <c r="I1" s="1"/>
    </row>
    <row r="2" spans="1:11" s="128" customFormat="1" ht="21" customHeight="1" x14ac:dyDescent="0.3">
      <c r="A2" s="1"/>
      <c r="B2" s="129" t="s">
        <v>112</v>
      </c>
      <c r="C2" s="2"/>
      <c r="D2" s="2"/>
      <c r="E2" s="2"/>
      <c r="F2" s="2"/>
      <c r="G2" s="130"/>
      <c r="H2" s="130"/>
      <c r="I2" s="130"/>
    </row>
    <row r="3" spans="1:11" s="128" customFormat="1" ht="21" customHeight="1" x14ac:dyDescent="0.25">
      <c r="A3" s="1"/>
      <c r="B3" s="461" t="s">
        <v>234</v>
      </c>
      <c r="C3" s="2"/>
      <c r="D3" s="2"/>
      <c r="E3" s="2"/>
      <c r="F3" s="2"/>
      <c r="G3" s="130"/>
      <c r="H3" s="130"/>
      <c r="I3" s="130"/>
    </row>
    <row r="4" spans="1:11" s="128" customFormat="1" ht="21" customHeight="1" x14ac:dyDescent="0.3">
      <c r="A4" s="1"/>
      <c r="B4" s="460" t="s">
        <v>233</v>
      </c>
      <c r="C4" s="2"/>
      <c r="D4" s="2"/>
      <c r="E4" s="2"/>
      <c r="F4" s="2"/>
      <c r="G4" s="130"/>
      <c r="H4" s="130"/>
      <c r="I4" s="130"/>
    </row>
    <row r="5" spans="1:11" s="128" customFormat="1" ht="21" customHeight="1" x14ac:dyDescent="0.2">
      <c r="A5" s="1"/>
      <c r="B5" s="131" t="s">
        <v>232</v>
      </c>
      <c r="C5" s="2"/>
      <c r="D5" s="2"/>
      <c r="E5" s="2"/>
      <c r="F5" s="2"/>
      <c r="G5" s="130"/>
      <c r="H5" s="130"/>
      <c r="I5" s="130"/>
    </row>
    <row r="6" spans="1:11" s="1" customFormat="1" ht="15" customHeight="1" thickBot="1" x14ac:dyDescent="0.25">
      <c r="B6" s="8"/>
      <c r="C6" s="132"/>
      <c r="D6" s="132"/>
      <c r="E6" s="132"/>
      <c r="F6" s="9"/>
      <c r="G6" s="133"/>
      <c r="H6" s="133"/>
      <c r="I6" s="133"/>
      <c r="K6" s="134"/>
    </row>
    <row r="7" spans="1:11" s="128" customFormat="1" ht="15" customHeight="1" x14ac:dyDescent="0.2">
      <c r="A7" s="1"/>
    </row>
    <row r="8" spans="1:11" s="128" customFormat="1" ht="27.95" customHeight="1" x14ac:dyDescent="0.2">
      <c r="A8" s="135"/>
      <c r="B8" s="135"/>
      <c r="D8" s="550" t="s">
        <v>113</v>
      </c>
      <c r="E8" s="550"/>
      <c r="F8" s="136">
        <f>+Samenvatting!G43</f>
        <v>0</v>
      </c>
    </row>
    <row r="9" spans="1:11" s="128" customFormat="1" ht="12.75" customHeight="1" x14ac:dyDescent="0.2">
      <c r="B9" s="135"/>
      <c r="C9" s="135"/>
    </row>
    <row r="10" spans="1:11" s="128" customFormat="1" ht="27.95" customHeight="1" x14ac:dyDescent="0.2">
      <c r="A10" s="459"/>
      <c r="B10" s="458"/>
      <c r="C10" s="458"/>
      <c r="D10" s="542" t="s">
        <v>114</v>
      </c>
      <c r="E10" s="543"/>
      <c r="F10" s="455" t="s">
        <v>115</v>
      </c>
      <c r="G10" s="544" t="s">
        <v>116</v>
      </c>
      <c r="H10" s="545"/>
    </row>
    <row r="11" spans="1:11" s="128" customFormat="1" ht="27.95" customHeight="1" x14ac:dyDescent="0.2">
      <c r="A11" s="459"/>
      <c r="B11" s="458"/>
      <c r="C11" s="458"/>
      <c r="D11" s="551" t="s">
        <v>117</v>
      </c>
      <c r="E11" s="552"/>
      <c r="F11" s="137">
        <f>+DATA!G41</f>
        <v>1500</v>
      </c>
      <c r="G11" s="138">
        <f>+F11/DATA!$G$40*100</f>
        <v>60</v>
      </c>
      <c r="H11" s="139" t="s">
        <v>118</v>
      </c>
    </row>
    <row r="12" spans="1:11" s="128" customFormat="1" ht="27.95" customHeight="1" x14ac:dyDescent="0.2">
      <c r="A12" s="459"/>
      <c r="B12" s="458"/>
      <c r="C12" s="458"/>
      <c r="D12" s="551" t="s">
        <v>119</v>
      </c>
      <c r="E12" s="552"/>
      <c r="F12" s="140"/>
      <c r="G12" s="138">
        <f>+F12/DATA!$G$40*100</f>
        <v>0</v>
      </c>
      <c r="H12" s="139" t="s">
        <v>118</v>
      </c>
    </row>
    <row r="13" spans="1:11" s="128" customFormat="1" ht="27.95" customHeight="1" x14ac:dyDescent="0.2">
      <c r="A13" s="459"/>
      <c r="B13" s="459"/>
      <c r="C13" s="458"/>
      <c r="D13" s="141"/>
      <c r="E13" s="456" t="s">
        <v>120</v>
      </c>
      <c r="F13" s="142">
        <f>SUM(F11:F12)</f>
        <v>1500</v>
      </c>
      <c r="G13" s="138">
        <f>SUM(G11:G12)</f>
        <v>60</v>
      </c>
      <c r="H13" s="139" t="s">
        <v>118</v>
      </c>
    </row>
    <row r="14" spans="1:11" s="128" customFormat="1" ht="27.95" customHeight="1" x14ac:dyDescent="0.2">
      <c r="A14" s="459"/>
      <c r="B14" s="459"/>
      <c r="C14" s="458"/>
      <c r="D14" s="548" t="s">
        <v>121</v>
      </c>
      <c r="E14" s="549"/>
      <c r="F14" s="143">
        <f>+DATA!E7</f>
        <v>0.96249715965816329</v>
      </c>
    </row>
    <row r="15" spans="1:11" s="128" customFormat="1" ht="27.95" customHeight="1" x14ac:dyDescent="0.2">
      <c r="A15" s="459"/>
      <c r="B15" s="458"/>
      <c r="C15" s="458"/>
      <c r="D15" s="144" t="s">
        <v>122</v>
      </c>
      <c r="E15" s="145" t="str">
        <f>"Eigen inschatting door Inschrijver. Waarde tussen 0 en "&amp;F19&amp;" punten."</f>
        <v>Eigen inschatting door Inschrijver. Waarde tussen 0 en 1000 punten.</v>
      </c>
      <c r="F15" s="146"/>
      <c r="G15" s="147"/>
      <c r="H15" s="148"/>
    </row>
    <row r="16" spans="1:11" s="128" customFormat="1" ht="27.95" customHeight="1" x14ac:dyDescent="0.2">
      <c r="A16" s="459"/>
      <c r="B16" s="459"/>
      <c r="C16" s="458"/>
      <c r="D16" s="149"/>
      <c r="E16" s="148"/>
      <c r="F16" s="148"/>
      <c r="G16" s="148"/>
    </row>
    <row r="17" spans="1:13" s="128" customFormat="1" ht="27.95" customHeight="1" x14ac:dyDescent="0.2">
      <c r="A17" s="459"/>
      <c r="B17" s="459"/>
      <c r="C17" s="458"/>
      <c r="D17" s="542" t="s">
        <v>123</v>
      </c>
      <c r="E17" s="543"/>
      <c r="F17" s="150" t="s">
        <v>124</v>
      </c>
      <c r="G17" s="544" t="s">
        <v>116</v>
      </c>
      <c r="H17" s="545"/>
    </row>
    <row r="18" spans="1:13" s="128" customFormat="1" ht="27.95" customHeight="1" x14ac:dyDescent="0.2">
      <c r="A18" s="459"/>
      <c r="B18" s="459"/>
      <c r="C18" s="458"/>
      <c r="D18" s="546" t="s">
        <v>125</v>
      </c>
      <c r="E18" s="546"/>
      <c r="F18" s="142">
        <f>DATA!G41</f>
        <v>1500</v>
      </c>
      <c r="G18" s="138">
        <f>+F18/DATA!$G$40*100</f>
        <v>60</v>
      </c>
      <c r="H18" s="139" t="s">
        <v>118</v>
      </c>
    </row>
    <row r="19" spans="1:13" s="128" customFormat="1" ht="27.95" customHeight="1" x14ac:dyDescent="0.2">
      <c r="A19" s="459"/>
      <c r="B19" s="459"/>
      <c r="C19" s="458"/>
      <c r="D19" s="546" t="s">
        <v>126</v>
      </c>
      <c r="E19" s="546"/>
      <c r="F19" s="142">
        <f>DATA!G42</f>
        <v>1000</v>
      </c>
      <c r="G19" s="138">
        <f>+F19/DATA!$G$40*100</f>
        <v>40</v>
      </c>
      <c r="H19" s="139" t="s">
        <v>118</v>
      </c>
      <c r="K19" s="151"/>
      <c r="L19" s="151"/>
      <c r="M19" s="151"/>
    </row>
    <row r="20" spans="1:13" s="128" customFormat="1" ht="27.95" customHeight="1" x14ac:dyDescent="0.2">
      <c r="A20" s="459"/>
      <c r="B20" s="458"/>
      <c r="C20" s="458"/>
      <c r="D20" s="546" t="s">
        <v>32</v>
      </c>
      <c r="E20" s="546"/>
      <c r="F20" s="142">
        <f>SUM(F18:F19)</f>
        <v>2500</v>
      </c>
      <c r="G20" s="138">
        <f>+F20/DATA!$G$40*100</f>
        <v>100</v>
      </c>
      <c r="H20" s="139" t="s">
        <v>118</v>
      </c>
    </row>
    <row r="21" spans="1:13" s="128" customFormat="1" ht="27.95" customHeight="1" x14ac:dyDescent="0.2">
      <c r="A21" s="459"/>
      <c r="B21" s="458"/>
      <c r="C21" s="458"/>
      <c r="D21" s="135"/>
      <c r="E21" s="135"/>
      <c r="F21" s="135"/>
      <c r="G21" s="135"/>
      <c r="H21" s="135"/>
    </row>
    <row r="22" spans="1:13" s="128" customFormat="1" ht="27.95" customHeight="1" x14ac:dyDescent="0.2">
      <c r="A22" s="459"/>
      <c r="B22" s="458"/>
      <c r="C22" s="458"/>
      <c r="D22" s="547"/>
      <c r="E22" s="547"/>
      <c r="F22" s="152"/>
      <c r="G22" s="153"/>
      <c r="H22" s="154"/>
    </row>
    <row r="23" spans="1:13" s="128" customFormat="1" ht="27.95" customHeight="1" x14ac:dyDescent="0.2">
      <c r="A23" s="459"/>
      <c r="B23" s="458"/>
      <c r="C23" s="458"/>
      <c r="D23" s="135"/>
      <c r="E23" s="135"/>
      <c r="F23" s="135"/>
      <c r="G23" s="135"/>
      <c r="H23" s="135"/>
    </row>
    <row r="24" spans="1:13" s="128" customFormat="1" ht="27.95" customHeight="1" x14ac:dyDescent="0.2">
      <c r="A24" s="459"/>
      <c r="B24" s="458"/>
      <c r="C24" s="458"/>
      <c r="D24" s="135"/>
      <c r="E24" s="135"/>
      <c r="F24" s="135"/>
      <c r="G24" s="135"/>
      <c r="H24" s="135"/>
    </row>
    <row r="25" spans="1:13" s="128" customFormat="1" ht="27.95" customHeight="1" x14ac:dyDescent="0.2">
      <c r="A25" s="459"/>
      <c r="B25" s="458"/>
      <c r="C25" s="458"/>
      <c r="D25" s="135"/>
      <c r="E25" s="135"/>
      <c r="F25" s="135"/>
      <c r="G25" s="135"/>
      <c r="H25" s="135"/>
    </row>
    <row r="26" spans="1:13" s="128" customFormat="1" ht="27.75" customHeight="1" x14ac:dyDescent="0.2">
      <c r="A26" s="1"/>
      <c r="B26" s="458"/>
      <c r="C26" s="458"/>
      <c r="D26" s="135"/>
      <c r="E26" s="135"/>
      <c r="F26" s="135"/>
      <c r="G26" s="135"/>
      <c r="H26" s="135"/>
    </row>
    <row r="27" spans="1:13" s="128" customFormat="1" ht="15" customHeight="1" thickBot="1" x14ac:dyDescent="0.25">
      <c r="A27" s="1"/>
      <c r="B27" s="8"/>
      <c r="C27" s="132"/>
      <c r="D27" s="132"/>
      <c r="E27" s="132"/>
      <c r="F27" s="9"/>
      <c r="G27" s="133"/>
      <c r="H27" s="133"/>
    </row>
    <row r="28" spans="1:13" s="128" customFormat="1" ht="15" customHeight="1" x14ac:dyDescent="0.2"/>
    <row r="29" spans="1:13" s="128" customFormat="1" ht="27.95" hidden="1" customHeight="1" x14ac:dyDescent="0.2">
      <c r="B29" s="135"/>
    </row>
    <row r="30" spans="1:13" s="128" customFormat="1" ht="27.95" hidden="1" customHeight="1" x14ac:dyDescent="0.2">
      <c r="B30" s="135"/>
    </row>
    <row r="31" spans="1:13" s="128" customFormat="1" ht="27.95" hidden="1" customHeight="1" x14ac:dyDescent="0.2">
      <c r="B31" s="135"/>
    </row>
    <row r="32" spans="1:13" s="128" customFormat="1" ht="27.95" hidden="1" customHeight="1" x14ac:dyDescent="0.2">
      <c r="B32" s="135"/>
    </row>
    <row r="33" spans="2:17" s="128" customFormat="1" ht="27.95" hidden="1" customHeight="1" x14ac:dyDescent="0.2">
      <c r="B33" s="135"/>
    </row>
    <row r="34" spans="2:17" s="128" customFormat="1" ht="27.95" hidden="1" customHeight="1" x14ac:dyDescent="0.2">
      <c r="B34" s="135"/>
      <c r="Q34" s="128" t="s">
        <v>0</v>
      </c>
    </row>
    <row r="35" spans="2:17" s="128" customFormat="1" ht="27.95" hidden="1" customHeight="1" x14ac:dyDescent="0.2">
      <c r="B35" s="135"/>
    </row>
    <row r="36" spans="2:17" s="128" customFormat="1" ht="27.95" hidden="1" customHeight="1" x14ac:dyDescent="0.25">
      <c r="B36" s="135"/>
      <c r="G36" s="127"/>
    </row>
    <row r="37" spans="2:17" s="128" customFormat="1" ht="27.95" hidden="1" customHeight="1" x14ac:dyDescent="0.25">
      <c r="B37" s="135"/>
      <c r="G37" s="127"/>
    </row>
    <row r="38" spans="2:17" s="128" customFormat="1" ht="27.95" hidden="1" customHeight="1" x14ac:dyDescent="0.25">
      <c r="D38" s="127"/>
      <c r="E38" s="127"/>
      <c r="F38" s="127"/>
      <c r="G38" s="127"/>
    </row>
    <row r="39" spans="2:17" ht="15" hidden="1" customHeight="1" x14ac:dyDescent="0.25"/>
    <row r="40" spans="2:17" ht="15" hidden="1" customHeight="1" x14ac:dyDescent="0.25"/>
    <row r="41" spans="2:17" ht="15" hidden="1" customHeight="1" x14ac:dyDescent="0.25"/>
    <row r="42" spans="2:17" ht="15" hidden="1" customHeight="1" x14ac:dyDescent="0.25"/>
    <row r="43" spans="2:17" ht="15" hidden="1" customHeight="1" x14ac:dyDescent="0.25"/>
    <row r="44" spans="2:17" ht="15" hidden="1" customHeight="1" x14ac:dyDescent="0.25"/>
    <row r="45" spans="2:17" ht="15" hidden="1" customHeight="1" x14ac:dyDescent="0.25"/>
    <row r="46" spans="2:17" ht="15" hidden="1" customHeight="1" x14ac:dyDescent="0.25"/>
    <row r="47" spans="2:17" ht="15" hidden="1" customHeight="1" x14ac:dyDescent="0.25"/>
    <row r="48" spans="2:17" ht="15" hidden="1" customHeight="1" x14ac:dyDescent="0.25"/>
    <row r="49" ht="15" hidden="1" customHeight="1" x14ac:dyDescent="0.25"/>
    <row r="50" ht="15" hidden="1" customHeight="1" x14ac:dyDescent="0.25"/>
    <row r="51" ht="15" hidden="1" customHeight="1" x14ac:dyDescent="0.25"/>
    <row r="52" ht="15" hidden="1" customHeight="1" x14ac:dyDescent="0.25"/>
    <row r="53" ht="15" hidden="1" customHeight="1" x14ac:dyDescent="0.25"/>
    <row r="54"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spans="3:7" ht="15" hidden="1" customHeight="1" x14ac:dyDescent="0.25"/>
    <row r="82" spans="3:7" ht="15" hidden="1" customHeight="1" x14ac:dyDescent="0.25">
      <c r="C82" s="540" t="s">
        <v>120</v>
      </c>
      <c r="D82" s="541"/>
      <c r="E82" s="155">
        <v>1650</v>
      </c>
      <c r="F82" s="156" t="e">
        <f>+E82/Qmax*100</f>
        <v>#NAME?</v>
      </c>
      <c r="G82" s="139" t="s">
        <v>118</v>
      </c>
    </row>
    <row r="83" spans="3:7" ht="15" hidden="1" customHeight="1" x14ac:dyDescent="0.25"/>
    <row r="84" spans="3:7" ht="15" hidden="1" customHeight="1" x14ac:dyDescent="0.25"/>
    <row r="85" spans="3:7" ht="15" hidden="1" customHeight="1" x14ac:dyDescent="0.25"/>
    <row r="86" spans="3:7" ht="15" hidden="1" customHeight="1" x14ac:dyDescent="0.25"/>
    <row r="87" spans="3:7" ht="15" hidden="1" customHeight="1" x14ac:dyDescent="0.25"/>
    <row r="88" spans="3:7" ht="15" hidden="1" customHeight="1" x14ac:dyDescent="0.25"/>
    <row r="89" spans="3:7" ht="15" hidden="1" customHeight="1" x14ac:dyDescent="0.25"/>
    <row r="90" spans="3:7" ht="15" hidden="1" customHeight="1" x14ac:dyDescent="0.25"/>
    <row r="91" spans="3:7" ht="15" hidden="1" customHeight="1" x14ac:dyDescent="0.25"/>
    <row r="92" spans="3:7" ht="15" hidden="1" customHeight="1" x14ac:dyDescent="0.25"/>
    <row r="93" spans="3:7" ht="15" hidden="1" customHeight="1" x14ac:dyDescent="0.25"/>
    <row r="94" spans="3:7" ht="15" hidden="1" customHeight="1" x14ac:dyDescent="0.25"/>
  </sheetData>
  <sheetProtection algorithmName="SHA-512" hashValue="tHbd13lTcBCJ/BsYL+oMcdiYk8IuX4va1HeSr9BJMgJKrcM2nFYMR8fisQaytO9+LSV67V5ZdwegM+38JhFTHg==" saltValue="YSgbjuNFaFKS2mP5RjDyxQ==" spinCount="100000" sheet="1" objects="1" scenarios="1"/>
  <mergeCells count="13">
    <mergeCell ref="D14:E14"/>
    <mergeCell ref="D8:E8"/>
    <mergeCell ref="D10:E10"/>
    <mergeCell ref="G10:H10"/>
    <mergeCell ref="D11:E11"/>
    <mergeCell ref="D12:E12"/>
    <mergeCell ref="C82:D82"/>
    <mergeCell ref="D17:E17"/>
    <mergeCell ref="G17:H17"/>
    <mergeCell ref="D18:E18"/>
    <mergeCell ref="D19:E19"/>
    <mergeCell ref="D20:E20"/>
    <mergeCell ref="D22:E22"/>
  </mergeCells>
  <pageMargins left="0.7" right="0.7" top="0.75" bottom="0.75" header="0.3" footer="0.3"/>
  <pageSetup paperSize="9" scale="65"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0"/>
  <sheetViews>
    <sheetView showGridLines="0" zoomScaleNormal="100" workbookViewId="0">
      <selection activeCell="C7" sqref="C7"/>
    </sheetView>
  </sheetViews>
  <sheetFormatPr defaultColWidth="0" defaultRowHeight="15" zeroHeight="1" x14ac:dyDescent="0.25"/>
  <cols>
    <col min="1" max="1" width="3.7109375" style="462" customWidth="1"/>
    <col min="2" max="27" width="21.7109375" style="462" customWidth="1"/>
    <col min="28" max="28" width="3.7109375" style="462" customWidth="1"/>
    <col min="29" max="31" width="21.7109375" style="462" hidden="1" customWidth="1"/>
    <col min="32" max="16384" width="9.140625" style="462" hidden="1"/>
  </cols>
  <sheetData>
    <row r="1" spans="2:28" ht="21" customHeight="1" x14ac:dyDescent="0.25">
      <c r="AB1" s="475"/>
    </row>
    <row r="2" spans="2:28" s="475" customFormat="1" ht="21" customHeight="1" x14ac:dyDescent="0.2">
      <c r="B2" s="553" t="s">
        <v>127</v>
      </c>
      <c r="C2" s="553"/>
      <c r="D2" s="553"/>
      <c r="E2" s="553"/>
    </row>
    <row r="3" spans="2:28" s="475" customFormat="1" ht="21" customHeight="1" x14ac:dyDescent="0.2">
      <c r="B3" s="553"/>
      <c r="C3" s="553"/>
      <c r="D3" s="553"/>
      <c r="E3" s="553"/>
    </row>
    <row r="4" spans="2:28" s="475" customFormat="1" ht="21" customHeight="1" x14ac:dyDescent="0.2">
      <c r="B4" s="553"/>
      <c r="C4" s="553"/>
      <c r="D4" s="553"/>
      <c r="E4" s="553"/>
    </row>
    <row r="5" spans="2:28" s="475" customFormat="1" ht="21" customHeight="1" x14ac:dyDescent="0.2">
      <c r="B5" s="498"/>
    </row>
    <row r="6" spans="2:28" s="475" customFormat="1" ht="27.95" customHeight="1" x14ac:dyDescent="0.2">
      <c r="B6" s="497" t="s">
        <v>40</v>
      </c>
    </row>
    <row r="7" spans="2:28" s="475" customFormat="1" ht="27.95" customHeight="1" x14ac:dyDescent="0.2">
      <c r="B7" s="496" t="s">
        <v>128</v>
      </c>
      <c r="C7" s="495">
        <f>+'EMVI-Grafiek'!$F$8</f>
        <v>0</v>
      </c>
      <c r="D7" s="494">
        <f>+'EMVI-Grafiek'!$F$13</f>
        <v>1500</v>
      </c>
      <c r="E7" s="493">
        <f>IFERROR((0.5*($C$7/$G$38)^$F$38+0.5*(2-$D$7/$H$38)^$F$38)^(1/$F$38),0)</f>
        <v>0.96249715965816329</v>
      </c>
      <c r="F7" s="492">
        <f>+D7/G40*100</f>
        <v>60</v>
      </c>
    </row>
    <row r="8" spans="2:28" s="475" customFormat="1" ht="27.95" customHeight="1" x14ac:dyDescent="0.2"/>
    <row r="9" spans="2:28" s="489" customFormat="1" ht="27.95" customHeight="1" x14ac:dyDescent="0.25">
      <c r="B9" s="491" t="s">
        <v>129</v>
      </c>
      <c r="C9" s="554" t="s">
        <v>235</v>
      </c>
      <c r="D9" s="554"/>
      <c r="E9" s="554"/>
      <c r="F9" s="554"/>
      <c r="G9" s="554"/>
      <c r="H9" s="554"/>
      <c r="I9" s="554"/>
      <c r="J9" s="554"/>
      <c r="K9" s="490"/>
      <c r="L9" s="490"/>
    </row>
    <row r="10" spans="2:28" s="489" customFormat="1" ht="27.95" customHeight="1" x14ac:dyDescent="0.25">
      <c r="C10" s="554"/>
      <c r="D10" s="554"/>
      <c r="E10" s="554"/>
      <c r="F10" s="554"/>
      <c r="G10" s="554"/>
      <c r="H10" s="554"/>
      <c r="I10" s="554"/>
      <c r="J10" s="554"/>
    </row>
    <row r="11" spans="2:28" s="475" customFormat="1" ht="27.95" customHeight="1" x14ac:dyDescent="0.2">
      <c r="B11" s="473" t="s">
        <v>130</v>
      </c>
      <c r="C11" s="483" t="s">
        <v>131</v>
      </c>
      <c r="D11" s="483" t="s">
        <v>132</v>
      </c>
      <c r="E11" s="483" t="s">
        <v>133</v>
      </c>
      <c r="F11" s="474"/>
      <c r="G11" s="474"/>
      <c r="H11" s="474"/>
      <c r="I11" s="474"/>
      <c r="J11" s="474"/>
      <c r="K11" s="474"/>
      <c r="L11" s="474"/>
      <c r="M11" s="474"/>
      <c r="N11" s="474"/>
      <c r="O11" s="474"/>
      <c r="P11" s="474"/>
      <c r="Q11" s="474"/>
      <c r="R11" s="474"/>
      <c r="S11" s="474"/>
      <c r="T11" s="474"/>
      <c r="U11" s="474"/>
      <c r="V11" s="474"/>
      <c r="W11" s="474"/>
      <c r="X11" s="474"/>
      <c r="Y11" s="474"/>
      <c r="Z11" s="474"/>
      <c r="AA11" s="474"/>
    </row>
    <row r="12" spans="2:28" s="475" customFormat="1" ht="27.95" customHeight="1" x14ac:dyDescent="0.2">
      <c r="B12" s="488" t="s">
        <v>134</v>
      </c>
      <c r="C12" s="487">
        <v>230000</v>
      </c>
      <c r="D12" s="486">
        <v>2000</v>
      </c>
      <c r="E12" s="485">
        <v>1</v>
      </c>
      <c r="F12" s="474"/>
      <c r="G12" s="474"/>
      <c r="H12" s="474"/>
      <c r="I12" s="474"/>
      <c r="J12" s="474"/>
      <c r="K12" s="474"/>
      <c r="L12" s="474"/>
      <c r="M12" s="474"/>
      <c r="N12" s="474"/>
      <c r="O12" s="474"/>
      <c r="P12" s="474"/>
      <c r="Q12" s="474"/>
      <c r="R12" s="474"/>
      <c r="S12" s="474"/>
      <c r="T12" s="474"/>
      <c r="U12" s="474"/>
      <c r="V12" s="474"/>
      <c r="W12" s="474"/>
      <c r="X12" s="474"/>
      <c r="Y12" s="474"/>
      <c r="Z12" s="474"/>
      <c r="AA12" s="474"/>
    </row>
    <row r="13" spans="2:28" s="475" customFormat="1" ht="27.95" customHeight="1" x14ac:dyDescent="0.2">
      <c r="B13" s="488" t="s">
        <v>135</v>
      </c>
      <c r="C13" s="487">
        <v>270250</v>
      </c>
      <c r="D13" s="486">
        <v>2500</v>
      </c>
      <c r="E13" s="485">
        <v>0.99999940696241452</v>
      </c>
      <c r="F13" s="474"/>
      <c r="G13" s="474"/>
      <c r="H13" s="474"/>
      <c r="I13" s="474"/>
      <c r="J13" s="474"/>
      <c r="K13" s="474"/>
      <c r="L13" s="474"/>
      <c r="M13" s="474"/>
      <c r="N13" s="474"/>
      <c r="O13" s="474"/>
      <c r="P13" s="474"/>
      <c r="Q13" s="474"/>
      <c r="R13" s="474"/>
      <c r="S13" s="474"/>
      <c r="T13" s="474"/>
      <c r="U13" s="474"/>
      <c r="V13" s="474"/>
      <c r="W13" s="474"/>
      <c r="X13" s="474"/>
      <c r="Y13" s="474"/>
      <c r="Z13" s="474"/>
      <c r="AA13" s="474"/>
    </row>
    <row r="14" spans="2:28" s="475" customFormat="1" ht="27.95" customHeight="1" x14ac:dyDescent="0.2">
      <c r="B14" s="488" t="s">
        <v>136</v>
      </c>
      <c r="C14" s="487">
        <v>0</v>
      </c>
      <c r="D14" s="486">
        <v>1402.589737628015</v>
      </c>
      <c r="E14" s="485">
        <v>1</v>
      </c>
      <c r="F14" s="474"/>
      <c r="G14" s="474"/>
      <c r="H14" s="474"/>
      <c r="I14" s="474"/>
      <c r="J14" s="474"/>
      <c r="K14" s="474"/>
      <c r="L14" s="474"/>
      <c r="M14" s="474"/>
      <c r="N14" s="474"/>
      <c r="O14" s="474"/>
      <c r="P14" s="474"/>
      <c r="Q14" s="474"/>
      <c r="R14" s="474"/>
      <c r="S14" s="474"/>
      <c r="T14" s="474"/>
      <c r="U14" s="474"/>
      <c r="V14" s="474"/>
      <c r="W14" s="474"/>
      <c r="X14" s="474"/>
      <c r="Y14" s="474"/>
      <c r="Z14" s="474"/>
      <c r="AA14" s="474"/>
    </row>
    <row r="15" spans="2:28" s="475" customFormat="1" ht="27.95" customHeight="1" x14ac:dyDescent="0.2">
      <c r="B15" s="474"/>
      <c r="C15" s="474"/>
      <c r="D15" s="474"/>
      <c r="E15" s="474"/>
      <c r="F15" s="474"/>
      <c r="G15" s="474"/>
      <c r="H15" s="474"/>
      <c r="I15" s="474"/>
      <c r="J15" s="474"/>
      <c r="K15" s="474"/>
      <c r="L15" s="474"/>
      <c r="M15" s="474"/>
      <c r="N15" s="474"/>
      <c r="O15" s="474"/>
      <c r="P15" s="474"/>
      <c r="Q15" s="474"/>
      <c r="R15" s="474"/>
      <c r="S15" s="474"/>
      <c r="T15" s="474"/>
      <c r="U15" s="474"/>
      <c r="V15" s="474"/>
      <c r="W15" s="474"/>
      <c r="X15" s="474"/>
      <c r="Y15" s="474"/>
      <c r="Z15" s="474"/>
      <c r="AA15" s="474"/>
    </row>
    <row r="16" spans="2:28" s="475" customFormat="1" ht="27.95" customHeight="1" x14ac:dyDescent="0.2">
      <c r="B16" s="484" t="s">
        <v>137</v>
      </c>
      <c r="C16" s="474"/>
      <c r="D16" s="474"/>
      <c r="E16" s="474"/>
      <c r="F16" s="474"/>
      <c r="G16" s="474"/>
      <c r="H16" s="474"/>
      <c r="I16" s="474"/>
      <c r="J16" s="474"/>
      <c r="K16" s="474"/>
      <c r="L16" s="474"/>
      <c r="M16" s="474"/>
      <c r="N16" s="474"/>
      <c r="O16" s="474"/>
      <c r="P16" s="474"/>
      <c r="Q16" s="474"/>
      <c r="R16" s="474"/>
      <c r="S16" s="474"/>
      <c r="T16" s="474"/>
      <c r="U16" s="474"/>
      <c r="V16" s="474"/>
      <c r="W16" s="474"/>
      <c r="X16" s="474"/>
      <c r="Y16" s="474"/>
      <c r="Z16" s="474"/>
      <c r="AA16" s="474"/>
    </row>
    <row r="17" spans="2:27" s="475" customFormat="1" ht="27.95" customHeight="1" x14ac:dyDescent="0.2">
      <c r="B17" s="474"/>
      <c r="C17" s="483" t="s">
        <v>138</v>
      </c>
      <c r="D17" s="479">
        <v>0</v>
      </c>
      <c r="E17" s="479">
        <v>1.2500000000000001E-2</v>
      </c>
      <c r="F17" s="479">
        <v>2.5000000000000001E-2</v>
      </c>
      <c r="G17" s="479">
        <v>0.05</v>
      </c>
      <c r="H17" s="479">
        <v>0.1</v>
      </c>
      <c r="I17" s="479">
        <v>0.15</v>
      </c>
      <c r="J17" s="479">
        <v>0.2</v>
      </c>
      <c r="K17" s="479">
        <v>0.25</v>
      </c>
      <c r="L17" s="479">
        <v>0.3</v>
      </c>
      <c r="M17" s="479">
        <v>0.35</v>
      </c>
      <c r="N17" s="479">
        <v>0.4</v>
      </c>
      <c r="O17" s="479">
        <v>0.45</v>
      </c>
      <c r="P17" s="479">
        <v>0.5</v>
      </c>
      <c r="Q17" s="479">
        <v>0.55000000000000004</v>
      </c>
      <c r="R17" s="479">
        <v>0.6</v>
      </c>
      <c r="S17" s="479">
        <v>0.65</v>
      </c>
      <c r="T17" s="479">
        <v>0.7</v>
      </c>
      <c r="U17" s="479">
        <v>0.75</v>
      </c>
      <c r="V17" s="479">
        <v>0.8</v>
      </c>
      <c r="W17" s="479">
        <v>0.85</v>
      </c>
      <c r="X17" s="479">
        <v>0.9</v>
      </c>
      <c r="Y17" s="479">
        <v>0.95</v>
      </c>
      <c r="Z17" s="479">
        <v>1</v>
      </c>
      <c r="AA17" s="482">
        <v>0</v>
      </c>
    </row>
    <row r="18" spans="2:27" s="475" customFormat="1" ht="27.95" customHeight="1" x14ac:dyDescent="0.2">
      <c r="B18" s="480" t="s">
        <v>139</v>
      </c>
      <c r="C18" s="479">
        <v>1402.589737628015</v>
      </c>
      <c r="D18" s="479">
        <v>1402.589737628015</v>
      </c>
      <c r="E18" s="479">
        <v>1416.3073659076647</v>
      </c>
      <c r="F18" s="479">
        <v>1430.0249941873146</v>
      </c>
      <c r="G18" s="479">
        <v>1457.4602507466143</v>
      </c>
      <c r="H18" s="479">
        <v>1512.3307638652134</v>
      </c>
      <c r="I18" s="479">
        <v>1567.2012769838127</v>
      </c>
      <c r="J18" s="479">
        <v>1622.071790102412</v>
      </c>
      <c r="K18" s="479">
        <v>1676.9423032210111</v>
      </c>
      <c r="L18" s="479">
        <v>1731.8128163396104</v>
      </c>
      <c r="M18" s="479">
        <v>1786.6833294582098</v>
      </c>
      <c r="N18" s="479">
        <v>1841.5538425768091</v>
      </c>
      <c r="O18" s="479">
        <v>1896.4243556954082</v>
      </c>
      <c r="P18" s="479">
        <v>1951.2948688140075</v>
      </c>
      <c r="Q18" s="479">
        <v>2006.1653819326068</v>
      </c>
      <c r="R18" s="479">
        <v>2061.0358950512059</v>
      </c>
      <c r="S18" s="479">
        <v>2115.9064081698052</v>
      </c>
      <c r="T18" s="479">
        <v>2170.7769212884045</v>
      </c>
      <c r="U18" s="479">
        <v>2225.6474344070039</v>
      </c>
      <c r="V18" s="479">
        <v>2280.5179475256032</v>
      </c>
      <c r="W18" s="479">
        <v>2335.3884606442025</v>
      </c>
      <c r="X18" s="479">
        <v>2390.2589737628014</v>
      </c>
      <c r="Y18" s="479">
        <v>2445.1294868814007</v>
      </c>
      <c r="Z18" s="479">
        <v>2500</v>
      </c>
      <c r="AA18" s="479" t="s">
        <v>133</v>
      </c>
    </row>
    <row r="19" spans="2:27" s="475" customFormat="1" ht="27.95" customHeight="1" x14ac:dyDescent="0.2">
      <c r="B19" s="480" t="s">
        <v>140</v>
      </c>
      <c r="C19" s="479"/>
      <c r="D19" s="479">
        <v>0</v>
      </c>
      <c r="E19" s="479">
        <v>59641.134659148171</v>
      </c>
      <c r="F19" s="479">
        <v>77328.547896402975</v>
      </c>
      <c r="G19" s="479">
        <v>100095.08679661415</v>
      </c>
      <c r="H19" s="479">
        <v>129130.87894533337</v>
      </c>
      <c r="I19" s="479">
        <v>149455.62411141195</v>
      </c>
      <c r="J19" s="479">
        <v>165455.75499612535</v>
      </c>
      <c r="K19" s="479">
        <v>178754.97501529654</v>
      </c>
      <c r="L19" s="479">
        <v>190162.42236415422</v>
      </c>
      <c r="M19" s="479">
        <v>200148.87502574522</v>
      </c>
      <c r="N19" s="479">
        <v>209016.21992872527</v>
      </c>
      <c r="O19" s="479">
        <v>216971.51881738732</v>
      </c>
      <c r="P19" s="479">
        <v>224164.00821118325</v>
      </c>
      <c r="Q19" s="479">
        <v>230705.42643630295</v>
      </c>
      <c r="R19" s="479">
        <v>236682.00875277384</v>
      </c>
      <c r="S19" s="479">
        <v>242161.97303782549</v>
      </c>
      <c r="T19" s="479">
        <v>247200.40662733186</v>
      </c>
      <c r="U19" s="479">
        <v>251842.57727854277</v>
      </c>
      <c r="V19" s="479">
        <v>256126.24749085834</v>
      </c>
      <c r="W19" s="479">
        <v>260083.33578965001</v>
      </c>
      <c r="X19" s="479">
        <v>263741.13698054344</v>
      </c>
      <c r="Y19" s="479">
        <v>267123.23667431099</v>
      </c>
      <c r="Z19" s="479">
        <v>270250.20899553353</v>
      </c>
      <c r="AA19" s="479">
        <v>1</v>
      </c>
    </row>
    <row r="20" spans="2:27" s="475" customFormat="1" ht="27.95" customHeight="1" x14ac:dyDescent="0.2">
      <c r="B20" s="481"/>
      <c r="C20" s="479"/>
      <c r="D20" s="479">
        <v>56.103589505120596</v>
      </c>
      <c r="E20" s="479">
        <v>56.652294636306586</v>
      </c>
      <c r="F20" s="479">
        <v>57.20099976749259</v>
      </c>
      <c r="G20" s="479">
        <v>58.29841002986457</v>
      </c>
      <c r="H20" s="479">
        <v>60.493230554608537</v>
      </c>
      <c r="I20" s="479">
        <v>62.688051079352512</v>
      </c>
      <c r="J20" s="479">
        <v>64.882871604096479</v>
      </c>
      <c r="K20" s="479">
        <v>67.077692128840454</v>
      </c>
      <c r="L20" s="479">
        <v>69.272512653584414</v>
      </c>
      <c r="M20" s="479">
        <v>71.467333178328388</v>
      </c>
      <c r="N20" s="479">
        <v>73.662153703072363</v>
      </c>
      <c r="O20" s="479">
        <v>75.856974227816337</v>
      </c>
      <c r="P20" s="479">
        <v>78.051794752560298</v>
      </c>
      <c r="Q20" s="479">
        <v>80.246615277304272</v>
      </c>
      <c r="R20" s="479">
        <v>82.441435802048233</v>
      </c>
      <c r="S20" s="479">
        <v>84.636256326792221</v>
      </c>
      <c r="T20" s="479">
        <v>86.831076851536181</v>
      </c>
      <c r="U20" s="479">
        <v>89.025897376280156</v>
      </c>
      <c r="V20" s="479">
        <v>91.22071790102413</v>
      </c>
      <c r="W20" s="479">
        <v>93.415538425768091</v>
      </c>
      <c r="X20" s="479">
        <v>95.610358950512051</v>
      </c>
      <c r="Y20" s="479">
        <v>97.805179475256026</v>
      </c>
      <c r="Z20" s="479">
        <v>100</v>
      </c>
      <c r="AA20" s="479">
        <v>0</v>
      </c>
    </row>
    <row r="21" spans="2:27" s="475" customFormat="1" ht="27.95" customHeight="1" x14ac:dyDescent="0.2">
      <c r="B21" s="480" t="s">
        <v>141</v>
      </c>
      <c r="C21" s="479">
        <v>1662.3307638652136</v>
      </c>
      <c r="D21" s="479">
        <v>1662.3307638652136</v>
      </c>
      <c r="E21" s="479">
        <v>1672.8016293168985</v>
      </c>
      <c r="F21" s="479">
        <v>1683.2724947685833</v>
      </c>
      <c r="G21" s="479">
        <v>1704.214225671953</v>
      </c>
      <c r="H21" s="479">
        <v>1746.0976874786923</v>
      </c>
      <c r="I21" s="479">
        <v>1787.9811492854315</v>
      </c>
      <c r="J21" s="479">
        <v>1829.8646110921709</v>
      </c>
      <c r="K21" s="479">
        <v>1871.7480728989103</v>
      </c>
      <c r="L21" s="479">
        <v>1913.6315347056495</v>
      </c>
      <c r="M21" s="479">
        <v>1955.5149965123887</v>
      </c>
      <c r="N21" s="479">
        <v>1997.3984583191282</v>
      </c>
      <c r="O21" s="479">
        <v>2039.2819201258676</v>
      </c>
      <c r="P21" s="479">
        <v>2081.1653819326066</v>
      </c>
      <c r="Q21" s="479">
        <v>2123.048843739346</v>
      </c>
      <c r="R21" s="479">
        <v>2164.9323055460854</v>
      </c>
      <c r="S21" s="479">
        <v>2206.8157673528249</v>
      </c>
      <c r="T21" s="479">
        <v>2248.6992291595643</v>
      </c>
      <c r="U21" s="479">
        <v>2290.5826909663033</v>
      </c>
      <c r="V21" s="479">
        <v>2332.4661527730427</v>
      </c>
      <c r="W21" s="479">
        <v>2374.3496145797822</v>
      </c>
      <c r="X21" s="479">
        <v>2416.2330763865211</v>
      </c>
      <c r="Y21" s="479">
        <v>2458.1165381932606</v>
      </c>
      <c r="Z21" s="479">
        <v>2500</v>
      </c>
      <c r="AA21" s="479" t="s">
        <v>133</v>
      </c>
    </row>
    <row r="22" spans="2:27" s="475" customFormat="1" ht="27.95" customHeight="1" x14ac:dyDescent="0.2">
      <c r="B22" s="480" t="s">
        <v>142</v>
      </c>
      <c r="C22" s="479"/>
      <c r="D22" s="479">
        <v>0</v>
      </c>
      <c r="E22" s="479">
        <v>50457.024200055595</v>
      </c>
      <c r="F22" s="479">
        <v>65437.200197955535</v>
      </c>
      <c r="G22" s="479">
        <v>84745.589198342685</v>
      </c>
      <c r="H22" s="479">
        <v>109440.60225345948</v>
      </c>
      <c r="I22" s="479">
        <v>126797.72193757919</v>
      </c>
      <c r="J22" s="479">
        <v>140520.20116301422</v>
      </c>
      <c r="K22" s="479">
        <v>151977.63020806687</v>
      </c>
      <c r="L22" s="479">
        <v>161851.93437360559</v>
      </c>
      <c r="M22" s="479">
        <v>170539.54079186561</v>
      </c>
      <c r="N22" s="479">
        <v>178294.44122549545</v>
      </c>
      <c r="O22" s="479">
        <v>185290.69260443209</v>
      </c>
      <c r="P22" s="479">
        <v>191653.62735378105</v>
      </c>
      <c r="Q22" s="479">
        <v>197476.99302710895</v>
      </c>
      <c r="R22" s="479">
        <v>202833.06248694303</v>
      </c>
      <c r="S22" s="479">
        <v>207778.9406355891</v>
      </c>
      <c r="T22" s="479">
        <v>212360.67977019187</v>
      </c>
      <c r="U22" s="479">
        <v>216616.06647734836</v>
      </c>
      <c r="V22" s="479">
        <v>220576.56855879523</v>
      </c>
      <c r="W22" s="479">
        <v>224268.73168992199</v>
      </c>
      <c r="X22" s="479">
        <v>227715.2045130491</v>
      </c>
      <c r="Y22" s="479">
        <v>230935.50617880072</v>
      </c>
      <c r="Z22" s="479">
        <v>233946.61123700737</v>
      </c>
      <c r="AA22" s="479">
        <v>0.9</v>
      </c>
    </row>
    <row r="23" spans="2:27" s="475" customFormat="1" ht="27.95" customHeight="1" x14ac:dyDescent="0.2">
      <c r="B23" s="481"/>
      <c r="C23" s="479"/>
      <c r="D23" s="479">
        <v>66.493230554608544</v>
      </c>
      <c r="E23" s="479">
        <v>66.912065172675938</v>
      </c>
      <c r="F23" s="479">
        <v>67.330899790743331</v>
      </c>
      <c r="G23" s="479">
        <v>68.168569026878117</v>
      </c>
      <c r="H23" s="479">
        <v>69.84390749914769</v>
      </c>
      <c r="I23" s="479">
        <v>71.519245971417263</v>
      </c>
      <c r="J23" s="479">
        <v>73.194584443686836</v>
      </c>
      <c r="K23" s="479">
        <v>74.869922915956408</v>
      </c>
      <c r="L23" s="479">
        <v>76.545261388225981</v>
      </c>
      <c r="M23" s="479">
        <v>78.220599860495554</v>
      </c>
      <c r="N23" s="479">
        <v>79.895938332765127</v>
      </c>
      <c r="O23" s="479">
        <v>81.571276805034714</v>
      </c>
      <c r="P23" s="479">
        <v>83.246615277304258</v>
      </c>
      <c r="Q23" s="479">
        <v>84.921953749573845</v>
      </c>
      <c r="R23" s="479">
        <v>86.597292221843418</v>
      </c>
      <c r="S23" s="479">
        <v>88.272630694112991</v>
      </c>
      <c r="T23" s="479">
        <v>89.947969166382563</v>
      </c>
      <c r="U23" s="479">
        <v>91.623307638652136</v>
      </c>
      <c r="V23" s="479">
        <v>93.298646110921709</v>
      </c>
      <c r="W23" s="479">
        <v>94.973984583191282</v>
      </c>
      <c r="X23" s="479">
        <v>96.64932305546084</v>
      </c>
      <c r="Y23" s="479">
        <v>98.324661527730427</v>
      </c>
      <c r="Z23" s="479">
        <v>100</v>
      </c>
      <c r="AA23" s="479">
        <v>0</v>
      </c>
    </row>
    <row r="24" spans="2:27" s="475" customFormat="1" ht="27.95" customHeight="1" x14ac:dyDescent="0.2">
      <c r="B24" s="480" t="s">
        <v>143</v>
      </c>
      <c r="C24" s="479">
        <v>1922.0717901024118</v>
      </c>
      <c r="D24" s="479">
        <v>1922.0717901024118</v>
      </c>
      <c r="E24" s="479">
        <v>1929.2958927261316</v>
      </c>
      <c r="F24" s="479">
        <v>1936.5199953498516</v>
      </c>
      <c r="G24" s="479">
        <v>1950.9682005972911</v>
      </c>
      <c r="H24" s="479">
        <v>1979.8646110921707</v>
      </c>
      <c r="I24" s="479">
        <v>2008.76102158705</v>
      </c>
      <c r="J24" s="479">
        <v>2037.6574320819295</v>
      </c>
      <c r="K24" s="479">
        <v>2066.5538425768091</v>
      </c>
      <c r="L24" s="479">
        <v>2095.4502530716882</v>
      </c>
      <c r="M24" s="479">
        <v>2124.3466635665677</v>
      </c>
      <c r="N24" s="479">
        <v>2153.2430740614473</v>
      </c>
      <c r="O24" s="479">
        <v>2182.1394845563264</v>
      </c>
      <c r="P24" s="479">
        <v>2211.0358950512059</v>
      </c>
      <c r="Q24" s="479">
        <v>2239.9323055460854</v>
      </c>
      <c r="R24" s="479">
        <v>2268.8287160409645</v>
      </c>
      <c r="S24" s="479">
        <v>2297.7251265358441</v>
      </c>
      <c r="T24" s="479">
        <v>2326.6215370307236</v>
      </c>
      <c r="U24" s="479">
        <v>2355.5179475256027</v>
      </c>
      <c r="V24" s="479">
        <v>2384.4143580204823</v>
      </c>
      <c r="W24" s="479">
        <v>2413.3107685153618</v>
      </c>
      <c r="X24" s="479">
        <v>2442.2071790102414</v>
      </c>
      <c r="Y24" s="479">
        <v>2471.1035895051205</v>
      </c>
      <c r="Z24" s="479">
        <v>2500</v>
      </c>
      <c r="AA24" s="479" t="s">
        <v>133</v>
      </c>
    </row>
    <row r="25" spans="2:27" s="475" customFormat="1" ht="27.95" customHeight="1" x14ac:dyDescent="0.2">
      <c r="B25" s="480" t="s">
        <v>144</v>
      </c>
      <c r="C25" s="479"/>
      <c r="D25" s="479">
        <v>0</v>
      </c>
      <c r="E25" s="479">
        <v>40776.449625055509</v>
      </c>
      <c r="F25" s="479">
        <v>52899.15543069601</v>
      </c>
      <c r="G25" s="479">
        <v>68551.176606967347</v>
      </c>
      <c r="H25" s="479">
        <v>88639.842301995726</v>
      </c>
      <c r="I25" s="479">
        <v>102830.40293155173</v>
      </c>
      <c r="J25" s="479">
        <v>114107.81715352484</v>
      </c>
      <c r="K25" s="479">
        <v>123574.78881407158</v>
      </c>
      <c r="L25" s="479">
        <v>131779.7754784516</v>
      </c>
      <c r="M25" s="479">
        <v>139041.28154059485</v>
      </c>
      <c r="N25" s="479">
        <v>145563.16034113069</v>
      </c>
      <c r="O25" s="479">
        <v>151484.96206528891</v>
      </c>
      <c r="P25" s="479">
        <v>156907.06341533069</v>
      </c>
      <c r="Q25" s="479">
        <v>161904.46136296191</v>
      </c>
      <c r="R25" s="479">
        <v>166534.90579326756</v>
      </c>
      <c r="S25" s="479">
        <v>170843.97018918954</v>
      </c>
      <c r="T25" s="479">
        <v>174868.35878324337</v>
      </c>
      <c r="U25" s="479">
        <v>178638.14498959764</v>
      </c>
      <c r="V25" s="479">
        <v>182178.33432689353</v>
      </c>
      <c r="W25" s="479">
        <v>185509.98495601185</v>
      </c>
      <c r="X25" s="479">
        <v>188651.02959121551</v>
      </c>
      <c r="Y25" s="479">
        <v>191616.89047552826</v>
      </c>
      <c r="Z25" s="479">
        <v>194420.94763804917</v>
      </c>
      <c r="AA25" s="479">
        <v>0.8</v>
      </c>
    </row>
    <row r="26" spans="2:27" s="475" customFormat="1" ht="27.95" customHeight="1" x14ac:dyDescent="0.2">
      <c r="B26" s="481"/>
      <c r="C26" s="479"/>
      <c r="D26" s="479">
        <v>76.882871604096465</v>
      </c>
      <c r="E26" s="479">
        <v>77.171835709045268</v>
      </c>
      <c r="F26" s="479">
        <v>77.460799813994058</v>
      </c>
      <c r="G26" s="479">
        <v>78.03872802389165</v>
      </c>
      <c r="H26" s="479">
        <v>79.194584443686821</v>
      </c>
      <c r="I26" s="479">
        <v>80.350440863481992</v>
      </c>
      <c r="J26" s="479">
        <v>81.506297283277178</v>
      </c>
      <c r="K26" s="479">
        <v>82.662153703072363</v>
      </c>
      <c r="L26" s="479">
        <v>83.81801012286752</v>
      </c>
      <c r="M26" s="479">
        <v>84.973866542662719</v>
      </c>
      <c r="N26" s="479">
        <v>86.12972296245789</v>
      </c>
      <c r="O26" s="479">
        <v>87.285579382253047</v>
      </c>
      <c r="P26" s="479">
        <v>88.441435802048247</v>
      </c>
      <c r="Q26" s="479">
        <v>89.597292221843418</v>
      </c>
      <c r="R26" s="479">
        <v>90.753148641638575</v>
      </c>
      <c r="S26" s="479">
        <v>91.909005061433774</v>
      </c>
      <c r="T26" s="479">
        <v>93.064861481228945</v>
      </c>
      <c r="U26" s="479">
        <v>94.220717901024102</v>
      </c>
      <c r="V26" s="479">
        <v>95.376574320819302</v>
      </c>
      <c r="W26" s="479">
        <v>96.532430740614473</v>
      </c>
      <c r="X26" s="479">
        <v>97.688287160409658</v>
      </c>
      <c r="Y26" s="479">
        <v>98.844143580204815</v>
      </c>
      <c r="Z26" s="479">
        <v>100</v>
      </c>
      <c r="AA26" s="479" t="s">
        <v>0</v>
      </c>
    </row>
    <row r="27" spans="2:27" s="475" customFormat="1" ht="27.95" customHeight="1" x14ac:dyDescent="0.2">
      <c r="B27" s="480" t="s">
        <v>145</v>
      </c>
      <c r="C27" s="479">
        <v>2181.8128163396109</v>
      </c>
      <c r="D27" s="479">
        <v>2181.8128163396109</v>
      </c>
      <c r="E27" s="479">
        <v>2185.7901561353656</v>
      </c>
      <c r="F27" s="479">
        <v>2189.7674959311207</v>
      </c>
      <c r="G27" s="479">
        <v>2197.7221755226306</v>
      </c>
      <c r="H27" s="479">
        <v>2213.6315347056498</v>
      </c>
      <c r="I27" s="479">
        <v>2229.5408938886694</v>
      </c>
      <c r="J27" s="479">
        <v>2245.4502530716886</v>
      </c>
      <c r="K27" s="479">
        <v>2261.3596122547083</v>
      </c>
      <c r="L27" s="479">
        <v>2277.2689714377275</v>
      </c>
      <c r="M27" s="479">
        <v>2293.1783306207471</v>
      </c>
      <c r="N27" s="479">
        <v>2309.0876898037664</v>
      </c>
      <c r="O27" s="479">
        <v>2324.997048986786</v>
      </c>
      <c r="P27" s="479">
        <v>2340.9064081698052</v>
      </c>
      <c r="Q27" s="479">
        <v>2356.8157673528249</v>
      </c>
      <c r="R27" s="479">
        <v>2372.7251265358445</v>
      </c>
      <c r="S27" s="479">
        <v>2388.6344857188637</v>
      </c>
      <c r="T27" s="479">
        <v>2404.5438449018834</v>
      </c>
      <c r="U27" s="479">
        <v>2420.4532040849026</v>
      </c>
      <c r="V27" s="479">
        <v>2436.3625632679223</v>
      </c>
      <c r="W27" s="479">
        <v>2452.2719224509415</v>
      </c>
      <c r="X27" s="479">
        <v>2468.1812816339611</v>
      </c>
      <c r="Y27" s="479">
        <v>2484.0906408169803</v>
      </c>
      <c r="Z27" s="479">
        <v>2500</v>
      </c>
      <c r="AA27" s="479" t="s">
        <v>133</v>
      </c>
    </row>
    <row r="28" spans="2:27" s="475" customFormat="1" ht="27.95" customHeight="1" x14ac:dyDescent="0.2">
      <c r="B28" s="480" t="s">
        <v>146</v>
      </c>
      <c r="C28" s="479"/>
      <c r="D28" s="479">
        <v>0</v>
      </c>
      <c r="E28" s="479">
        <v>29972.642243175083</v>
      </c>
      <c r="F28" s="479">
        <v>38899.077865182669</v>
      </c>
      <c r="G28" s="479">
        <v>50449.462145340462</v>
      </c>
      <c r="H28" s="479">
        <v>65339.739598401269</v>
      </c>
      <c r="I28" s="479">
        <v>75924.691616785785</v>
      </c>
      <c r="J28" s="479">
        <v>84391.031073676568</v>
      </c>
      <c r="K28" s="479">
        <v>91545.401688653263</v>
      </c>
      <c r="L28" s="479">
        <v>97788.456529797782</v>
      </c>
      <c r="M28" s="479">
        <v>103352.5531744285</v>
      </c>
      <c r="N28" s="479">
        <v>108386.21040097751</v>
      </c>
      <c r="O28" s="479">
        <v>112990.9637274525</v>
      </c>
      <c r="P28" s="479">
        <v>117239.74935318685</v>
      </c>
      <c r="Q28" s="479">
        <v>121186.9889780128</v>
      </c>
      <c r="R28" s="479">
        <v>124874.53208655072</v>
      </c>
      <c r="S28" s="479">
        <v>128335.35870562961</v>
      </c>
      <c r="T28" s="479">
        <v>131595.99291840423</v>
      </c>
      <c r="U28" s="479">
        <v>134678.13544902869</v>
      </c>
      <c r="V28" s="479">
        <v>137599.80287125977</v>
      </c>
      <c r="W28" s="479">
        <v>140376.14385743893</v>
      </c>
      <c r="X28" s="479">
        <v>143020.03751613834</v>
      </c>
      <c r="Y28" s="479">
        <v>145542.54079363358</v>
      </c>
      <c r="Z28" s="479">
        <v>147953.2289079797</v>
      </c>
      <c r="AA28" s="479">
        <v>0.7</v>
      </c>
    </row>
    <row r="29" spans="2:27" s="475" customFormat="1" ht="27.95" customHeight="1" x14ac:dyDescent="0.2">
      <c r="B29" s="478"/>
      <c r="C29" s="474"/>
      <c r="D29" s="479">
        <v>87.272512653584428</v>
      </c>
      <c r="E29" s="479">
        <v>87.431606245414628</v>
      </c>
      <c r="F29" s="479">
        <v>87.590699837244841</v>
      </c>
      <c r="G29" s="479">
        <v>87.908887020905226</v>
      </c>
      <c r="H29" s="479">
        <v>88.545261388225995</v>
      </c>
      <c r="I29" s="479">
        <v>89.181635755546779</v>
      </c>
      <c r="J29" s="479">
        <v>89.818010122867548</v>
      </c>
      <c r="K29" s="479">
        <v>90.454384490188332</v>
      </c>
      <c r="L29" s="479">
        <v>91.090758857509101</v>
      </c>
      <c r="M29" s="479">
        <v>91.727133224829885</v>
      </c>
      <c r="N29" s="479">
        <v>92.363507592150654</v>
      </c>
      <c r="O29" s="479">
        <v>92.999881959471438</v>
      </c>
      <c r="P29" s="479">
        <v>93.636256326792207</v>
      </c>
      <c r="Q29" s="479">
        <v>94.272630694112991</v>
      </c>
      <c r="R29" s="479">
        <v>94.909005061433788</v>
      </c>
      <c r="S29" s="479">
        <v>95.545379428754558</v>
      </c>
      <c r="T29" s="479">
        <v>96.181753796075327</v>
      </c>
      <c r="U29" s="479">
        <v>96.818128163396096</v>
      </c>
      <c r="V29" s="479">
        <v>97.454502530716894</v>
      </c>
      <c r="W29" s="479">
        <v>98.090876898037664</v>
      </c>
      <c r="X29" s="479">
        <v>98.727251265358433</v>
      </c>
      <c r="Y29" s="479">
        <v>99.363625632679202</v>
      </c>
      <c r="Z29" s="479">
        <v>100</v>
      </c>
      <c r="AA29" s="479">
        <v>0</v>
      </c>
    </row>
    <row r="30" spans="2:27" s="475" customFormat="1" ht="27.95" customHeight="1" x14ac:dyDescent="0.2">
      <c r="B30" s="480" t="s">
        <v>147</v>
      </c>
      <c r="C30" s="479">
        <v>2441.5538425768091</v>
      </c>
      <c r="D30" s="479">
        <v>2441.5538425768091</v>
      </c>
      <c r="E30" s="479">
        <v>2442.2844195445991</v>
      </c>
      <c r="F30" s="479">
        <v>2443.0149965123887</v>
      </c>
      <c r="G30" s="479">
        <v>2444.4761504479684</v>
      </c>
      <c r="H30" s="479">
        <v>2447.3984583191282</v>
      </c>
      <c r="I30" s="479">
        <v>2450.3207661902879</v>
      </c>
      <c r="J30" s="479">
        <v>2453.2430740614473</v>
      </c>
      <c r="K30" s="479">
        <v>2456.1653819326066</v>
      </c>
      <c r="L30" s="479">
        <v>2459.0876898037664</v>
      </c>
      <c r="M30" s="479">
        <v>2462.0099976749261</v>
      </c>
      <c r="N30" s="479">
        <v>2464.9323055460854</v>
      </c>
      <c r="O30" s="479">
        <v>2467.8546134172448</v>
      </c>
      <c r="P30" s="479">
        <v>2470.7769212884045</v>
      </c>
      <c r="Q30" s="479">
        <v>2473.6992291595643</v>
      </c>
      <c r="R30" s="479">
        <v>2476.6215370307236</v>
      </c>
      <c r="S30" s="479">
        <v>2479.5438449018829</v>
      </c>
      <c r="T30" s="479">
        <v>2482.4661527730427</v>
      </c>
      <c r="U30" s="479">
        <v>2485.3884606442025</v>
      </c>
      <c r="V30" s="479">
        <v>2488.3107685153618</v>
      </c>
      <c r="W30" s="479">
        <v>2491.2330763865211</v>
      </c>
      <c r="X30" s="479">
        <v>2494.1553842576809</v>
      </c>
      <c r="Y30" s="479">
        <v>2497.0776921288407</v>
      </c>
      <c r="Z30" s="479">
        <v>2500</v>
      </c>
      <c r="AA30" s="479" t="s">
        <v>133</v>
      </c>
    </row>
    <row r="31" spans="2:27" s="475" customFormat="1" ht="27.75" customHeight="1" x14ac:dyDescent="0.2">
      <c r="B31" s="480" t="s">
        <v>148</v>
      </c>
      <c r="C31" s="479"/>
      <c r="D31" s="479">
        <v>0</v>
      </c>
      <c r="E31" s="479">
        <v>14379.903603320083</v>
      </c>
      <c r="F31" s="479">
        <v>18672.527282296036</v>
      </c>
      <c r="G31" s="479">
        <v>24243.022644866505</v>
      </c>
      <c r="H31" s="479">
        <v>31466.13488262174</v>
      </c>
      <c r="I31" s="479">
        <v>36642.804784883956</v>
      </c>
      <c r="J31" s="479">
        <v>40817.419953323748</v>
      </c>
      <c r="K31" s="479">
        <v>44374.482728246956</v>
      </c>
      <c r="L31" s="479">
        <v>47504.616347390278</v>
      </c>
      <c r="M31" s="479">
        <v>50318.170827815018</v>
      </c>
      <c r="N31" s="479">
        <v>52885.553089088557</v>
      </c>
      <c r="O31" s="479">
        <v>55254.811319077839</v>
      </c>
      <c r="P31" s="479">
        <v>57460.398894482918</v>
      </c>
      <c r="Q31" s="479">
        <v>59527.977998492344</v>
      </c>
      <c r="R31" s="479">
        <v>61477.247738663791</v>
      </c>
      <c r="S31" s="479">
        <v>63323.704969107537</v>
      </c>
      <c r="T31" s="479">
        <v>65079.791091519706</v>
      </c>
      <c r="U31" s="479">
        <v>66755.667165247738</v>
      </c>
      <c r="V31" s="479">
        <v>68359.754339812003</v>
      </c>
      <c r="W31" s="479">
        <v>69899.120766990847</v>
      </c>
      <c r="X31" s="479">
        <v>71379.764993101344</v>
      </c>
      <c r="Y31" s="479">
        <v>72806.827693459651</v>
      </c>
      <c r="Z31" s="479">
        <v>74184.752655291435</v>
      </c>
      <c r="AA31" s="479">
        <v>0.6</v>
      </c>
    </row>
    <row r="32" spans="2:27" s="475" customFormat="1" ht="27.95" customHeight="1" x14ac:dyDescent="0.2">
      <c r="B32" s="481"/>
      <c r="C32" s="479"/>
      <c r="D32" s="479">
        <v>97.662153703072363</v>
      </c>
      <c r="E32" s="479">
        <v>97.691376781783973</v>
      </c>
      <c r="F32" s="479">
        <v>97.720599860495554</v>
      </c>
      <c r="G32" s="479">
        <v>97.779046017918731</v>
      </c>
      <c r="H32" s="479">
        <v>97.895938332765127</v>
      </c>
      <c r="I32" s="479">
        <v>98.012830647611509</v>
      </c>
      <c r="J32" s="479">
        <v>98.12972296245789</v>
      </c>
      <c r="K32" s="479">
        <v>98.246615277304258</v>
      </c>
      <c r="L32" s="479">
        <v>98.363507592150654</v>
      </c>
      <c r="M32" s="479">
        <v>98.480399906997036</v>
      </c>
      <c r="N32" s="479">
        <v>98.597292221843418</v>
      </c>
      <c r="O32" s="479">
        <v>98.714184536689785</v>
      </c>
      <c r="P32" s="479">
        <v>98.831076851536181</v>
      </c>
      <c r="Q32" s="479">
        <v>98.947969166382578</v>
      </c>
      <c r="R32" s="479">
        <v>99.064861481228945</v>
      </c>
      <c r="S32" s="479">
        <v>99.181753796075327</v>
      </c>
      <c r="T32" s="479">
        <v>99.298646110921709</v>
      </c>
      <c r="U32" s="479">
        <v>99.415538425768105</v>
      </c>
      <c r="V32" s="479">
        <v>99.532430740614473</v>
      </c>
      <c r="W32" s="479">
        <v>99.649323055460854</v>
      </c>
      <c r="X32" s="479">
        <v>99.766215370307236</v>
      </c>
      <c r="Y32" s="479">
        <v>99.883107685153632</v>
      </c>
      <c r="Z32" s="479">
        <v>100</v>
      </c>
      <c r="AA32" s="479" t="s">
        <v>0</v>
      </c>
    </row>
    <row r="33" spans="2:27" s="475" customFormat="1" ht="27.95" customHeight="1" x14ac:dyDescent="0.2">
      <c r="B33" s="480" t="s">
        <v>149</v>
      </c>
      <c r="C33" s="479">
        <v>1142.8487113908163</v>
      </c>
      <c r="D33" s="479">
        <v>1142.8487113908163</v>
      </c>
      <c r="E33" s="479">
        <v>1159.8131024984311</v>
      </c>
      <c r="F33" s="479">
        <v>1176.7774936060459</v>
      </c>
      <c r="G33" s="479">
        <v>1210.7062758212755</v>
      </c>
      <c r="H33" s="479">
        <v>1278.5638402517347</v>
      </c>
      <c r="I33" s="479">
        <v>1346.421404682194</v>
      </c>
      <c r="J33" s="479">
        <v>1414.2789691126532</v>
      </c>
      <c r="K33" s="479">
        <v>1482.1365335431124</v>
      </c>
      <c r="L33" s="479">
        <v>1549.9940979735713</v>
      </c>
      <c r="M33" s="479">
        <v>1617.8516624040305</v>
      </c>
      <c r="N33" s="479">
        <v>1685.70922683449</v>
      </c>
      <c r="O33" s="479">
        <v>1753.566791264949</v>
      </c>
      <c r="P33" s="479">
        <v>1821.4243556954082</v>
      </c>
      <c r="Q33" s="479">
        <v>1889.2819201258674</v>
      </c>
      <c r="R33" s="479">
        <v>1957.1394845563264</v>
      </c>
      <c r="S33" s="479">
        <v>2024.9970489867858</v>
      </c>
      <c r="T33" s="479">
        <v>2092.8546134172448</v>
      </c>
      <c r="U33" s="479">
        <v>2160.712177847704</v>
      </c>
      <c r="V33" s="479">
        <v>2228.5697422781632</v>
      </c>
      <c r="W33" s="479">
        <v>2296.4273067086224</v>
      </c>
      <c r="X33" s="479">
        <v>2364.2848711390816</v>
      </c>
      <c r="Y33" s="479">
        <v>2432.1424355695408</v>
      </c>
      <c r="Z33" s="479">
        <v>2500</v>
      </c>
      <c r="AA33" s="479" t="s">
        <v>133</v>
      </c>
    </row>
    <row r="34" spans="2:27" s="475" customFormat="1" ht="27.95" customHeight="1" x14ac:dyDescent="0.2">
      <c r="B34" s="480" t="s">
        <v>150</v>
      </c>
      <c r="C34" s="479"/>
      <c r="D34" s="479">
        <v>0</v>
      </c>
      <c r="E34" s="479">
        <v>68553.569305990633</v>
      </c>
      <c r="F34" s="479">
        <v>88865.804028122555</v>
      </c>
      <c r="G34" s="479">
        <v>114981.42624223715</v>
      </c>
      <c r="H34" s="479">
        <v>148211.02268951439</v>
      </c>
      <c r="I34" s="479">
        <v>171392.45953542646</v>
      </c>
      <c r="J34" s="479">
        <v>189576.22944249681</v>
      </c>
      <c r="K34" s="479">
        <v>204633.21260595517</v>
      </c>
      <c r="L34" s="479">
        <v>217496.3753181361</v>
      </c>
      <c r="M34" s="479">
        <v>228708.92309907268</v>
      </c>
      <c r="N34" s="479">
        <v>238619.43910006253</v>
      </c>
      <c r="O34" s="479">
        <v>247467.19615587691</v>
      </c>
      <c r="P34" s="479">
        <v>255424.7885892824</v>
      </c>
      <c r="Q34" s="479">
        <v>262621.56102165807</v>
      </c>
      <c r="R34" s="479">
        <v>269157.4387141302</v>
      </c>
      <c r="S34" s="479">
        <v>275111.56182533444</v>
      </c>
      <c r="T34" s="479">
        <v>280547.92450212396</v>
      </c>
      <c r="U34" s="479">
        <v>285519.19744711654</v>
      </c>
      <c r="V34" s="479">
        <v>290069.40149329137</v>
      </c>
      <c r="W34" s="479">
        <v>294235.82825626258</v>
      </c>
      <c r="X34" s="479">
        <v>298050.45230508759</v>
      </c>
      <c r="Y34" s="479">
        <v>301540.99089674454</v>
      </c>
      <c r="Z34" s="479">
        <v>304731.71385847556</v>
      </c>
      <c r="AA34" s="479">
        <v>1.1000000000000001</v>
      </c>
    </row>
    <row r="35" spans="2:27" s="475" customFormat="1" ht="27.95" customHeight="1" x14ac:dyDescent="0.2">
      <c r="B35" s="478"/>
      <c r="C35" s="474"/>
      <c r="D35" s="479">
        <v>45.713948455632654</v>
      </c>
      <c r="E35" s="479">
        <v>46.392524099937241</v>
      </c>
      <c r="F35" s="479">
        <v>47.071099744241842</v>
      </c>
      <c r="G35" s="479">
        <v>48.428251032851023</v>
      </c>
      <c r="H35" s="479">
        <v>51.142553610069385</v>
      </c>
      <c r="I35" s="479">
        <v>53.856856187287761</v>
      </c>
      <c r="J35" s="479">
        <v>56.571158764506123</v>
      </c>
      <c r="K35" s="479">
        <v>59.285461341724499</v>
      </c>
      <c r="L35" s="479">
        <v>61.999763918942854</v>
      </c>
      <c r="M35" s="479">
        <v>64.714066496161223</v>
      </c>
      <c r="N35" s="479">
        <v>67.428369073379599</v>
      </c>
      <c r="O35" s="479">
        <v>70.142671650597947</v>
      </c>
      <c r="P35" s="479">
        <v>72.856974227816323</v>
      </c>
      <c r="Q35" s="479">
        <v>75.571276805034699</v>
      </c>
      <c r="R35" s="479">
        <v>78.285579382253061</v>
      </c>
      <c r="S35" s="479">
        <v>80.999881959471438</v>
      </c>
      <c r="T35" s="479">
        <v>83.7141845366898</v>
      </c>
      <c r="U35" s="479">
        <v>86.428487113908162</v>
      </c>
      <c r="V35" s="479">
        <v>89.142789691126524</v>
      </c>
      <c r="W35" s="479">
        <v>91.8570922683449</v>
      </c>
      <c r="X35" s="479">
        <v>94.571394845563262</v>
      </c>
      <c r="Y35" s="479">
        <v>97.285697422781638</v>
      </c>
      <c r="Z35" s="479">
        <v>100</v>
      </c>
      <c r="AA35" s="479">
        <v>0</v>
      </c>
    </row>
    <row r="36" spans="2:27" s="475" customFormat="1" ht="27.95" customHeight="1" x14ac:dyDescent="0.2">
      <c r="B36" s="478"/>
      <c r="C36" s="474"/>
      <c r="D36" s="478"/>
      <c r="E36" s="477"/>
      <c r="F36" s="474"/>
      <c r="G36" s="476"/>
      <c r="H36" s="474"/>
      <c r="I36" s="474"/>
      <c r="J36" s="474"/>
      <c r="K36" s="474"/>
      <c r="L36" s="474"/>
      <c r="M36" s="474"/>
      <c r="N36" s="474"/>
      <c r="O36" s="474"/>
      <c r="P36" s="474"/>
      <c r="Q36" s="474"/>
      <c r="R36" s="474"/>
      <c r="S36" s="474"/>
      <c r="T36" s="474"/>
      <c r="U36" s="474"/>
      <c r="V36" s="474"/>
      <c r="W36" s="474"/>
      <c r="X36" s="474"/>
      <c r="Y36" s="474"/>
      <c r="Z36" s="474"/>
      <c r="AA36" s="474"/>
    </row>
    <row r="37" spans="2:27" ht="27.95" customHeight="1" x14ac:dyDescent="0.25">
      <c r="B37" s="473" t="s">
        <v>151</v>
      </c>
      <c r="C37" s="474"/>
      <c r="D37" s="474"/>
      <c r="E37" s="463"/>
      <c r="F37" s="473" t="s">
        <v>152</v>
      </c>
      <c r="G37" s="473" t="s">
        <v>153</v>
      </c>
      <c r="H37" s="473" t="s">
        <v>154</v>
      </c>
      <c r="I37" s="463"/>
      <c r="J37" s="463"/>
      <c r="K37" s="463"/>
      <c r="L37" s="463"/>
      <c r="M37" s="463"/>
      <c r="N37" s="463"/>
      <c r="O37" s="463"/>
      <c r="P37" s="463"/>
      <c r="Q37" s="463"/>
      <c r="R37" s="463"/>
      <c r="S37" s="463"/>
      <c r="T37" s="463"/>
      <c r="U37" s="463"/>
      <c r="V37" s="463"/>
      <c r="W37" s="463"/>
      <c r="X37" s="463"/>
      <c r="Y37" s="463"/>
      <c r="Z37" s="463"/>
      <c r="AA37" s="463"/>
    </row>
    <row r="38" spans="2:27" ht="27.95" customHeight="1" x14ac:dyDescent="0.25">
      <c r="B38" s="466" t="s">
        <v>155</v>
      </c>
      <c r="C38" s="471">
        <v>230000</v>
      </c>
      <c r="D38" s="469">
        <v>80</v>
      </c>
      <c r="E38" s="463"/>
      <c r="F38" s="466">
        <v>2.6520000000000001</v>
      </c>
      <c r="G38" s="467">
        <v>230000</v>
      </c>
      <c r="H38" s="466">
        <v>2000</v>
      </c>
      <c r="I38" s="463"/>
      <c r="J38" s="463"/>
      <c r="K38" s="463"/>
      <c r="L38" s="463"/>
      <c r="M38" s="463"/>
      <c r="N38" s="463"/>
      <c r="O38" s="463"/>
      <c r="P38" s="463"/>
      <c r="Q38" s="463"/>
      <c r="R38" s="463"/>
      <c r="S38" s="463"/>
      <c r="T38" s="463"/>
      <c r="U38" s="463"/>
      <c r="V38" s="463"/>
      <c r="W38" s="463"/>
      <c r="X38" s="463"/>
      <c r="Y38" s="463"/>
      <c r="Z38" s="463"/>
      <c r="AA38" s="463"/>
    </row>
    <row r="39" spans="2:27" ht="27.95" customHeight="1" x14ac:dyDescent="0.25">
      <c r="B39" s="466" t="s">
        <v>156</v>
      </c>
      <c r="C39" s="471">
        <v>270250</v>
      </c>
      <c r="D39" s="469">
        <v>100</v>
      </c>
      <c r="E39" s="463"/>
      <c r="F39" s="473"/>
      <c r="G39" s="463"/>
      <c r="H39" s="463"/>
      <c r="I39" s="463"/>
      <c r="J39" s="463"/>
      <c r="K39" s="463"/>
      <c r="L39" s="463"/>
      <c r="M39" s="463"/>
      <c r="N39" s="463"/>
      <c r="O39" s="463"/>
      <c r="P39" s="463"/>
      <c r="Q39" s="463"/>
      <c r="R39" s="463"/>
      <c r="S39" s="463"/>
      <c r="T39" s="463"/>
      <c r="U39" s="463"/>
      <c r="V39" s="463"/>
      <c r="W39" s="463"/>
      <c r="X39" s="463"/>
      <c r="Y39" s="463"/>
      <c r="Z39" s="463"/>
      <c r="AA39" s="463"/>
    </row>
    <row r="40" spans="2:27" ht="27.95" customHeight="1" x14ac:dyDescent="0.25">
      <c r="B40" s="466" t="s">
        <v>157</v>
      </c>
      <c r="C40" s="465">
        <v>100</v>
      </c>
      <c r="D40" s="465">
        <v>100</v>
      </c>
      <c r="E40" s="463"/>
      <c r="F40" s="466" t="s">
        <v>157</v>
      </c>
      <c r="G40" s="472">
        <v>2500</v>
      </c>
      <c r="H40" s="463"/>
      <c r="I40" s="463"/>
      <c r="J40" s="463"/>
      <c r="K40" s="463"/>
      <c r="L40" s="463"/>
      <c r="M40" s="463"/>
      <c r="N40" s="463"/>
      <c r="O40" s="463"/>
      <c r="P40" s="463"/>
      <c r="Q40" s="463"/>
      <c r="R40" s="463"/>
      <c r="S40" s="463"/>
      <c r="T40" s="463"/>
      <c r="U40" s="463"/>
      <c r="V40" s="463"/>
      <c r="W40" s="463"/>
      <c r="X40" s="463"/>
      <c r="Y40" s="463"/>
      <c r="Z40" s="463"/>
      <c r="AA40" s="463"/>
    </row>
    <row r="41" spans="2:27" ht="27.95" customHeight="1" x14ac:dyDescent="0.25">
      <c r="B41" s="466" t="s">
        <v>158</v>
      </c>
      <c r="C41" s="465">
        <v>60</v>
      </c>
      <c r="D41" s="465">
        <v>60</v>
      </c>
      <c r="E41" s="463"/>
      <c r="F41" s="466" t="s">
        <v>158</v>
      </c>
      <c r="G41" s="466">
        <v>1500</v>
      </c>
      <c r="H41" s="463"/>
      <c r="I41" s="463"/>
      <c r="J41" s="463"/>
      <c r="K41" s="463"/>
      <c r="L41" s="463"/>
      <c r="M41" s="463"/>
      <c r="N41" s="463"/>
      <c r="O41" s="463"/>
      <c r="P41" s="463"/>
      <c r="Q41" s="463"/>
      <c r="R41" s="463"/>
      <c r="S41" s="463"/>
      <c r="T41" s="463"/>
      <c r="U41" s="463"/>
      <c r="V41" s="463"/>
      <c r="W41" s="463"/>
      <c r="X41" s="463"/>
      <c r="Y41" s="463"/>
      <c r="Z41" s="463"/>
      <c r="AA41" s="463"/>
    </row>
    <row r="42" spans="2:27" ht="27.95" customHeight="1" x14ac:dyDescent="0.25">
      <c r="B42" s="466" t="s">
        <v>154</v>
      </c>
      <c r="C42" s="465">
        <v>80</v>
      </c>
      <c r="D42" s="465">
        <v>80</v>
      </c>
      <c r="E42" s="463"/>
      <c r="F42" s="466" t="s">
        <v>159</v>
      </c>
      <c r="G42" s="468">
        <v>1000</v>
      </c>
      <c r="H42" s="463"/>
      <c r="I42" s="463"/>
      <c r="J42" s="463"/>
      <c r="K42" s="463"/>
      <c r="L42" s="463"/>
      <c r="M42" s="463"/>
      <c r="N42" s="463"/>
      <c r="O42" s="463"/>
      <c r="P42" s="463"/>
      <c r="Q42" s="463"/>
      <c r="R42" s="463"/>
      <c r="S42" s="463"/>
      <c r="T42" s="463"/>
      <c r="U42" s="463"/>
      <c r="V42" s="463"/>
      <c r="W42" s="463"/>
      <c r="X42" s="463"/>
      <c r="Y42" s="463"/>
      <c r="Z42" s="463"/>
      <c r="AA42" s="463"/>
    </row>
    <row r="43" spans="2:27" ht="27.95" customHeight="1" x14ac:dyDescent="0.25">
      <c r="B43" s="466" t="s">
        <v>160</v>
      </c>
      <c r="C43" s="464">
        <v>0</v>
      </c>
      <c r="D43" s="471">
        <v>460000.00000000012</v>
      </c>
      <c r="E43" s="463"/>
      <c r="F43" s="466" t="s">
        <v>161</v>
      </c>
      <c r="G43" s="468">
        <v>-10</v>
      </c>
      <c r="H43" s="468">
        <v>-10</v>
      </c>
      <c r="I43" s="470" t="s">
        <v>162</v>
      </c>
      <c r="J43" s="463"/>
      <c r="K43" s="463"/>
      <c r="L43" s="463"/>
      <c r="M43" s="463"/>
      <c r="N43" s="463"/>
      <c r="O43" s="463"/>
      <c r="P43" s="463"/>
      <c r="Q43" s="463"/>
      <c r="R43" s="463"/>
      <c r="S43" s="463"/>
      <c r="T43" s="463"/>
      <c r="U43" s="463"/>
      <c r="V43" s="463"/>
      <c r="W43" s="463"/>
      <c r="X43" s="463"/>
      <c r="Y43" s="463"/>
      <c r="Z43" s="463"/>
      <c r="AA43" s="463"/>
    </row>
    <row r="44" spans="2:27" ht="27.95" customHeight="1" x14ac:dyDescent="0.25">
      <c r="B44" s="466" t="s">
        <v>163</v>
      </c>
      <c r="C44" s="465">
        <v>106</v>
      </c>
      <c r="D44" s="469">
        <v>106</v>
      </c>
      <c r="E44" s="463"/>
      <c r="F44" s="466" t="s">
        <v>164</v>
      </c>
      <c r="G44" s="468">
        <v>-0.4</v>
      </c>
      <c r="H44" s="468">
        <v>-0.4</v>
      </c>
      <c r="I44" s="463"/>
      <c r="J44" s="463"/>
      <c r="K44" s="463"/>
      <c r="L44" s="463"/>
      <c r="M44" s="463"/>
      <c r="N44" s="463"/>
      <c r="O44" s="463"/>
      <c r="P44" s="463"/>
      <c r="Q44" s="463"/>
      <c r="R44" s="463"/>
      <c r="S44" s="463"/>
      <c r="T44" s="463"/>
      <c r="U44" s="463"/>
      <c r="V44" s="463"/>
      <c r="W44" s="463"/>
      <c r="X44" s="463"/>
      <c r="Y44" s="463"/>
      <c r="Z44" s="463"/>
      <c r="AA44" s="463"/>
    </row>
    <row r="45" spans="2:27" ht="27.95" customHeight="1" x14ac:dyDescent="0.25">
      <c r="B45" s="466" t="s">
        <v>165</v>
      </c>
      <c r="C45" s="465">
        <v>30</v>
      </c>
      <c r="D45" s="464">
        <v>23000</v>
      </c>
      <c r="E45" s="463"/>
      <c r="F45" s="466" t="s">
        <v>166</v>
      </c>
      <c r="G45" s="468">
        <v>60</v>
      </c>
      <c r="H45" s="467">
        <v>0</v>
      </c>
      <c r="I45" s="463"/>
      <c r="J45" s="463"/>
      <c r="K45" s="463"/>
      <c r="L45" s="463"/>
      <c r="M45" s="463"/>
      <c r="N45" s="463"/>
      <c r="O45" s="463"/>
      <c r="P45" s="463"/>
      <c r="Q45" s="463"/>
      <c r="R45" s="463"/>
      <c r="S45" s="463"/>
      <c r="T45" s="463"/>
      <c r="U45" s="463"/>
      <c r="V45" s="463"/>
      <c r="W45" s="463"/>
      <c r="X45" s="463"/>
      <c r="Y45" s="463"/>
      <c r="Z45" s="463"/>
      <c r="AA45" s="463"/>
    </row>
    <row r="46" spans="2:27" ht="27.95" customHeight="1" x14ac:dyDescent="0.25">
      <c r="B46" s="466" t="s">
        <v>159</v>
      </c>
      <c r="C46" s="465">
        <v>80</v>
      </c>
      <c r="D46" s="464">
        <v>23000</v>
      </c>
      <c r="E46" s="463"/>
      <c r="F46" s="463"/>
      <c r="G46" s="463"/>
      <c r="H46" s="463"/>
      <c r="I46" s="463"/>
      <c r="J46" s="463"/>
      <c r="K46" s="463"/>
      <c r="L46" s="463"/>
      <c r="M46" s="463"/>
      <c r="N46" s="463"/>
      <c r="O46" s="463"/>
      <c r="P46" s="463"/>
      <c r="Q46" s="463"/>
      <c r="R46" s="463"/>
      <c r="S46" s="463"/>
      <c r="T46" s="463"/>
      <c r="U46" s="463"/>
      <c r="V46" s="463"/>
      <c r="W46" s="463"/>
      <c r="X46" s="463"/>
      <c r="Y46" s="463"/>
      <c r="Z46" s="463"/>
      <c r="AA46" s="463"/>
    </row>
    <row r="47" spans="2:27" ht="27.95" customHeight="1" x14ac:dyDescent="0.25">
      <c r="B47" s="466" t="s">
        <v>167</v>
      </c>
      <c r="C47" s="465">
        <v>103</v>
      </c>
      <c r="D47" s="464">
        <v>23000</v>
      </c>
      <c r="E47" s="463"/>
      <c r="F47" s="463"/>
      <c r="G47" s="463"/>
      <c r="H47" s="463"/>
      <c r="I47" s="463"/>
      <c r="J47" s="463"/>
      <c r="K47" s="463"/>
      <c r="L47" s="463"/>
      <c r="M47" s="463"/>
      <c r="N47" s="463"/>
      <c r="O47" s="463"/>
      <c r="P47" s="463"/>
      <c r="Q47" s="463"/>
      <c r="R47" s="463"/>
      <c r="S47" s="463"/>
      <c r="T47" s="463"/>
      <c r="U47" s="463"/>
      <c r="V47" s="463"/>
      <c r="W47" s="463"/>
      <c r="X47" s="463"/>
      <c r="Y47" s="463"/>
      <c r="Z47" s="463"/>
      <c r="AA47" s="463"/>
    </row>
    <row r="48" spans="2:27" ht="27.95" customHeight="1" x14ac:dyDescent="0.25"/>
    <row r="49" ht="15" hidden="1" customHeight="1" x14ac:dyDescent="0.25"/>
    <row r="50" ht="15" hidden="1" customHeight="1" x14ac:dyDescent="0.25"/>
    <row r="51" ht="15" hidden="1" customHeight="1" x14ac:dyDescent="0.25"/>
    <row r="52" ht="15" hidden="1" customHeight="1" x14ac:dyDescent="0.25"/>
    <row r="53" ht="15" hidden="1" customHeight="1" x14ac:dyDescent="0.25"/>
    <row r="54"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sheetData>
  <sheetProtection algorithmName="SHA-512" hashValue="kuP3Tzjg6AQC8iRhVqmGBfoeGpPgtq83kqiEiG4n5kzkSjv5YfFOlmR15qnF8eQIWAqfHEgvP0pdVmarqKul+Q==" saltValue="dG/DBSpn1H5HmyAAFAlbvw==" spinCount="100000" sheet="1" objects="1" scenarios="1"/>
  <mergeCells count="2">
    <mergeCell ref="B2:E4"/>
    <mergeCell ref="C9:J10"/>
  </mergeCells>
  <conditionalFormatting sqref="D18:D35 AA17:AA35">
    <cfRule type="expression" dxfId="32" priority="33">
      <formula>ISERROR(D17)</formula>
    </cfRule>
  </conditionalFormatting>
  <conditionalFormatting sqref="D21">
    <cfRule type="expression" dxfId="31" priority="32">
      <formula>ISERROR(D21)</formula>
    </cfRule>
  </conditionalFormatting>
  <conditionalFormatting sqref="D24">
    <cfRule type="expression" dxfId="30" priority="31">
      <formula>ISERROR(D24)</formula>
    </cfRule>
  </conditionalFormatting>
  <conditionalFormatting sqref="D27">
    <cfRule type="expression" dxfId="29" priority="30">
      <formula>ISERROR(D27)</formula>
    </cfRule>
  </conditionalFormatting>
  <conditionalFormatting sqref="D30">
    <cfRule type="expression" dxfId="28" priority="29">
      <formula>ISERROR(D30)</formula>
    </cfRule>
  </conditionalFormatting>
  <conditionalFormatting sqref="D33">
    <cfRule type="expression" dxfId="27" priority="28">
      <formula>ISERROR(D33)</formula>
    </cfRule>
  </conditionalFormatting>
  <conditionalFormatting sqref="E21">
    <cfRule type="expression" dxfId="26" priority="25">
      <formula>ISERROR(E21)</formula>
    </cfRule>
  </conditionalFormatting>
  <conditionalFormatting sqref="E24">
    <cfRule type="expression" dxfId="25" priority="24">
      <formula>ISERROR(E24)</formula>
    </cfRule>
  </conditionalFormatting>
  <conditionalFormatting sqref="E27">
    <cfRule type="expression" dxfId="24" priority="23">
      <formula>ISERROR(E27)</formula>
    </cfRule>
  </conditionalFormatting>
  <conditionalFormatting sqref="D17:Z35">
    <cfRule type="expression" dxfId="23" priority="27">
      <formula>ISERROR(D17)</formula>
    </cfRule>
  </conditionalFormatting>
  <conditionalFormatting sqref="E33">
    <cfRule type="expression" dxfId="22" priority="21">
      <formula>ISERROR(E33)</formula>
    </cfRule>
  </conditionalFormatting>
  <conditionalFormatting sqref="F17:Z17">
    <cfRule type="expression" dxfId="21" priority="13">
      <formula>ISERROR(F17)</formula>
    </cfRule>
  </conditionalFormatting>
  <conditionalFormatting sqref="E17">
    <cfRule type="expression" dxfId="20" priority="20">
      <formula>ISERROR(E17)</formula>
    </cfRule>
  </conditionalFormatting>
  <conditionalFormatting sqref="E18:E35">
    <cfRule type="expression" dxfId="19" priority="26">
      <formula>ISERROR(E18)</formula>
    </cfRule>
  </conditionalFormatting>
  <conditionalFormatting sqref="E30">
    <cfRule type="expression" dxfId="18" priority="22">
      <formula>ISERROR(E30)</formula>
    </cfRule>
  </conditionalFormatting>
  <conditionalFormatting sqref="F18:Z35">
    <cfRule type="expression" dxfId="17" priority="19">
      <formula>ISERROR(F18)</formula>
    </cfRule>
  </conditionalFormatting>
  <conditionalFormatting sqref="F21:Z21">
    <cfRule type="expression" dxfId="16" priority="18">
      <formula>ISERROR(F21)</formula>
    </cfRule>
  </conditionalFormatting>
  <conditionalFormatting sqref="F24:Z24">
    <cfRule type="expression" dxfId="15" priority="17">
      <formula>ISERROR(F24)</formula>
    </cfRule>
  </conditionalFormatting>
  <conditionalFormatting sqref="F27:Z27">
    <cfRule type="expression" dxfId="14" priority="16">
      <formula>ISERROR(F27)</formula>
    </cfRule>
  </conditionalFormatting>
  <conditionalFormatting sqref="F30:Z30">
    <cfRule type="expression" dxfId="13" priority="15">
      <formula>ISERROR(F30)</formula>
    </cfRule>
  </conditionalFormatting>
  <conditionalFormatting sqref="F33:Z33">
    <cfRule type="expression" dxfId="12" priority="14">
      <formula>ISERROR(F33)</formula>
    </cfRule>
  </conditionalFormatting>
  <conditionalFormatting sqref="C18">
    <cfRule type="expression" dxfId="11" priority="12">
      <formula>ISERROR(C18)</formula>
    </cfRule>
  </conditionalFormatting>
  <conditionalFormatting sqref="C18">
    <cfRule type="expression" dxfId="10" priority="11">
      <formula>ISERROR(C18)</formula>
    </cfRule>
  </conditionalFormatting>
  <conditionalFormatting sqref="C21">
    <cfRule type="expression" dxfId="9" priority="10">
      <formula>ISERROR(C21)</formula>
    </cfRule>
  </conditionalFormatting>
  <conditionalFormatting sqref="C21">
    <cfRule type="expression" dxfId="8" priority="9">
      <formula>ISERROR(C21)</formula>
    </cfRule>
  </conditionalFormatting>
  <conditionalFormatting sqref="C24">
    <cfRule type="expression" dxfId="7" priority="8">
      <formula>ISERROR(C24)</formula>
    </cfRule>
  </conditionalFormatting>
  <conditionalFormatting sqref="C24">
    <cfRule type="expression" dxfId="6" priority="7">
      <formula>ISERROR(C24)</formula>
    </cfRule>
  </conditionalFormatting>
  <conditionalFormatting sqref="C27">
    <cfRule type="expression" dxfId="5" priority="6">
      <formula>ISERROR(C27)</formula>
    </cfRule>
  </conditionalFormatting>
  <conditionalFormatting sqref="C27">
    <cfRule type="expression" dxfId="4" priority="5">
      <formula>ISERROR(C27)</formula>
    </cfRule>
  </conditionalFormatting>
  <conditionalFormatting sqref="C30">
    <cfRule type="expression" dxfId="3" priority="4">
      <formula>ISERROR(C30)</formula>
    </cfRule>
  </conditionalFormatting>
  <conditionalFormatting sqref="C30">
    <cfRule type="expression" dxfId="2" priority="3">
      <formula>ISERROR(C30)</formula>
    </cfRule>
  </conditionalFormatting>
  <conditionalFormatting sqref="C33">
    <cfRule type="expression" dxfId="1" priority="2">
      <formula>ISERROR(C33)</formula>
    </cfRule>
  </conditionalFormatting>
  <conditionalFormatting sqref="C33">
    <cfRule type="expression" dxfId="0" priority="1">
      <formula>ISERROR(C33)</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72"/>
  <sheetViews>
    <sheetView showGridLines="0" zoomScaleNormal="100" workbookViewId="0">
      <selection activeCell="G28" sqref="G28"/>
    </sheetView>
  </sheetViews>
  <sheetFormatPr defaultColWidth="0" defaultRowHeight="0" customHeight="1" zeroHeight="1" x14ac:dyDescent="0.25"/>
  <cols>
    <col min="1" max="1" width="3.7109375" style="52" customWidth="1"/>
    <col min="2" max="2" width="70.85546875" style="50" customWidth="1"/>
    <col min="3" max="4" width="12.140625" style="51" bestFit="1" customWidth="1"/>
    <col min="5" max="12" width="13.42578125" style="51" bestFit="1" customWidth="1"/>
    <col min="13" max="13" width="3.7109375" style="52" customWidth="1"/>
    <col min="14" max="34" width="15.7109375" style="52" hidden="1" customWidth="1"/>
    <col min="35" max="16384" width="8.85546875" style="52" hidden="1"/>
  </cols>
  <sheetData>
    <row r="1" spans="1:13" ht="16.149999999999999" customHeight="1" x14ac:dyDescent="0.25">
      <c r="A1" s="49"/>
    </row>
    <row r="2" spans="1:13" s="55" customFormat="1" ht="22.5" x14ac:dyDescent="0.25">
      <c r="A2" s="49"/>
      <c r="B2" s="53" t="s">
        <v>67</v>
      </c>
      <c r="C2" s="54"/>
      <c r="D2" s="54"/>
      <c r="E2" s="54"/>
      <c r="F2" s="54"/>
      <c r="G2" s="54"/>
      <c r="H2" s="54"/>
      <c r="I2" s="54"/>
      <c r="J2" s="54"/>
      <c r="K2" s="54"/>
      <c r="L2" s="54"/>
    </row>
    <row r="3" spans="1:13" s="56" customFormat="1" ht="22.5" x14ac:dyDescent="0.25">
      <c r="B3" s="57" t="s">
        <v>222</v>
      </c>
      <c r="C3" s="58"/>
      <c r="D3" s="58"/>
      <c r="E3" s="58"/>
      <c r="F3" s="58"/>
      <c r="G3" s="58"/>
      <c r="H3" s="58"/>
      <c r="I3" s="58"/>
      <c r="J3" s="58"/>
      <c r="K3" s="58"/>
      <c r="L3" s="58"/>
    </row>
    <row r="4" spans="1:13" s="49" customFormat="1" ht="15" x14ac:dyDescent="0.25">
      <c r="B4" s="59" t="s">
        <v>9</v>
      </c>
      <c r="C4" s="60"/>
      <c r="D4" s="60"/>
      <c r="E4" s="60"/>
      <c r="F4" s="60"/>
      <c r="G4" s="60"/>
      <c r="H4" s="60"/>
      <c r="I4" s="60"/>
      <c r="J4" s="60"/>
      <c r="K4" s="60"/>
      <c r="L4" s="60"/>
    </row>
    <row r="5" spans="1:13" s="49" customFormat="1" ht="12.75" x14ac:dyDescent="0.25">
      <c r="B5" s="19" t="s">
        <v>168</v>
      </c>
      <c r="C5" s="60"/>
      <c r="D5" s="60"/>
      <c r="E5" s="60"/>
      <c r="F5" s="60"/>
      <c r="G5" s="60"/>
      <c r="H5" s="60"/>
      <c r="I5" s="60"/>
      <c r="J5" s="60"/>
      <c r="K5" s="60"/>
      <c r="L5" s="60"/>
    </row>
    <row r="6" spans="1:13" s="49" customFormat="1" ht="12.75" x14ac:dyDescent="0.25">
      <c r="B6" s="62"/>
      <c r="C6" s="60"/>
      <c r="D6" s="60"/>
      <c r="E6" s="60"/>
      <c r="F6" s="60"/>
      <c r="G6" s="60"/>
      <c r="H6" s="60"/>
      <c r="I6" s="60"/>
      <c r="J6" s="60"/>
      <c r="K6" s="60"/>
      <c r="L6" s="60"/>
    </row>
    <row r="7" spans="1:13" s="49" customFormat="1" ht="13.5" thickBot="1" x14ac:dyDescent="0.3">
      <c r="B7" s="65"/>
      <c r="C7" s="66"/>
      <c r="D7" s="66"/>
      <c r="E7" s="66"/>
      <c r="F7" s="66"/>
      <c r="G7" s="66"/>
      <c r="H7" s="66"/>
      <c r="I7" s="66"/>
      <c r="J7" s="66"/>
      <c r="K7" s="66"/>
      <c r="L7" s="66"/>
    </row>
    <row r="8" spans="1:13" s="49" customFormat="1" ht="12.75" x14ac:dyDescent="0.25">
      <c r="B8" s="67"/>
      <c r="C8" s="75"/>
      <c r="D8" s="75"/>
      <c r="E8" s="75"/>
      <c r="F8" s="75"/>
      <c r="G8" s="75"/>
      <c r="H8" s="75"/>
      <c r="I8" s="75"/>
      <c r="J8" s="75"/>
      <c r="K8" s="75"/>
      <c r="L8" s="75"/>
    </row>
    <row r="9" spans="1:13" s="49" customFormat="1" ht="15" x14ac:dyDescent="0.25">
      <c r="B9" s="69" t="s">
        <v>9</v>
      </c>
      <c r="C9" s="70"/>
      <c r="D9" s="70"/>
      <c r="E9" s="70"/>
      <c r="F9" s="70"/>
      <c r="G9" s="70"/>
      <c r="H9" s="70"/>
      <c r="I9" s="70"/>
      <c r="J9" s="70"/>
      <c r="K9" s="70"/>
      <c r="L9" s="76"/>
    </row>
    <row r="10" spans="1:13" s="49" customFormat="1" ht="12.75" x14ac:dyDescent="0.25">
      <c r="B10" s="77"/>
      <c r="C10" s="81" t="s">
        <v>23</v>
      </c>
      <c r="D10" s="81" t="s">
        <v>24</v>
      </c>
      <c r="E10" s="81" t="s">
        <v>25</v>
      </c>
      <c r="F10" s="81" t="s">
        <v>26</v>
      </c>
      <c r="G10" s="81" t="s">
        <v>53</v>
      </c>
      <c r="H10" s="81" t="s">
        <v>56</v>
      </c>
      <c r="I10" s="81" t="s">
        <v>57</v>
      </c>
      <c r="J10" s="81" t="s">
        <v>58</v>
      </c>
      <c r="K10" s="81" t="s">
        <v>59</v>
      </c>
      <c r="L10" s="81" t="s">
        <v>60</v>
      </c>
    </row>
    <row r="11" spans="1:13" s="49" customFormat="1" ht="12.75" x14ac:dyDescent="0.25">
      <c r="B11" s="78" t="s">
        <v>61</v>
      </c>
      <c r="C11" s="72">
        <v>112</v>
      </c>
      <c r="D11" s="72">
        <v>112</v>
      </c>
      <c r="E11" s="72">
        <v>132</v>
      </c>
      <c r="F11" s="72">
        <v>152</v>
      </c>
      <c r="G11" s="72">
        <v>152</v>
      </c>
      <c r="H11" s="72">
        <v>152</v>
      </c>
      <c r="I11" s="72">
        <v>152</v>
      </c>
      <c r="J11" s="72">
        <v>152</v>
      </c>
      <c r="K11" s="72">
        <v>152</v>
      </c>
      <c r="L11" s="72">
        <v>152</v>
      </c>
      <c r="M11" s="49" t="s">
        <v>0</v>
      </c>
    </row>
    <row r="12" spans="1:13" s="49" customFormat="1" ht="12.6" customHeight="1" x14ac:dyDescent="0.25">
      <c r="B12" s="78" t="s">
        <v>217</v>
      </c>
      <c r="C12" s="72">
        <v>4</v>
      </c>
      <c r="D12" s="72">
        <v>4</v>
      </c>
      <c r="E12" s="72">
        <v>6</v>
      </c>
      <c r="F12" s="72">
        <v>8</v>
      </c>
      <c r="G12" s="72">
        <v>8</v>
      </c>
      <c r="H12" s="72">
        <v>8</v>
      </c>
      <c r="I12" s="72">
        <v>8</v>
      </c>
      <c r="J12" s="72">
        <v>8</v>
      </c>
      <c r="K12" s="72">
        <v>8</v>
      </c>
      <c r="L12" s="72">
        <v>8</v>
      </c>
    </row>
    <row r="13" spans="1:13" s="49" customFormat="1" ht="12.6" customHeight="1" x14ac:dyDescent="0.25">
      <c r="B13" s="79" t="s">
        <v>63</v>
      </c>
      <c r="C13" s="88">
        <v>12</v>
      </c>
      <c r="D13" s="88">
        <v>12</v>
      </c>
      <c r="E13" s="88">
        <v>14</v>
      </c>
      <c r="F13" s="88">
        <v>16</v>
      </c>
      <c r="G13" s="88">
        <v>16</v>
      </c>
      <c r="H13" s="88">
        <v>16</v>
      </c>
      <c r="I13" s="88">
        <v>16</v>
      </c>
      <c r="J13" s="88">
        <v>16</v>
      </c>
      <c r="K13" s="88">
        <v>16</v>
      </c>
      <c r="L13" s="88">
        <v>16</v>
      </c>
    </row>
    <row r="14" spans="1:13" s="49" customFormat="1" ht="12.75" x14ac:dyDescent="0.25">
      <c r="B14" s="79" t="s">
        <v>180</v>
      </c>
      <c r="C14" s="457" t="s">
        <v>226</v>
      </c>
      <c r="D14" s="457" t="s">
        <v>226</v>
      </c>
      <c r="E14" s="89" t="s">
        <v>230</v>
      </c>
      <c r="F14" s="89" t="s">
        <v>231</v>
      </c>
      <c r="G14" s="89" t="s">
        <v>231</v>
      </c>
      <c r="H14" s="89" t="s">
        <v>231</v>
      </c>
      <c r="I14" s="89" t="s">
        <v>231</v>
      </c>
      <c r="J14" s="89" t="s">
        <v>231</v>
      </c>
      <c r="K14" s="89" t="s">
        <v>231</v>
      </c>
      <c r="L14" s="89" t="s">
        <v>231</v>
      </c>
    </row>
    <row r="15" spans="1:13" s="49" customFormat="1" ht="12.75" x14ac:dyDescent="0.25">
      <c r="B15" s="79" t="s">
        <v>190</v>
      </c>
      <c r="C15" s="457" t="s">
        <v>227</v>
      </c>
      <c r="D15" s="457" t="s">
        <v>227</v>
      </c>
      <c r="E15" s="457" t="s">
        <v>227</v>
      </c>
      <c r="F15" s="457" t="s">
        <v>227</v>
      </c>
      <c r="G15" s="457" t="s">
        <v>227</v>
      </c>
      <c r="H15" s="457" t="s">
        <v>227</v>
      </c>
      <c r="I15" s="457" t="s">
        <v>227</v>
      </c>
      <c r="J15" s="457" t="s">
        <v>227</v>
      </c>
      <c r="K15" s="457" t="s">
        <v>227</v>
      </c>
      <c r="L15" s="457" t="s">
        <v>227</v>
      </c>
    </row>
    <row r="16" spans="1:13" s="49" customFormat="1" ht="12.75" x14ac:dyDescent="0.25">
      <c r="B16" s="79" t="s">
        <v>90</v>
      </c>
      <c r="C16" s="72">
        <v>10</v>
      </c>
      <c r="D16" s="72" t="s">
        <v>0</v>
      </c>
      <c r="E16" s="72" t="s">
        <v>0</v>
      </c>
      <c r="F16" s="72"/>
      <c r="G16" s="72"/>
      <c r="H16" s="72"/>
      <c r="I16" s="72"/>
      <c r="J16" s="72"/>
      <c r="K16" s="72"/>
      <c r="L16" s="72"/>
    </row>
    <row r="17" spans="2:12" s="49" customFormat="1" ht="12.75" x14ac:dyDescent="0.25">
      <c r="B17" s="71"/>
      <c r="C17" s="68"/>
      <c r="D17" s="68"/>
      <c r="E17" s="68"/>
      <c r="F17" s="68"/>
      <c r="G17" s="68"/>
      <c r="H17" s="68"/>
      <c r="I17" s="68"/>
      <c r="J17" s="68"/>
      <c r="K17" s="68"/>
      <c r="L17" s="68"/>
    </row>
    <row r="18" spans="2:12" ht="14.25" x14ac:dyDescent="0.25">
      <c r="B18" s="79" t="s">
        <v>108</v>
      </c>
      <c r="C18" s="72">
        <v>1</v>
      </c>
      <c r="D18" s="72">
        <v>1</v>
      </c>
      <c r="E18" s="72">
        <v>1</v>
      </c>
      <c r="F18" s="72">
        <v>1</v>
      </c>
      <c r="G18" s="72">
        <v>1</v>
      </c>
      <c r="H18" s="72">
        <v>1</v>
      </c>
      <c r="I18" s="72">
        <v>1</v>
      </c>
      <c r="J18" s="72">
        <v>1</v>
      </c>
      <c r="K18" s="72">
        <v>1</v>
      </c>
      <c r="L18" s="72">
        <v>1</v>
      </c>
    </row>
    <row r="19" spans="2:12" ht="14.25" x14ac:dyDescent="0.25">
      <c r="B19" s="79" t="s">
        <v>109</v>
      </c>
      <c r="C19" s="72">
        <v>1</v>
      </c>
      <c r="D19" s="72">
        <v>1</v>
      </c>
      <c r="E19" s="72">
        <v>1</v>
      </c>
      <c r="F19" s="72">
        <v>1</v>
      </c>
      <c r="G19" s="72">
        <v>1</v>
      </c>
      <c r="H19" s="72">
        <v>1</v>
      </c>
      <c r="I19" s="72">
        <v>1</v>
      </c>
      <c r="J19" s="72">
        <v>1</v>
      </c>
      <c r="K19" s="72">
        <v>1</v>
      </c>
      <c r="L19" s="72">
        <v>1</v>
      </c>
    </row>
    <row r="20" spans="2:12" ht="14.25" x14ac:dyDescent="0.25">
      <c r="B20" s="79" t="s">
        <v>85</v>
      </c>
      <c r="C20" s="89">
        <v>12</v>
      </c>
      <c r="D20" s="89">
        <v>12</v>
      </c>
      <c r="E20" s="89">
        <v>14</v>
      </c>
      <c r="F20" s="89">
        <v>16</v>
      </c>
      <c r="G20" s="89">
        <v>16</v>
      </c>
      <c r="H20" s="89">
        <v>16</v>
      </c>
      <c r="I20" s="89">
        <v>16</v>
      </c>
      <c r="J20" s="89">
        <v>16</v>
      </c>
      <c r="K20" s="89">
        <v>16</v>
      </c>
      <c r="L20" s="89">
        <v>16</v>
      </c>
    </row>
    <row r="21" spans="2:12" ht="15" thickBot="1" x14ac:dyDescent="0.3">
      <c r="B21" s="65"/>
      <c r="C21" s="66"/>
      <c r="D21" s="66"/>
      <c r="E21" s="66"/>
      <c r="F21" s="66"/>
      <c r="G21" s="66"/>
      <c r="H21" s="66"/>
      <c r="I21" s="66"/>
      <c r="J21" s="66"/>
      <c r="K21" s="66"/>
      <c r="L21" s="66"/>
    </row>
    <row r="22" spans="2:12" ht="14.25" x14ac:dyDescent="0.25">
      <c r="B22" s="67"/>
      <c r="C22" s="75"/>
      <c r="D22" s="75"/>
      <c r="E22" s="75"/>
      <c r="F22" s="75"/>
      <c r="G22" s="75"/>
      <c r="H22" s="75"/>
      <c r="I22" s="75"/>
      <c r="J22" s="75"/>
      <c r="K22" s="75"/>
      <c r="L22" s="75"/>
    </row>
    <row r="23" spans="2:12" ht="14.25" x14ac:dyDescent="0.25">
      <c r="B23" s="67"/>
      <c r="C23" s="75"/>
      <c r="D23" s="75"/>
      <c r="E23" s="75"/>
      <c r="F23" s="75"/>
      <c r="G23" s="75"/>
      <c r="H23" s="75"/>
      <c r="I23" s="75"/>
      <c r="J23" s="75"/>
      <c r="K23" s="75"/>
      <c r="L23" s="75"/>
    </row>
    <row r="24" spans="2:12" ht="14.25" x14ac:dyDescent="0.25">
      <c r="B24" s="67"/>
      <c r="C24" s="75"/>
      <c r="D24" s="75"/>
      <c r="E24" s="75"/>
      <c r="F24" s="75"/>
      <c r="G24" s="75"/>
      <c r="H24" s="75"/>
      <c r="I24" s="75"/>
      <c r="J24" s="75"/>
      <c r="K24" s="75"/>
      <c r="L24" s="75"/>
    </row>
    <row r="25" spans="2:12" ht="14.25" x14ac:dyDescent="0.25">
      <c r="B25" s="67"/>
      <c r="C25" s="75"/>
      <c r="D25" s="75"/>
      <c r="E25" s="75"/>
      <c r="F25" s="75"/>
      <c r="G25" s="75"/>
      <c r="H25" s="75"/>
      <c r="I25" s="75"/>
      <c r="J25" s="75"/>
      <c r="K25" s="75"/>
      <c r="L25" s="75"/>
    </row>
    <row r="26" spans="2:12" ht="14.25" x14ac:dyDescent="0.25">
      <c r="B26" s="67"/>
      <c r="C26" s="75"/>
      <c r="D26" s="75"/>
      <c r="E26" s="75"/>
      <c r="F26" s="75"/>
      <c r="G26" s="75"/>
      <c r="H26" s="75"/>
      <c r="I26" s="75"/>
      <c r="J26" s="75"/>
      <c r="K26" s="75"/>
      <c r="L26" s="75"/>
    </row>
    <row r="27" spans="2:12" ht="14.25" x14ac:dyDescent="0.25">
      <c r="B27" s="67"/>
      <c r="C27" s="75"/>
      <c r="D27" s="75"/>
      <c r="E27" s="75"/>
      <c r="F27" s="75"/>
      <c r="G27" s="75"/>
      <c r="H27" s="75"/>
      <c r="I27" s="75"/>
      <c r="J27" s="75"/>
      <c r="K27" s="75"/>
      <c r="L27" s="75"/>
    </row>
    <row r="28" spans="2:12" ht="21" customHeight="1" x14ac:dyDescent="0.25">
      <c r="B28" s="67"/>
      <c r="C28" s="75"/>
      <c r="D28" s="75"/>
      <c r="E28" s="75"/>
      <c r="F28" s="75"/>
      <c r="G28" s="75"/>
      <c r="H28" s="75"/>
      <c r="I28" s="75"/>
      <c r="J28" s="75"/>
      <c r="K28" s="75"/>
      <c r="L28" s="75"/>
    </row>
    <row r="29" spans="2:12" ht="29.25" customHeight="1" x14ac:dyDescent="0.25">
      <c r="B29" s="67"/>
      <c r="C29" s="75"/>
      <c r="D29" s="75"/>
      <c r="E29" s="75"/>
      <c r="F29" s="75"/>
      <c r="G29" s="75"/>
      <c r="H29" s="75"/>
      <c r="I29" s="75"/>
      <c r="J29" s="75"/>
      <c r="K29" s="75"/>
      <c r="L29" s="75"/>
    </row>
    <row r="30" spans="2:12" ht="14.25" hidden="1" x14ac:dyDescent="0.25"/>
    <row r="31" spans="2:12" ht="14.25" hidden="1" x14ac:dyDescent="0.25"/>
    <row r="32" spans="2:12" ht="14.25" hidden="1" x14ac:dyDescent="0.25"/>
    <row r="33" spans="2:2" ht="14.25" hidden="1" x14ac:dyDescent="0.25"/>
    <row r="34" spans="2:2" ht="14.25" hidden="1" x14ac:dyDescent="0.25"/>
    <row r="35" spans="2:2" ht="14.25" hidden="1" x14ac:dyDescent="0.25">
      <c r="B35" s="80"/>
    </row>
    <row r="36" spans="2:2" ht="14.25" hidden="1" x14ac:dyDescent="0.25"/>
    <row r="37" spans="2:2" ht="14.25" hidden="1" x14ac:dyDescent="0.25"/>
    <row r="38" spans="2:2" ht="14.25" hidden="1" x14ac:dyDescent="0.25"/>
    <row r="39" spans="2:2" ht="14.25" hidden="1" x14ac:dyDescent="0.25"/>
    <row r="40" spans="2:2" ht="14.25" hidden="1" x14ac:dyDescent="0.25"/>
    <row r="41" spans="2:2" ht="14.25" hidden="1" x14ac:dyDescent="0.25"/>
    <row r="42" spans="2:2" ht="14.25" hidden="1" x14ac:dyDescent="0.25"/>
    <row r="43" spans="2:2" ht="14.25" hidden="1" x14ac:dyDescent="0.25"/>
    <row r="44" spans="2:2" ht="14.25" hidden="1" x14ac:dyDescent="0.25"/>
    <row r="45" spans="2:2" ht="14.25" hidden="1" x14ac:dyDescent="0.25"/>
    <row r="46" spans="2:2" ht="14.25" hidden="1" x14ac:dyDescent="0.25"/>
    <row r="47" spans="2:2" ht="14.25" hidden="1" x14ac:dyDescent="0.25"/>
    <row r="48" spans="2:2" ht="14.25" hidden="1" x14ac:dyDescent="0.25"/>
    <row r="49" ht="14.25" hidden="1" x14ac:dyDescent="0.25"/>
    <row r="50" ht="14.25" hidden="1" x14ac:dyDescent="0.25"/>
    <row r="51" ht="14.25" hidden="1" x14ac:dyDescent="0.25"/>
    <row r="52" ht="14.25" hidden="1" x14ac:dyDescent="0.25"/>
    <row r="53" ht="14.25" hidden="1" x14ac:dyDescent="0.25"/>
    <row r="54" ht="14.25" hidden="1" x14ac:dyDescent="0.25"/>
    <row r="55" ht="14.25" hidden="1" x14ac:dyDescent="0.25"/>
    <row r="56" ht="14.25" hidden="1" x14ac:dyDescent="0.25"/>
    <row r="57" ht="14.25" hidden="1" x14ac:dyDescent="0.25"/>
    <row r="58" ht="14.25" hidden="1" x14ac:dyDescent="0.25"/>
    <row r="59" ht="14.25" hidden="1" x14ac:dyDescent="0.25"/>
    <row r="60" ht="14.25" hidden="1" x14ac:dyDescent="0.25"/>
    <row r="61" ht="14.25" hidden="1" x14ac:dyDescent="0.25"/>
    <row r="62" ht="14.25" hidden="1" x14ac:dyDescent="0.25"/>
    <row r="63" ht="14.25" hidden="1" x14ac:dyDescent="0.25"/>
    <row r="64" ht="14.25" hidden="1" x14ac:dyDescent="0.25"/>
    <row r="65" ht="14.25" hidden="1" x14ac:dyDescent="0.25"/>
    <row r="66" ht="14.25" hidden="1" x14ac:dyDescent="0.25"/>
    <row r="67" ht="14.25" hidden="1" x14ac:dyDescent="0.25"/>
    <row r="68" ht="14.25" hidden="1" x14ac:dyDescent="0.25"/>
    <row r="69" ht="14.25" hidden="1" x14ac:dyDescent="0.25"/>
    <row r="70" ht="14.25" hidden="1" x14ac:dyDescent="0.25"/>
    <row r="71" ht="14.25" hidden="1" x14ac:dyDescent="0.25"/>
    <row r="72" ht="14.25" hidden="1" x14ac:dyDescent="0.25"/>
    <row r="73" ht="14.25" hidden="1" x14ac:dyDescent="0.25"/>
    <row r="74" ht="14.25" hidden="1" x14ac:dyDescent="0.25"/>
    <row r="75" ht="14.25" hidden="1" x14ac:dyDescent="0.25"/>
    <row r="76" ht="14.25" hidden="1" x14ac:dyDescent="0.25"/>
    <row r="77" ht="14.25" hidden="1" x14ac:dyDescent="0.25"/>
    <row r="78" ht="14.25" hidden="1" x14ac:dyDescent="0.25"/>
    <row r="79" ht="14.25" hidden="1" x14ac:dyDescent="0.25"/>
    <row r="80" ht="14.25" hidden="1" x14ac:dyDescent="0.25"/>
    <row r="81" ht="14.25" hidden="1" x14ac:dyDescent="0.25"/>
    <row r="82" ht="14.25" hidden="1" x14ac:dyDescent="0.25"/>
    <row r="83" ht="14.25" hidden="1" x14ac:dyDescent="0.25"/>
    <row r="84" ht="14.25" hidden="1" x14ac:dyDescent="0.25"/>
    <row r="85" ht="14.25" hidden="1" x14ac:dyDescent="0.25"/>
    <row r="86" ht="14.25" hidden="1" x14ac:dyDescent="0.25"/>
    <row r="87" ht="14.25" hidden="1" x14ac:dyDescent="0.25"/>
    <row r="88" ht="14.25" hidden="1" x14ac:dyDescent="0.25"/>
    <row r="89" ht="14.25" hidden="1" x14ac:dyDescent="0.25"/>
    <row r="90" ht="14.25" hidden="1" x14ac:dyDescent="0.25"/>
    <row r="91" ht="14.25" hidden="1" x14ac:dyDescent="0.25"/>
    <row r="92" ht="14.25" hidden="1" x14ac:dyDescent="0.25"/>
    <row r="93" ht="14.25" hidden="1" x14ac:dyDescent="0.25"/>
    <row r="94" ht="14.25" hidden="1" x14ac:dyDescent="0.25"/>
    <row r="95" ht="14.25" hidden="1" x14ac:dyDescent="0.25"/>
    <row r="96" ht="14.25" hidden="1" x14ac:dyDescent="0.25"/>
    <row r="97" ht="14.25" hidden="1" x14ac:dyDescent="0.25"/>
    <row r="98" ht="14.25" hidden="1" x14ac:dyDescent="0.25"/>
    <row r="99" ht="14.25" hidden="1" x14ac:dyDescent="0.25"/>
    <row r="100" ht="14.25" hidden="1" x14ac:dyDescent="0.25"/>
    <row r="101" ht="14.25" hidden="1" x14ac:dyDescent="0.25"/>
    <row r="102" ht="14.25" hidden="1" x14ac:dyDescent="0.25"/>
    <row r="103" ht="14.25" hidden="1" x14ac:dyDescent="0.25"/>
    <row r="104" ht="14.25" hidden="1" x14ac:dyDescent="0.25"/>
    <row r="105" ht="14.25" hidden="1" x14ac:dyDescent="0.25"/>
    <row r="106" ht="14.25" hidden="1" x14ac:dyDescent="0.25"/>
    <row r="107" ht="14.25" hidden="1" x14ac:dyDescent="0.25"/>
    <row r="108" ht="14.25" hidden="1" x14ac:dyDescent="0.25"/>
    <row r="109" ht="14.25" hidden="1" x14ac:dyDescent="0.25"/>
    <row r="110" ht="14.25" hidden="1" x14ac:dyDescent="0.25"/>
    <row r="111" ht="14.25" hidden="1" x14ac:dyDescent="0.25"/>
    <row r="112" ht="14.25" hidden="1" x14ac:dyDescent="0.25"/>
    <row r="113" ht="14.25" hidden="1" x14ac:dyDescent="0.25"/>
    <row r="114" ht="14.25" hidden="1" x14ac:dyDescent="0.25"/>
    <row r="115" ht="14.25" hidden="1" x14ac:dyDescent="0.25"/>
    <row r="116" ht="14.25" hidden="1" x14ac:dyDescent="0.25"/>
    <row r="117" ht="14.25" hidden="1" x14ac:dyDescent="0.25"/>
    <row r="118" ht="14.25" hidden="1" x14ac:dyDescent="0.25"/>
    <row r="119" ht="14.25" hidden="1" x14ac:dyDescent="0.25"/>
    <row r="120" ht="14.25" hidden="1" x14ac:dyDescent="0.25"/>
    <row r="121" ht="14.25" hidden="1" x14ac:dyDescent="0.25"/>
    <row r="122" ht="14.25" hidden="1" x14ac:dyDescent="0.25"/>
    <row r="123" ht="14.25" hidden="1" x14ac:dyDescent="0.25"/>
    <row r="124" ht="14.25" hidden="1" x14ac:dyDescent="0.25"/>
    <row r="125" ht="14.25" hidden="1" x14ac:dyDescent="0.25"/>
    <row r="126" ht="14.25" hidden="1" x14ac:dyDescent="0.25"/>
    <row r="127" ht="14.25" hidden="1" x14ac:dyDescent="0.25"/>
    <row r="128" ht="14.25" hidden="1" x14ac:dyDescent="0.25"/>
    <row r="129" ht="14.25" hidden="1" x14ac:dyDescent="0.25"/>
    <row r="130" ht="14.25" hidden="1" x14ac:dyDescent="0.25"/>
    <row r="131" ht="14.25" hidden="1" x14ac:dyDescent="0.25"/>
    <row r="132" ht="14.25" hidden="1" x14ac:dyDescent="0.25"/>
    <row r="133" ht="14.25" hidden="1" x14ac:dyDescent="0.25"/>
    <row r="134" ht="14.25" hidden="1" x14ac:dyDescent="0.25"/>
    <row r="135" ht="14.25" hidden="1" x14ac:dyDescent="0.25"/>
    <row r="136" ht="14.25" hidden="1" x14ac:dyDescent="0.25"/>
    <row r="137" ht="14.25" hidden="1" x14ac:dyDescent="0.25"/>
    <row r="138" ht="14.25" hidden="1" x14ac:dyDescent="0.25"/>
    <row r="139" ht="14.25" hidden="1" x14ac:dyDescent="0.25"/>
    <row r="140" ht="14.25" hidden="1" x14ac:dyDescent="0.25"/>
    <row r="141" ht="14.25" hidden="1" x14ac:dyDescent="0.25"/>
    <row r="142" ht="14.25" hidden="1" x14ac:dyDescent="0.25"/>
    <row r="143" ht="14.25" hidden="1" x14ac:dyDescent="0.25"/>
    <row r="144" ht="14.25" hidden="1" x14ac:dyDescent="0.25"/>
    <row r="145" ht="14.25" hidden="1" x14ac:dyDescent="0.25"/>
    <row r="146" ht="14.25" hidden="1" x14ac:dyDescent="0.25"/>
    <row r="147" ht="14.25" hidden="1" x14ac:dyDescent="0.25"/>
    <row r="148" ht="14.25" hidden="1" x14ac:dyDescent="0.25"/>
    <row r="149" ht="14.25" hidden="1" x14ac:dyDescent="0.25"/>
    <row r="150" ht="14.25" hidden="1" x14ac:dyDescent="0.25"/>
    <row r="151" ht="14.25" hidden="1" x14ac:dyDescent="0.25"/>
    <row r="152" ht="14.25" hidden="1" x14ac:dyDescent="0.25"/>
    <row r="153" ht="14.25" hidden="1" x14ac:dyDescent="0.25"/>
    <row r="154" ht="14.25" hidden="1" x14ac:dyDescent="0.25"/>
    <row r="155" ht="14.25" hidden="1" x14ac:dyDescent="0.25"/>
    <row r="156" ht="14.25" hidden="1" x14ac:dyDescent="0.25"/>
    <row r="157" ht="14.25" hidden="1" x14ac:dyDescent="0.25"/>
    <row r="158" ht="14.25" hidden="1" x14ac:dyDescent="0.25"/>
    <row r="159" ht="14.25" hidden="1" x14ac:dyDescent="0.25"/>
    <row r="160" ht="14.25" hidden="1" x14ac:dyDescent="0.25"/>
    <row r="161" ht="14.25" hidden="1" x14ac:dyDescent="0.25"/>
    <row r="162" ht="14.25" hidden="1" x14ac:dyDescent="0.25"/>
    <row r="163" ht="14.25" hidden="1" x14ac:dyDescent="0.25"/>
    <row r="164" ht="14.25" hidden="1" x14ac:dyDescent="0.25"/>
    <row r="165" ht="14.25" hidden="1" x14ac:dyDescent="0.25"/>
    <row r="166" ht="14.25" hidden="1" x14ac:dyDescent="0.25"/>
    <row r="167" ht="14.25" hidden="1" x14ac:dyDescent="0.25"/>
    <row r="168" ht="14.25" hidden="1" x14ac:dyDescent="0.25"/>
    <row r="169" ht="14.25" hidden="1" x14ac:dyDescent="0.25"/>
    <row r="170" ht="14.25" hidden="1" x14ac:dyDescent="0.25"/>
    <row r="171" ht="14.25" hidden="1" x14ac:dyDescent="0.25"/>
    <row r="172" ht="14.25" hidden="1" x14ac:dyDescent="0.25"/>
    <row r="173" ht="14.25" hidden="1" x14ac:dyDescent="0.25"/>
    <row r="174" ht="14.25" hidden="1" x14ac:dyDescent="0.25"/>
    <row r="175" ht="14.25" hidden="1" x14ac:dyDescent="0.25"/>
    <row r="176" ht="14.25" hidden="1" x14ac:dyDescent="0.25"/>
    <row r="177" ht="14.25" hidden="1" x14ac:dyDescent="0.25"/>
    <row r="178" ht="14.25" hidden="1" x14ac:dyDescent="0.25"/>
    <row r="179" ht="14.25" hidden="1" x14ac:dyDescent="0.25"/>
    <row r="180" ht="14.25" hidden="1" x14ac:dyDescent="0.25"/>
    <row r="181" ht="14.25" hidden="1" x14ac:dyDescent="0.25"/>
    <row r="182" ht="14.25" hidden="1" x14ac:dyDescent="0.25"/>
    <row r="183" ht="14.25" hidden="1" x14ac:dyDescent="0.25"/>
    <row r="184" ht="14.25" hidden="1" x14ac:dyDescent="0.25"/>
    <row r="185" ht="14.25" hidden="1" x14ac:dyDescent="0.25"/>
    <row r="186" ht="14.25" hidden="1" x14ac:dyDescent="0.25"/>
    <row r="187" ht="14.25" hidden="1" x14ac:dyDescent="0.25"/>
    <row r="188" ht="14.25" hidden="1" x14ac:dyDescent="0.25"/>
    <row r="189" ht="14.25" hidden="1" x14ac:dyDescent="0.25"/>
    <row r="190" ht="14.25" hidden="1" x14ac:dyDescent="0.25"/>
    <row r="191" ht="14.25" hidden="1" x14ac:dyDescent="0.25"/>
    <row r="192" ht="14.25" hidden="1" x14ac:dyDescent="0.25"/>
    <row r="193" ht="14.25" hidden="1" x14ac:dyDescent="0.25"/>
    <row r="194" ht="14.25" hidden="1" x14ac:dyDescent="0.25"/>
    <row r="195" ht="14.25" hidden="1" x14ac:dyDescent="0.25"/>
    <row r="196" ht="14.25" hidden="1" x14ac:dyDescent="0.25"/>
    <row r="197" ht="14.25" hidden="1" x14ac:dyDescent="0.25"/>
    <row r="198" ht="14.25" hidden="1" x14ac:dyDescent="0.25"/>
    <row r="199" ht="14.25" hidden="1" x14ac:dyDescent="0.25"/>
    <row r="200" ht="14.25" hidden="1" x14ac:dyDescent="0.25"/>
    <row r="201" ht="14.25" hidden="1" x14ac:dyDescent="0.25"/>
    <row r="202" ht="14.25" hidden="1" x14ac:dyDescent="0.25"/>
    <row r="203" ht="14.25" hidden="1" x14ac:dyDescent="0.25"/>
    <row r="204" ht="14.25" hidden="1" x14ac:dyDescent="0.25"/>
    <row r="205" ht="14.25" hidden="1" x14ac:dyDescent="0.25"/>
    <row r="206" ht="14.25" hidden="1" x14ac:dyDescent="0.25"/>
    <row r="207" ht="14.25" hidden="1" x14ac:dyDescent="0.25"/>
    <row r="208" ht="14.25" hidden="1" x14ac:dyDescent="0.25"/>
    <row r="209" ht="14.25" hidden="1" x14ac:dyDescent="0.25"/>
    <row r="210" ht="14.25" hidden="1" x14ac:dyDescent="0.25"/>
    <row r="211" ht="14.25" hidden="1" x14ac:dyDescent="0.25"/>
    <row r="212" ht="14.25" hidden="1" x14ac:dyDescent="0.25"/>
    <row r="213" ht="14.25" hidden="1" x14ac:dyDescent="0.25"/>
    <row r="214" ht="14.25" hidden="1" x14ac:dyDescent="0.25"/>
    <row r="215" ht="14.25" hidden="1" x14ac:dyDescent="0.25"/>
    <row r="216" ht="14.25" hidden="1" x14ac:dyDescent="0.25"/>
    <row r="217" ht="14.25" hidden="1" x14ac:dyDescent="0.25"/>
    <row r="218" ht="14.25" hidden="1" x14ac:dyDescent="0.25"/>
    <row r="219" ht="14.25" hidden="1" x14ac:dyDescent="0.25"/>
    <row r="220" ht="14.25" hidden="1" x14ac:dyDescent="0.25"/>
    <row r="221" ht="14.25" hidden="1" x14ac:dyDescent="0.25"/>
    <row r="222" ht="14.25" hidden="1" x14ac:dyDescent="0.25"/>
    <row r="223" ht="14.25" hidden="1" x14ac:dyDescent="0.25"/>
    <row r="224" ht="14.25" hidden="1" x14ac:dyDescent="0.25"/>
    <row r="225" ht="14.25" hidden="1" x14ac:dyDescent="0.25"/>
    <row r="226" ht="14.25" hidden="1" x14ac:dyDescent="0.25"/>
    <row r="227" ht="14.25" hidden="1" x14ac:dyDescent="0.25"/>
    <row r="228" ht="14.25" hidden="1" x14ac:dyDescent="0.25"/>
    <row r="229" ht="14.25" hidden="1" x14ac:dyDescent="0.25"/>
    <row r="230" ht="14.25" hidden="1" x14ac:dyDescent="0.25"/>
    <row r="231" ht="14.25" hidden="1" x14ac:dyDescent="0.25"/>
    <row r="232" ht="14.25" hidden="1" x14ac:dyDescent="0.25"/>
    <row r="233" ht="14.25" hidden="1" x14ac:dyDescent="0.25"/>
    <row r="234" ht="14.25" hidden="1" x14ac:dyDescent="0.25"/>
    <row r="235" ht="14.25" hidden="1" x14ac:dyDescent="0.25"/>
    <row r="236" ht="14.25" hidden="1" x14ac:dyDescent="0.25"/>
    <row r="237" ht="14.25" hidden="1" x14ac:dyDescent="0.25"/>
    <row r="238" ht="14.25" hidden="1" x14ac:dyDescent="0.25"/>
    <row r="239" ht="14.25" hidden="1" x14ac:dyDescent="0.25"/>
    <row r="240" ht="14.25" hidden="1" x14ac:dyDescent="0.25"/>
    <row r="241" ht="14.25" hidden="1" x14ac:dyDescent="0.25"/>
    <row r="242" ht="14.25" hidden="1" x14ac:dyDescent="0.25"/>
    <row r="243" ht="14.25" hidden="1" x14ac:dyDescent="0.25"/>
    <row r="244" ht="14.25" hidden="1" x14ac:dyDescent="0.25"/>
    <row r="245" ht="14.25" hidden="1" x14ac:dyDescent="0.25"/>
    <row r="246" ht="14.25" hidden="1" x14ac:dyDescent="0.25"/>
    <row r="247" ht="14.25" hidden="1" x14ac:dyDescent="0.25"/>
    <row r="248" ht="14.25" hidden="1" x14ac:dyDescent="0.25"/>
    <row r="249" ht="14.25" hidden="1" x14ac:dyDescent="0.25"/>
    <row r="250" ht="14.25" hidden="1" x14ac:dyDescent="0.25"/>
    <row r="251" ht="14.25" hidden="1" x14ac:dyDescent="0.25"/>
    <row r="252" ht="14.25" hidden="1" x14ac:dyDescent="0.25"/>
    <row r="253" ht="14.25" hidden="1" x14ac:dyDescent="0.25"/>
    <row r="254" ht="14.25" hidden="1" x14ac:dyDescent="0.25"/>
    <row r="255" ht="14.25" hidden="1" x14ac:dyDescent="0.25"/>
    <row r="256" ht="14.25" hidden="1" x14ac:dyDescent="0.25"/>
    <row r="257" ht="14.25" hidden="1" x14ac:dyDescent="0.25"/>
    <row r="258" ht="14.25" hidden="1" x14ac:dyDescent="0.25"/>
    <row r="259" ht="14.25" hidden="1" x14ac:dyDescent="0.25"/>
    <row r="260" ht="14.25" hidden="1" x14ac:dyDescent="0.25"/>
    <row r="261" ht="14.25" hidden="1" x14ac:dyDescent="0.25"/>
    <row r="262" ht="14.25" hidden="1" x14ac:dyDescent="0.25"/>
    <row r="263" ht="14.25" hidden="1" x14ac:dyDescent="0.25"/>
    <row r="264" ht="14.25" hidden="1" x14ac:dyDescent="0.25"/>
    <row r="265" ht="14.25" hidden="1" x14ac:dyDescent="0.25"/>
    <row r="266" ht="14.25" hidden="1" x14ac:dyDescent="0.25"/>
    <row r="267" ht="14.25" hidden="1" x14ac:dyDescent="0.25"/>
    <row r="268" ht="14.25" hidden="1" x14ac:dyDescent="0.25"/>
    <row r="269" ht="14.25" hidden="1" x14ac:dyDescent="0.25"/>
    <row r="270" ht="14.25" hidden="1" x14ac:dyDescent="0.25"/>
    <row r="271" ht="14.25" hidden="1" x14ac:dyDescent="0.25"/>
    <row r="272" ht="14.25" hidden="1" x14ac:dyDescent="0.25"/>
    <row r="273" ht="14.25" hidden="1" x14ac:dyDescent="0.25"/>
    <row r="274" ht="14.25" hidden="1" x14ac:dyDescent="0.25"/>
    <row r="275" ht="14.25" hidden="1" x14ac:dyDescent="0.25"/>
    <row r="276" ht="14.25" hidden="1" x14ac:dyDescent="0.25"/>
    <row r="277" ht="14.25" hidden="1" x14ac:dyDescent="0.25"/>
    <row r="278" ht="14.25" hidden="1" x14ac:dyDescent="0.25"/>
    <row r="279" ht="14.25" hidden="1" x14ac:dyDescent="0.25"/>
    <row r="280" ht="14.25" hidden="1" x14ac:dyDescent="0.25"/>
    <row r="281" ht="14.25" hidden="1" x14ac:dyDescent="0.25"/>
    <row r="282" ht="14.25" hidden="1" x14ac:dyDescent="0.25"/>
    <row r="283" ht="14.25" hidden="1" x14ac:dyDescent="0.25"/>
    <row r="284" ht="14.25" hidden="1" x14ac:dyDescent="0.25"/>
    <row r="285" ht="14.25" hidden="1" x14ac:dyDescent="0.25"/>
    <row r="286" ht="14.25" hidden="1" x14ac:dyDescent="0.25"/>
    <row r="287" ht="14.25" hidden="1" x14ac:dyDescent="0.25"/>
    <row r="288" ht="14.25" hidden="1" x14ac:dyDescent="0.25"/>
    <row r="289" ht="14.25" hidden="1" x14ac:dyDescent="0.25"/>
    <row r="290" ht="14.25" hidden="1" x14ac:dyDescent="0.25"/>
    <row r="291" ht="14.25" hidden="1" x14ac:dyDescent="0.25"/>
    <row r="292" ht="14.25" hidden="1" x14ac:dyDescent="0.25"/>
    <row r="293" ht="14.25" hidden="1" x14ac:dyDescent="0.25"/>
    <row r="294" ht="14.25" hidden="1" x14ac:dyDescent="0.25"/>
    <row r="295" ht="14.25" hidden="1" x14ac:dyDescent="0.25"/>
    <row r="296" ht="14.25" hidden="1" x14ac:dyDescent="0.25"/>
    <row r="297" ht="14.25" hidden="1" x14ac:dyDescent="0.25"/>
    <row r="298" ht="14.25" hidden="1" x14ac:dyDescent="0.25"/>
    <row r="299" ht="14.25" hidden="1" x14ac:dyDescent="0.25"/>
    <row r="300" ht="14.25" hidden="1" x14ac:dyDescent="0.25"/>
    <row r="301" ht="14.25" hidden="1" x14ac:dyDescent="0.25"/>
    <row r="302" ht="14.25" hidden="1" x14ac:dyDescent="0.25"/>
    <row r="303" ht="14.25" hidden="1" x14ac:dyDescent="0.25"/>
    <row r="304" ht="14.25" hidden="1" x14ac:dyDescent="0.25"/>
    <row r="305" ht="14.25" hidden="1" x14ac:dyDescent="0.25"/>
    <row r="306" ht="14.25" hidden="1" x14ac:dyDescent="0.25"/>
    <row r="307" ht="14.25" hidden="1" x14ac:dyDescent="0.25"/>
    <row r="308" ht="14.25" hidden="1" x14ac:dyDescent="0.25"/>
    <row r="309" ht="14.25" hidden="1" x14ac:dyDescent="0.25"/>
    <row r="310" ht="14.25" hidden="1" x14ac:dyDescent="0.25"/>
    <row r="311" ht="14.25" hidden="1" x14ac:dyDescent="0.25"/>
    <row r="312" ht="14.25" hidden="1" x14ac:dyDescent="0.25"/>
    <row r="313" ht="14.25" hidden="1" x14ac:dyDescent="0.25"/>
    <row r="314" ht="14.25" hidden="1" x14ac:dyDescent="0.25"/>
    <row r="315" ht="14.25" hidden="1" x14ac:dyDescent="0.25"/>
    <row r="316" ht="14.25" hidden="1" x14ac:dyDescent="0.25"/>
    <row r="317" ht="14.25" hidden="1" x14ac:dyDescent="0.25"/>
    <row r="318" ht="14.25" hidden="1" x14ac:dyDescent="0.25"/>
    <row r="319" ht="14.25" hidden="1" x14ac:dyDescent="0.25"/>
    <row r="320" ht="14.25" hidden="1" x14ac:dyDescent="0.25"/>
    <row r="321" spans="1:13" ht="14.25" hidden="1" x14ac:dyDescent="0.25"/>
    <row r="322" spans="1:13" ht="14.25" hidden="1" x14ac:dyDescent="0.25"/>
    <row r="323" spans="1:13" ht="14.25" hidden="1" x14ac:dyDescent="0.25"/>
    <row r="324" spans="1:13" ht="14.25" hidden="1" x14ac:dyDescent="0.25"/>
    <row r="325" spans="1:13" ht="14.25" hidden="1" x14ac:dyDescent="0.25"/>
    <row r="326" spans="1:13" ht="14.25" hidden="1" x14ac:dyDescent="0.25"/>
    <row r="327" spans="1:13" ht="14.25" hidden="1" x14ac:dyDescent="0.25"/>
    <row r="328" spans="1:13" ht="14.25" hidden="1" x14ac:dyDescent="0.25"/>
    <row r="329" spans="1:13" s="51" customFormat="1" ht="14.25" hidden="1" x14ac:dyDescent="0.25">
      <c r="A329" s="52"/>
      <c r="B329" s="50"/>
      <c r="M329" s="52"/>
    </row>
    <row r="330" spans="1:13" s="51" customFormat="1" ht="14.25" hidden="1" x14ac:dyDescent="0.25">
      <c r="A330" s="52"/>
      <c r="B330" s="50"/>
      <c r="M330" s="52"/>
    </row>
    <row r="331" spans="1:13" s="51" customFormat="1" ht="14.25" hidden="1" x14ac:dyDescent="0.25">
      <c r="A331" s="52"/>
      <c r="B331" s="50"/>
      <c r="M331" s="52"/>
    </row>
    <row r="332" spans="1:13" s="51" customFormat="1" ht="14.25" hidden="1" x14ac:dyDescent="0.25">
      <c r="A332" s="52"/>
      <c r="B332" s="50"/>
      <c r="M332" s="52"/>
    </row>
    <row r="333" spans="1:13" s="51" customFormat="1" ht="14.25" hidden="1" x14ac:dyDescent="0.25">
      <c r="A333" s="52"/>
      <c r="B333" s="50"/>
      <c r="M333" s="52"/>
    </row>
    <row r="334" spans="1:13" s="51" customFormat="1" ht="14.25" hidden="1" x14ac:dyDescent="0.25">
      <c r="A334" s="52"/>
      <c r="B334" s="50"/>
      <c r="M334" s="52"/>
    </row>
    <row r="335" spans="1:13" s="51" customFormat="1" ht="14.25" hidden="1" x14ac:dyDescent="0.25">
      <c r="A335" s="52"/>
      <c r="B335" s="50"/>
      <c r="M335" s="52"/>
    </row>
    <row r="336" spans="1:13" s="51" customFormat="1" ht="14.25" hidden="1" x14ac:dyDescent="0.25">
      <c r="A336" s="52"/>
      <c r="B336" s="50"/>
      <c r="M336" s="52"/>
    </row>
    <row r="337" spans="1:13" s="51" customFormat="1" ht="14.25" hidden="1" x14ac:dyDescent="0.25">
      <c r="A337" s="52"/>
      <c r="B337" s="50"/>
      <c r="M337" s="52"/>
    </row>
    <row r="338" spans="1:13" s="51" customFormat="1" ht="14.25" hidden="1" x14ac:dyDescent="0.25">
      <c r="A338" s="52"/>
      <c r="B338" s="50"/>
      <c r="M338" s="52"/>
    </row>
    <row r="339" spans="1:13" s="51" customFormat="1" ht="14.25" hidden="1" x14ac:dyDescent="0.25">
      <c r="A339" s="52"/>
      <c r="B339" s="50"/>
      <c r="M339" s="52"/>
    </row>
    <row r="340" spans="1:13" s="51" customFormat="1" ht="14.25" hidden="1" x14ac:dyDescent="0.25">
      <c r="A340" s="52"/>
      <c r="B340" s="50"/>
    </row>
    <row r="341" spans="1:13" s="51" customFormat="1" ht="14.25" hidden="1" x14ac:dyDescent="0.25">
      <c r="A341" s="52"/>
      <c r="B341" s="50"/>
    </row>
    <row r="342" spans="1:13" s="51" customFormat="1" ht="14.25" hidden="1" x14ac:dyDescent="0.25">
      <c r="A342" s="52"/>
      <c r="B342" s="50"/>
    </row>
    <row r="343" spans="1:13" s="51" customFormat="1" ht="14.25" hidden="1" x14ac:dyDescent="0.25">
      <c r="A343" s="52"/>
      <c r="B343" s="50"/>
    </row>
    <row r="344" spans="1:13" s="51" customFormat="1" ht="14.25" hidden="1" x14ac:dyDescent="0.25">
      <c r="A344" s="52"/>
      <c r="B344" s="50"/>
    </row>
    <row r="345" spans="1:13" s="51" customFormat="1" ht="14.25" hidden="1" x14ac:dyDescent="0.25">
      <c r="A345" s="52"/>
      <c r="B345" s="50"/>
    </row>
    <row r="346" spans="1:13" s="51" customFormat="1" ht="14.25" hidden="1" x14ac:dyDescent="0.25">
      <c r="A346" s="52"/>
      <c r="B346" s="50"/>
    </row>
    <row r="347" spans="1:13" s="51" customFormat="1" ht="14.25" hidden="1" x14ac:dyDescent="0.25">
      <c r="A347" s="52"/>
      <c r="B347" s="50"/>
    </row>
    <row r="348" spans="1:13" s="51" customFormat="1" ht="14.25" hidden="1" x14ac:dyDescent="0.25">
      <c r="A348" s="52"/>
      <c r="B348" s="50"/>
    </row>
    <row r="349" spans="1:13" s="51" customFormat="1" ht="14.25" hidden="1" x14ac:dyDescent="0.25">
      <c r="A349" s="52"/>
      <c r="B349" s="50"/>
    </row>
    <row r="350" spans="1:13" s="51" customFormat="1" ht="14.25" hidden="1" x14ac:dyDescent="0.25">
      <c r="A350" s="52"/>
      <c r="B350" s="50"/>
    </row>
    <row r="351" spans="1:13" s="51" customFormat="1" ht="14.25" hidden="1" x14ac:dyDescent="0.25">
      <c r="A351" s="52"/>
      <c r="B351" s="50"/>
    </row>
    <row r="352" spans="1:13" s="51" customFormat="1" ht="14.25" hidden="1" x14ac:dyDescent="0.25">
      <c r="A352" s="52"/>
      <c r="B352" s="50"/>
    </row>
    <row r="353" spans="1:2" s="51" customFormat="1" ht="14.25" hidden="1" x14ac:dyDescent="0.25">
      <c r="A353" s="52"/>
      <c r="B353" s="50"/>
    </row>
    <row r="354" spans="1:2" s="51" customFormat="1" ht="14.25" hidden="1" x14ac:dyDescent="0.25">
      <c r="A354" s="52"/>
      <c r="B354" s="50"/>
    </row>
    <row r="355" spans="1:2" s="51" customFormat="1" ht="14.25" hidden="1" x14ac:dyDescent="0.25">
      <c r="A355" s="52"/>
      <c r="B355" s="50"/>
    </row>
    <row r="356" spans="1:2" s="51" customFormat="1" ht="14.25" hidden="1" x14ac:dyDescent="0.25">
      <c r="A356" s="52"/>
      <c r="B356" s="50"/>
    </row>
    <row r="357" spans="1:2" s="51" customFormat="1" ht="14.1" hidden="1" customHeight="1" x14ac:dyDescent="0.25">
      <c r="A357" s="52"/>
      <c r="B357" s="50"/>
    </row>
    <row r="358" spans="1:2" s="51" customFormat="1" ht="14.1" hidden="1" customHeight="1" x14ac:dyDescent="0.25">
      <c r="A358" s="52"/>
      <c r="B358" s="50"/>
    </row>
    <row r="359" spans="1:2" s="51" customFormat="1" ht="14.1" hidden="1" customHeight="1" x14ac:dyDescent="0.25">
      <c r="A359" s="52"/>
      <c r="B359" s="50"/>
    </row>
    <row r="360" spans="1:2" s="51" customFormat="1" ht="14.1" hidden="1" customHeight="1" x14ac:dyDescent="0.25">
      <c r="A360" s="52"/>
      <c r="B360" s="50"/>
    </row>
    <row r="361" spans="1:2" s="51" customFormat="1" ht="14.1" hidden="1" customHeight="1" x14ac:dyDescent="0.25">
      <c r="A361" s="52"/>
      <c r="B361" s="50"/>
    </row>
    <row r="362" spans="1:2" s="51" customFormat="1" ht="14.1" hidden="1" customHeight="1" x14ac:dyDescent="0.25">
      <c r="A362" s="52"/>
      <c r="B362" s="50"/>
    </row>
    <row r="363" spans="1:2" s="51" customFormat="1" ht="14.1" hidden="1" customHeight="1" x14ac:dyDescent="0.25">
      <c r="A363" s="52"/>
      <c r="B363" s="50"/>
    </row>
    <row r="364" spans="1:2" s="51" customFormat="1" ht="14.1" hidden="1" customHeight="1" x14ac:dyDescent="0.25">
      <c r="A364" s="52"/>
      <c r="B364" s="50"/>
    </row>
    <row r="365" spans="1:2" s="51" customFormat="1" ht="14.1" hidden="1" customHeight="1" x14ac:dyDescent="0.25">
      <c r="A365" s="52"/>
      <c r="B365" s="50"/>
    </row>
    <row r="366" spans="1:2" s="51" customFormat="1" ht="14.1" hidden="1" customHeight="1" x14ac:dyDescent="0.25">
      <c r="A366" s="52"/>
      <c r="B366" s="50"/>
    </row>
    <row r="367" spans="1:2" s="51" customFormat="1" ht="14.1" hidden="1" customHeight="1" x14ac:dyDescent="0.25">
      <c r="A367" s="52"/>
      <c r="B367" s="50"/>
    </row>
    <row r="368" spans="1:2" s="51" customFormat="1" ht="14.1" hidden="1" customHeight="1" x14ac:dyDescent="0.25">
      <c r="A368" s="52"/>
      <c r="B368" s="50"/>
    </row>
    <row r="369" spans="1:13" s="51" customFormat="1" ht="14.1" hidden="1" customHeight="1" x14ac:dyDescent="0.25">
      <c r="A369" s="52"/>
      <c r="B369" s="50"/>
    </row>
    <row r="370" spans="1:13" s="51" customFormat="1" ht="14.1" hidden="1" customHeight="1" x14ac:dyDescent="0.25">
      <c r="A370" s="52"/>
      <c r="B370" s="50"/>
    </row>
    <row r="371" spans="1:13" s="51" customFormat="1" ht="14.1" hidden="1" customHeight="1" x14ac:dyDescent="0.25">
      <c r="A371" s="52"/>
      <c r="B371" s="50"/>
    </row>
    <row r="372" spans="1:13" s="51" customFormat="1" ht="14.1" hidden="1" customHeight="1" x14ac:dyDescent="0.25">
      <c r="A372" s="52"/>
      <c r="B372" s="50"/>
      <c r="M372" s="52"/>
    </row>
    <row r="373" spans="1:13" s="51" customFormat="1" ht="14.1" hidden="1" customHeight="1" x14ac:dyDescent="0.25">
      <c r="A373" s="52"/>
      <c r="B373" s="50"/>
      <c r="M373" s="52"/>
    </row>
    <row r="374" spans="1:13" s="51" customFormat="1" ht="14.1" hidden="1" customHeight="1" x14ac:dyDescent="0.25">
      <c r="A374" s="52"/>
      <c r="B374" s="50"/>
      <c r="M374" s="52"/>
    </row>
    <row r="375" spans="1:13" s="51" customFormat="1" ht="14.1" hidden="1" customHeight="1" x14ac:dyDescent="0.25">
      <c r="A375" s="52"/>
      <c r="B375" s="50"/>
      <c r="M375" s="52"/>
    </row>
    <row r="376" spans="1:13" s="51" customFormat="1" ht="14.1" hidden="1" customHeight="1" x14ac:dyDescent="0.25">
      <c r="A376" s="52"/>
      <c r="B376" s="50"/>
      <c r="M376" s="52"/>
    </row>
    <row r="377" spans="1:13" ht="14.1" hidden="1" customHeight="1" x14ac:dyDescent="0.25"/>
    <row r="378" spans="1:13" ht="14.1" hidden="1" customHeight="1" x14ac:dyDescent="0.25"/>
    <row r="379" spans="1:13" ht="14.1" hidden="1" customHeight="1" x14ac:dyDescent="0.25"/>
    <row r="380" spans="1:13" ht="14.1" hidden="1" customHeight="1" x14ac:dyDescent="0.25"/>
    <row r="381" spans="1:13" ht="14.1" hidden="1" customHeight="1" x14ac:dyDescent="0.25"/>
    <row r="382" spans="1:13" ht="14.1" hidden="1" customHeight="1" x14ac:dyDescent="0.25"/>
    <row r="383" spans="1:13" ht="14.1" hidden="1" customHeight="1" x14ac:dyDescent="0.25"/>
    <row r="384" spans="1:13" ht="14.1" hidden="1" customHeight="1" x14ac:dyDescent="0.25"/>
    <row r="385" ht="14.1" hidden="1" customHeight="1" x14ac:dyDescent="0.25"/>
    <row r="386" ht="14.1" hidden="1" customHeight="1" x14ac:dyDescent="0.25"/>
    <row r="387" ht="14.1" hidden="1" customHeight="1" x14ac:dyDescent="0.25"/>
    <row r="388" ht="14.1" hidden="1" customHeight="1" x14ac:dyDescent="0.25"/>
    <row r="389" ht="14.1" hidden="1" customHeight="1" x14ac:dyDescent="0.25"/>
    <row r="390" ht="14.1" hidden="1" customHeight="1" x14ac:dyDescent="0.25"/>
    <row r="391" ht="14.1" hidden="1" customHeight="1" x14ac:dyDescent="0.25"/>
    <row r="392" ht="14.1" hidden="1" customHeight="1" x14ac:dyDescent="0.25"/>
    <row r="393" ht="14.1" hidden="1" customHeight="1" x14ac:dyDescent="0.25"/>
    <row r="394" ht="14.1" hidden="1" customHeight="1" x14ac:dyDescent="0.25"/>
    <row r="395" ht="14.1" hidden="1" customHeight="1" x14ac:dyDescent="0.25"/>
    <row r="396" ht="14.1" hidden="1" customHeight="1" x14ac:dyDescent="0.25"/>
    <row r="397" ht="14.1" hidden="1" customHeight="1" x14ac:dyDescent="0.25"/>
    <row r="398" ht="14.1" hidden="1" customHeight="1" x14ac:dyDescent="0.25"/>
    <row r="399" ht="14.1" hidden="1" customHeight="1" x14ac:dyDescent="0.25"/>
    <row r="400" ht="14.1" hidden="1" customHeight="1" x14ac:dyDescent="0.25"/>
    <row r="401" ht="14.1" hidden="1" customHeight="1" x14ac:dyDescent="0.25"/>
    <row r="402" ht="14.1" hidden="1" customHeight="1" x14ac:dyDescent="0.25"/>
    <row r="403" ht="14.1" hidden="1" customHeight="1" x14ac:dyDescent="0.25"/>
    <row r="404" ht="14.1" hidden="1" customHeight="1" x14ac:dyDescent="0.25"/>
    <row r="405" ht="14.1" hidden="1" customHeight="1" x14ac:dyDescent="0.25"/>
    <row r="406" ht="14.1" hidden="1" customHeight="1" x14ac:dyDescent="0.25"/>
    <row r="407" ht="14.1" hidden="1" customHeight="1" x14ac:dyDescent="0.25"/>
    <row r="408" ht="14.1" hidden="1" customHeight="1" x14ac:dyDescent="0.25"/>
    <row r="409" ht="14.1" hidden="1" customHeight="1" x14ac:dyDescent="0.25"/>
    <row r="410" ht="14.1" hidden="1" customHeight="1" x14ac:dyDescent="0.25"/>
    <row r="411" ht="14.1" hidden="1" customHeight="1" x14ac:dyDescent="0.25"/>
    <row r="412" ht="14.1" hidden="1" customHeight="1" x14ac:dyDescent="0.25"/>
    <row r="413" ht="14.1" hidden="1" customHeight="1" x14ac:dyDescent="0.25"/>
    <row r="414" ht="14.1" hidden="1" customHeight="1" x14ac:dyDescent="0.25"/>
    <row r="415" ht="14.1" hidden="1" customHeight="1" x14ac:dyDescent="0.25"/>
    <row r="416" ht="14.1" hidden="1" customHeight="1" x14ac:dyDescent="0.25"/>
    <row r="417" ht="14.1" hidden="1" customHeight="1" x14ac:dyDescent="0.25"/>
    <row r="418" ht="14.1" hidden="1" customHeight="1" x14ac:dyDescent="0.25"/>
    <row r="419" ht="14.1" hidden="1" customHeight="1" x14ac:dyDescent="0.25"/>
    <row r="420" ht="14.1" hidden="1" customHeight="1" x14ac:dyDescent="0.25"/>
    <row r="421" ht="14.1" hidden="1" customHeight="1" x14ac:dyDescent="0.25"/>
    <row r="422" ht="14.1" hidden="1" customHeight="1" x14ac:dyDescent="0.25"/>
    <row r="423" ht="14.1" hidden="1" customHeight="1" x14ac:dyDescent="0.25"/>
    <row r="424" ht="14.1" hidden="1" customHeight="1" x14ac:dyDescent="0.25"/>
    <row r="425" ht="14.1" hidden="1" customHeight="1" x14ac:dyDescent="0.25"/>
    <row r="426" ht="14.1" hidden="1" customHeight="1" x14ac:dyDescent="0.25"/>
    <row r="427" ht="14.1" hidden="1" customHeight="1" x14ac:dyDescent="0.25"/>
    <row r="428" ht="14.1" hidden="1" customHeight="1" x14ac:dyDescent="0.25"/>
    <row r="429" ht="14.1" hidden="1" customHeight="1" x14ac:dyDescent="0.25"/>
    <row r="430" ht="14.1" hidden="1" customHeight="1" x14ac:dyDescent="0.25"/>
    <row r="431" ht="14.1" hidden="1" customHeight="1" x14ac:dyDescent="0.25"/>
    <row r="432" ht="14.1" hidden="1" customHeight="1" x14ac:dyDescent="0.25"/>
    <row r="433" ht="14.1" hidden="1" customHeight="1" x14ac:dyDescent="0.25"/>
    <row r="434" ht="14.1" hidden="1" customHeight="1" x14ac:dyDescent="0.25"/>
    <row r="435" ht="14.1" hidden="1" customHeight="1" x14ac:dyDescent="0.25"/>
    <row r="436" ht="14.1" hidden="1" customHeight="1" x14ac:dyDescent="0.25"/>
    <row r="437" ht="14.1" hidden="1" customHeight="1" x14ac:dyDescent="0.25"/>
    <row r="438" ht="14.1" hidden="1" customHeight="1" x14ac:dyDescent="0.25"/>
    <row r="439" ht="14.1" hidden="1" customHeight="1" x14ac:dyDescent="0.25"/>
    <row r="440" ht="14.1" hidden="1" customHeight="1" x14ac:dyDescent="0.25"/>
    <row r="441" ht="14.1" hidden="1" customHeight="1" x14ac:dyDescent="0.25"/>
    <row r="442" ht="14.1" hidden="1" customHeight="1" x14ac:dyDescent="0.25"/>
    <row r="443" ht="14.1" hidden="1" customHeight="1" x14ac:dyDescent="0.25"/>
    <row r="444" ht="14.1" hidden="1" customHeight="1" x14ac:dyDescent="0.25"/>
    <row r="445" ht="14.1" hidden="1" customHeight="1" x14ac:dyDescent="0.25"/>
    <row r="446" ht="14.1" hidden="1" customHeight="1" x14ac:dyDescent="0.25"/>
    <row r="447" ht="14.1" hidden="1" customHeight="1" x14ac:dyDescent="0.25"/>
    <row r="448" ht="14.1" hidden="1" customHeight="1" x14ac:dyDescent="0.25"/>
    <row r="449" spans="1:12" ht="14.1" hidden="1" customHeight="1" x14ac:dyDescent="0.25"/>
    <row r="450" spans="1:12" ht="14.1" hidden="1" customHeight="1" x14ac:dyDescent="0.25"/>
    <row r="451" spans="1:12" ht="14.1" hidden="1" customHeight="1" x14ac:dyDescent="0.25"/>
    <row r="452" spans="1:12" ht="14.1" hidden="1" customHeight="1" x14ac:dyDescent="0.25"/>
    <row r="453" spans="1:12" ht="14.1" hidden="1" customHeight="1" x14ac:dyDescent="0.25"/>
    <row r="454" spans="1:12" ht="14.1" hidden="1" customHeight="1" x14ac:dyDescent="0.25"/>
    <row r="455" spans="1:12" ht="14.1" hidden="1" customHeight="1" x14ac:dyDescent="0.25"/>
    <row r="456" spans="1:12" ht="14.1" hidden="1" customHeight="1" x14ac:dyDescent="0.25"/>
    <row r="457" spans="1:12" s="74" customFormat="1" ht="14.1" hidden="1" customHeight="1" x14ac:dyDescent="0.25">
      <c r="A457" s="52"/>
      <c r="B457" s="50"/>
      <c r="C457" s="51"/>
      <c r="D457" s="51"/>
      <c r="E457" s="51"/>
      <c r="F457" s="51"/>
      <c r="G457" s="51"/>
      <c r="H457" s="51"/>
      <c r="I457" s="51"/>
      <c r="J457" s="51"/>
      <c r="K457" s="51"/>
      <c r="L457" s="51"/>
    </row>
    <row r="458" spans="1:12" s="74" customFormat="1" ht="14.1" hidden="1" customHeight="1" x14ac:dyDescent="0.25">
      <c r="A458" s="52"/>
      <c r="B458" s="50"/>
      <c r="C458" s="51"/>
      <c r="D458" s="51"/>
      <c r="E458" s="51"/>
      <c r="F458" s="51"/>
      <c r="G458" s="51"/>
      <c r="H458" s="51"/>
      <c r="I458" s="51"/>
      <c r="J458" s="51"/>
      <c r="K458" s="51"/>
      <c r="L458" s="51"/>
    </row>
    <row r="459" spans="1:12" s="74" customFormat="1" ht="14.1" hidden="1" customHeight="1" x14ac:dyDescent="0.25">
      <c r="A459" s="52"/>
      <c r="B459" s="50"/>
      <c r="C459" s="51"/>
      <c r="D459" s="51"/>
      <c r="E459" s="51"/>
      <c r="F459" s="51"/>
      <c r="G459" s="51"/>
      <c r="H459" s="51"/>
      <c r="I459" s="51"/>
      <c r="J459" s="51"/>
      <c r="K459" s="51"/>
      <c r="L459" s="51"/>
    </row>
    <row r="460" spans="1:12" s="74" customFormat="1" ht="14.1" hidden="1" customHeight="1" x14ac:dyDescent="0.25">
      <c r="A460" s="52"/>
      <c r="B460" s="50"/>
      <c r="C460" s="51"/>
      <c r="D460" s="51"/>
      <c r="E460" s="51"/>
      <c r="F460" s="51"/>
      <c r="G460" s="51"/>
      <c r="H460" s="51"/>
      <c r="I460" s="51"/>
      <c r="J460" s="51"/>
      <c r="K460" s="51"/>
      <c r="L460" s="51"/>
    </row>
    <row r="461" spans="1:12" s="74" customFormat="1" ht="14.1" hidden="1" customHeight="1" x14ac:dyDescent="0.25">
      <c r="A461" s="52"/>
      <c r="B461" s="50"/>
      <c r="C461" s="51"/>
      <c r="D461" s="51"/>
      <c r="E461" s="51"/>
      <c r="F461" s="51"/>
      <c r="G461" s="51"/>
      <c r="H461" s="51"/>
      <c r="I461" s="51"/>
      <c r="J461" s="51"/>
      <c r="K461" s="51"/>
      <c r="L461" s="51"/>
    </row>
    <row r="462" spans="1:12" s="74" customFormat="1" ht="14.1" hidden="1" customHeight="1" x14ac:dyDescent="0.25">
      <c r="A462" s="52"/>
      <c r="B462" s="50"/>
      <c r="C462" s="51"/>
      <c r="D462" s="51"/>
      <c r="E462" s="51"/>
      <c r="F462" s="51"/>
      <c r="G462" s="51"/>
      <c r="H462" s="51"/>
      <c r="I462" s="51"/>
      <c r="J462" s="51"/>
      <c r="K462" s="51"/>
      <c r="L462" s="51"/>
    </row>
    <row r="463" spans="1:12" s="74" customFormat="1" ht="14.1" hidden="1" customHeight="1" x14ac:dyDescent="0.25">
      <c r="A463" s="52"/>
      <c r="B463" s="50"/>
      <c r="C463" s="51"/>
      <c r="D463" s="51"/>
      <c r="E463" s="51"/>
      <c r="F463" s="51"/>
      <c r="G463" s="51"/>
      <c r="H463" s="51"/>
      <c r="I463" s="51"/>
      <c r="J463" s="51"/>
      <c r="K463" s="51"/>
      <c r="L463" s="51"/>
    </row>
    <row r="464" spans="1:12" s="74" customFormat="1" ht="14.1" hidden="1" customHeight="1" x14ac:dyDescent="0.25">
      <c r="A464" s="52"/>
      <c r="B464" s="50"/>
      <c r="C464" s="51"/>
      <c r="D464" s="51"/>
      <c r="E464" s="51"/>
      <c r="F464" s="51"/>
      <c r="G464" s="51"/>
      <c r="H464" s="51"/>
      <c r="I464" s="51"/>
      <c r="J464" s="51"/>
      <c r="K464" s="51"/>
      <c r="L464" s="51"/>
    </row>
    <row r="465" spans="1:12" s="74" customFormat="1" ht="14.1" hidden="1" customHeight="1" x14ac:dyDescent="0.25">
      <c r="A465" s="52"/>
      <c r="B465" s="50"/>
      <c r="C465" s="51"/>
      <c r="D465" s="51"/>
      <c r="E465" s="51"/>
      <c r="F465" s="51"/>
      <c r="G465" s="51"/>
      <c r="H465" s="51"/>
      <c r="I465" s="51"/>
      <c r="J465" s="51"/>
      <c r="K465" s="51"/>
      <c r="L465" s="51"/>
    </row>
    <row r="466" spans="1:12" s="74" customFormat="1" ht="14.1" hidden="1" customHeight="1" x14ac:dyDescent="0.25">
      <c r="A466" s="52"/>
      <c r="B466" s="50"/>
      <c r="C466" s="51"/>
      <c r="D466" s="51"/>
      <c r="E466" s="51"/>
      <c r="F466" s="51"/>
      <c r="G466" s="51"/>
      <c r="H466" s="51"/>
      <c r="I466" s="51"/>
      <c r="J466" s="51"/>
      <c r="K466" s="51"/>
      <c r="L466" s="51"/>
    </row>
    <row r="467" spans="1:12" s="74" customFormat="1" ht="14.1" hidden="1" customHeight="1" x14ac:dyDescent="0.25">
      <c r="A467" s="52"/>
      <c r="B467" s="50"/>
      <c r="C467" s="51"/>
      <c r="D467" s="51"/>
      <c r="E467" s="51"/>
      <c r="F467" s="51"/>
      <c r="G467" s="51"/>
      <c r="H467" s="51"/>
      <c r="I467" s="51"/>
      <c r="J467" s="51"/>
      <c r="K467" s="51"/>
      <c r="L467" s="51"/>
    </row>
    <row r="468" spans="1:12" s="74" customFormat="1" ht="14.1" hidden="1" customHeight="1" x14ac:dyDescent="0.25">
      <c r="A468" s="52"/>
      <c r="B468" s="50"/>
      <c r="C468" s="51"/>
      <c r="D468" s="51"/>
      <c r="E468" s="51"/>
      <c r="F468" s="51"/>
      <c r="G468" s="51"/>
      <c r="H468" s="51"/>
      <c r="I468" s="51"/>
      <c r="J468" s="51"/>
      <c r="K468" s="51"/>
      <c r="L468" s="51"/>
    </row>
    <row r="469" spans="1:12" s="74" customFormat="1" ht="14.1" hidden="1" customHeight="1" x14ac:dyDescent="0.25">
      <c r="A469" s="52"/>
      <c r="B469" s="50"/>
      <c r="C469" s="51"/>
      <c r="D469" s="51"/>
      <c r="E469" s="51"/>
      <c r="F469" s="51"/>
      <c r="G469" s="51"/>
      <c r="H469" s="51"/>
      <c r="I469" s="51"/>
      <c r="J469" s="51"/>
      <c r="K469" s="51"/>
      <c r="L469" s="51"/>
    </row>
    <row r="470" spans="1:12" s="74" customFormat="1" ht="14.1" hidden="1" customHeight="1" x14ac:dyDescent="0.25">
      <c r="A470" s="52"/>
      <c r="B470" s="50"/>
      <c r="C470" s="51"/>
      <c r="D470" s="51"/>
      <c r="E470" s="51"/>
      <c r="F470" s="51"/>
      <c r="G470" s="51"/>
      <c r="H470" s="51"/>
      <c r="I470" s="51"/>
      <c r="J470" s="51"/>
      <c r="K470" s="51"/>
      <c r="L470" s="51"/>
    </row>
    <row r="471" spans="1:12" s="74" customFormat="1" ht="14.1" hidden="1" customHeight="1" x14ac:dyDescent="0.25">
      <c r="A471" s="52"/>
      <c r="B471" s="50"/>
      <c r="C471" s="51"/>
      <c r="D471" s="51"/>
      <c r="E471" s="51"/>
      <c r="F471" s="51"/>
      <c r="G471" s="51"/>
      <c r="H471" s="51"/>
      <c r="I471" s="51"/>
      <c r="J471" s="51"/>
      <c r="K471" s="51"/>
      <c r="L471" s="73"/>
    </row>
    <row r="472" spans="1:12" s="74" customFormat="1" ht="0" hidden="1" customHeight="1" x14ac:dyDescent="0.25">
      <c r="A472" s="52"/>
      <c r="B472" s="50"/>
      <c r="C472" s="51"/>
      <c r="D472" s="51"/>
      <c r="E472" s="51"/>
      <c r="F472" s="51"/>
      <c r="G472" s="51"/>
      <c r="H472" s="51"/>
      <c r="I472" s="51"/>
      <c r="J472" s="51"/>
      <c r="K472" s="51"/>
      <c r="L472" s="51"/>
    </row>
  </sheetData>
  <sheetProtection algorithmName="SHA-512" hashValue="SlXz404wMJSTnr8Y/Kr9dVLk4G1+WkmQr1T7u6OJqYVgBJ8LSUoW8EG85pYzVMyTf6avgIxP5vpcva7c2xi33A==" saltValue="mUTJLKNaOD6F7kRwkkyxwA==" spinCount="100000"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28"/>
  <sheetViews>
    <sheetView showGridLines="0" zoomScale="85" zoomScaleNormal="85" workbookViewId="0">
      <selection activeCell="D20" sqref="D20"/>
    </sheetView>
  </sheetViews>
  <sheetFormatPr defaultRowHeight="15" x14ac:dyDescent="0.25"/>
  <cols>
    <col min="1" max="1" width="3.7109375" style="164" customWidth="1"/>
    <col min="2" max="2" width="85.7109375" style="164" customWidth="1"/>
    <col min="3" max="3" width="23.140625" style="164" customWidth="1"/>
    <col min="4" max="4" width="21" style="164" bestFit="1" customWidth="1"/>
    <col min="5" max="6" width="17.28515625" style="164" customWidth="1"/>
    <col min="7" max="7" width="18.140625" style="164" customWidth="1"/>
    <col min="8" max="12" width="15.7109375" style="164" customWidth="1"/>
    <col min="13" max="16384" width="9.140625" style="164"/>
  </cols>
  <sheetData>
    <row r="2" spans="2:12" ht="22.5" x14ac:dyDescent="0.25">
      <c r="B2" s="162" t="s">
        <v>67</v>
      </c>
      <c r="C2" s="163"/>
      <c r="D2" s="163"/>
      <c r="E2" s="163"/>
      <c r="F2" s="163"/>
      <c r="G2" s="163"/>
      <c r="H2" s="163"/>
      <c r="I2" s="163"/>
      <c r="J2" s="163"/>
      <c r="K2" s="163"/>
      <c r="L2" s="163"/>
    </row>
    <row r="3" spans="2:12" ht="22.5" x14ac:dyDescent="0.25">
      <c r="B3" s="165" t="s">
        <v>222</v>
      </c>
      <c r="C3" s="166"/>
      <c r="D3" s="166"/>
      <c r="E3" s="166"/>
      <c r="F3" s="166"/>
      <c r="G3" s="166"/>
      <c r="H3" s="166"/>
      <c r="I3" s="166"/>
      <c r="J3" s="166"/>
      <c r="K3" s="166"/>
      <c r="L3" s="166"/>
    </row>
    <row r="4" spans="2:12" x14ac:dyDescent="0.25">
      <c r="B4" s="167" t="s">
        <v>185</v>
      </c>
      <c r="C4" s="168"/>
      <c r="D4" s="168"/>
      <c r="E4" s="168"/>
      <c r="F4" s="168"/>
      <c r="G4" s="168"/>
      <c r="H4" s="168"/>
      <c r="I4" s="168"/>
      <c r="J4" s="168"/>
      <c r="K4" s="168"/>
      <c r="L4" s="168"/>
    </row>
    <row r="5" spans="2:12" x14ac:dyDescent="0.25">
      <c r="B5" s="169" t="s">
        <v>168</v>
      </c>
      <c r="C5" s="168"/>
      <c r="D5" s="168"/>
      <c r="E5" s="168"/>
      <c r="F5" s="168"/>
      <c r="G5" s="168"/>
      <c r="H5" s="168"/>
      <c r="I5" s="168"/>
      <c r="J5" s="168"/>
      <c r="K5" s="168"/>
      <c r="L5" s="168"/>
    </row>
    <row r="6" spans="2:12" x14ac:dyDescent="0.25">
      <c r="B6" s="170"/>
      <c r="C6" s="168"/>
      <c r="D6" s="168"/>
      <c r="E6" s="168"/>
      <c r="F6" s="168"/>
      <c r="G6" s="168"/>
      <c r="H6" s="168"/>
      <c r="I6" s="168"/>
      <c r="J6" s="168"/>
      <c r="K6" s="168"/>
      <c r="L6" s="168"/>
    </row>
    <row r="8" spans="2:12" ht="31.5" customHeight="1" x14ac:dyDescent="0.25">
      <c r="B8" s="500" t="s">
        <v>224</v>
      </c>
      <c r="C8" s="500"/>
      <c r="D8" s="172" t="s">
        <v>172</v>
      </c>
      <c r="E8" s="173"/>
      <c r="F8" s="173"/>
      <c r="G8" s="171"/>
      <c r="H8" s="174"/>
      <c r="I8" s="171"/>
    </row>
    <row r="9" spans="2:12" x14ac:dyDescent="0.25">
      <c r="B9" s="501" t="s">
        <v>61</v>
      </c>
      <c r="C9" s="501"/>
      <c r="D9" s="175">
        <v>112</v>
      </c>
      <c r="E9" s="173"/>
      <c r="F9" s="173"/>
      <c r="G9" s="171"/>
      <c r="H9" s="176"/>
      <c r="I9" s="177"/>
    </row>
    <row r="10" spans="2:12" x14ac:dyDescent="0.25">
      <c r="B10" s="501" t="s">
        <v>106</v>
      </c>
      <c r="C10" s="501"/>
      <c r="D10" s="175">
        <v>4</v>
      </c>
      <c r="E10" s="173"/>
      <c r="F10" s="173"/>
      <c r="G10" s="171"/>
      <c r="H10" s="176"/>
      <c r="I10" s="177"/>
    </row>
    <row r="11" spans="2:12" x14ac:dyDescent="0.25">
      <c r="B11" s="501" t="s">
        <v>63</v>
      </c>
      <c r="C11" s="501"/>
      <c r="D11" s="178">
        <v>12</v>
      </c>
      <c r="E11" s="179"/>
      <c r="F11" s="179"/>
      <c r="G11" s="171"/>
      <c r="H11" s="171"/>
      <c r="I11" s="171"/>
    </row>
    <row r="12" spans="2:12" x14ac:dyDescent="0.25">
      <c r="B12" s="499" t="s">
        <v>171</v>
      </c>
      <c r="C12" s="499"/>
      <c r="D12" s="178" t="s">
        <v>228</v>
      </c>
      <c r="E12" s="179"/>
      <c r="F12" s="179"/>
      <c r="G12" s="171"/>
      <c r="H12" s="171"/>
      <c r="I12" s="171"/>
    </row>
    <row r="13" spans="2:12" x14ac:dyDescent="0.25">
      <c r="B13" s="499" t="s">
        <v>191</v>
      </c>
      <c r="C13" s="499"/>
      <c r="D13" s="178" t="s">
        <v>229</v>
      </c>
      <c r="E13" s="179"/>
      <c r="F13" s="179"/>
      <c r="G13" s="171"/>
      <c r="H13" s="180"/>
      <c r="I13" s="171"/>
    </row>
    <row r="14" spans="2:12" x14ac:dyDescent="0.25">
      <c r="B14" s="499" t="s">
        <v>90</v>
      </c>
      <c r="C14" s="499"/>
      <c r="D14" s="178">
        <v>10</v>
      </c>
      <c r="E14" s="179"/>
      <c r="F14" s="179"/>
      <c r="G14" s="171"/>
      <c r="H14" s="177"/>
      <c r="I14" s="171"/>
    </row>
    <row r="15" spans="2:12" x14ac:dyDescent="0.25">
      <c r="B15" s="499" t="s">
        <v>108</v>
      </c>
      <c r="C15" s="499"/>
      <c r="D15" s="178">
        <v>1</v>
      </c>
      <c r="E15" s="179"/>
      <c r="F15" s="179"/>
      <c r="G15" s="171"/>
      <c r="H15" s="177"/>
      <c r="I15" s="171"/>
    </row>
    <row r="16" spans="2:12" x14ac:dyDescent="0.25">
      <c r="B16" s="499" t="s">
        <v>109</v>
      </c>
      <c r="C16" s="499"/>
      <c r="D16" s="178">
        <v>1</v>
      </c>
      <c r="E16" s="179"/>
      <c r="F16" s="179"/>
      <c r="G16" s="171"/>
      <c r="H16" s="177"/>
      <c r="I16" s="171"/>
    </row>
    <row r="17" spans="2:14" ht="18.75" customHeight="1" x14ac:dyDescent="0.25">
      <c r="B17" s="499" t="s">
        <v>85</v>
      </c>
      <c r="C17" s="499"/>
      <c r="D17" s="181">
        <v>12</v>
      </c>
      <c r="E17" s="182"/>
      <c r="F17" s="182"/>
      <c r="G17" s="171"/>
      <c r="H17" s="177"/>
      <c r="I17" s="171"/>
    </row>
    <row r="18" spans="2:14" ht="18.75" customHeight="1" x14ac:dyDescent="0.25">
      <c r="B18" s="183"/>
      <c r="C18" s="183"/>
      <c r="D18" s="182"/>
      <c r="E18" s="182"/>
      <c r="F18" s="182"/>
      <c r="G18" s="171"/>
      <c r="H18" s="177"/>
      <c r="I18" s="171"/>
    </row>
    <row r="19" spans="2:14" ht="45" x14ac:dyDescent="0.25">
      <c r="B19" s="500" t="s">
        <v>225</v>
      </c>
      <c r="C19" s="500"/>
      <c r="D19" s="185" t="s">
        <v>173</v>
      </c>
      <c r="E19" s="172" t="s">
        <v>174</v>
      </c>
      <c r="F19" s="172" t="s">
        <v>175</v>
      </c>
      <c r="G19" s="172" t="s">
        <v>176</v>
      </c>
      <c r="H19" s="172" t="s">
        <v>177</v>
      </c>
      <c r="I19" s="172" t="s">
        <v>182</v>
      </c>
      <c r="J19" s="172" t="s">
        <v>183</v>
      </c>
      <c r="K19" s="172" t="s">
        <v>184</v>
      </c>
      <c r="L19" s="172" t="s">
        <v>178</v>
      </c>
      <c r="M19" s="184"/>
      <c r="N19" s="184"/>
    </row>
    <row r="20" spans="2:14" x14ac:dyDescent="0.25">
      <c r="B20" s="501" t="s">
        <v>61</v>
      </c>
      <c r="C20" s="501"/>
      <c r="D20" s="157" t="s">
        <v>0</v>
      </c>
      <c r="E20" s="157" t="s">
        <v>0</v>
      </c>
      <c r="F20" s="157" t="s">
        <v>0</v>
      </c>
      <c r="G20" s="157"/>
      <c r="H20" s="157"/>
      <c r="I20" s="158"/>
      <c r="J20" s="158"/>
      <c r="K20" s="158"/>
      <c r="L20" s="186">
        <f>SUM(D20:K20)</f>
        <v>0</v>
      </c>
      <c r="M20" s="184"/>
      <c r="N20" s="184"/>
    </row>
    <row r="21" spans="2:14" x14ac:dyDescent="0.25">
      <c r="B21" s="501" t="s">
        <v>106</v>
      </c>
      <c r="C21" s="501"/>
      <c r="D21" s="157"/>
      <c r="E21" s="157"/>
      <c r="F21" s="157"/>
      <c r="G21" s="157"/>
      <c r="H21" s="157"/>
      <c r="I21" s="158"/>
      <c r="J21" s="158"/>
      <c r="K21" s="158"/>
      <c r="L21" s="186">
        <f t="shared" ref="L21:L28" si="0">SUM(D21:K21)</f>
        <v>0</v>
      </c>
      <c r="M21" s="187" t="s">
        <v>169</v>
      </c>
      <c r="N21" s="184"/>
    </row>
    <row r="22" spans="2:14" x14ac:dyDescent="0.25">
      <c r="B22" s="501" t="s">
        <v>63</v>
      </c>
      <c r="C22" s="501"/>
      <c r="D22" s="159"/>
      <c r="E22" s="159"/>
      <c r="F22" s="159"/>
      <c r="G22" s="159"/>
      <c r="H22" s="159"/>
      <c r="I22" s="160"/>
      <c r="J22" s="160"/>
      <c r="K22" s="160"/>
      <c r="L22" s="186">
        <f t="shared" si="0"/>
        <v>0</v>
      </c>
      <c r="M22" s="187" t="s">
        <v>170</v>
      </c>
      <c r="N22" s="184"/>
    </row>
    <row r="23" spans="2:14" x14ac:dyDescent="0.25">
      <c r="B23" s="499" t="s">
        <v>171</v>
      </c>
      <c r="C23" s="499"/>
      <c r="D23" s="159"/>
      <c r="E23" s="159"/>
      <c r="F23" s="159"/>
      <c r="G23" s="159"/>
      <c r="H23" s="159"/>
      <c r="I23" s="160"/>
      <c r="J23" s="160"/>
      <c r="K23" s="160"/>
      <c r="L23" s="186">
        <f t="shared" si="0"/>
        <v>0</v>
      </c>
      <c r="M23" s="184"/>
      <c r="N23" s="184"/>
    </row>
    <row r="24" spans="2:14" ht="15" customHeight="1" x14ac:dyDescent="0.25">
      <c r="B24" s="499" t="s">
        <v>191</v>
      </c>
      <c r="C24" s="499"/>
      <c r="D24" s="159"/>
      <c r="E24" s="159"/>
      <c r="F24" s="159"/>
      <c r="G24" s="159"/>
      <c r="H24" s="159"/>
      <c r="I24" s="160"/>
      <c r="J24" s="160"/>
      <c r="K24" s="160"/>
      <c r="L24" s="186">
        <f t="shared" si="0"/>
        <v>0</v>
      </c>
      <c r="M24" s="184"/>
      <c r="N24" s="184"/>
    </row>
    <row r="25" spans="2:14" x14ac:dyDescent="0.25">
      <c r="B25" s="499" t="s">
        <v>90</v>
      </c>
      <c r="C25" s="499"/>
      <c r="D25" s="159"/>
      <c r="E25" s="159"/>
      <c r="F25" s="159"/>
      <c r="G25" s="159"/>
      <c r="H25" s="159"/>
      <c r="I25" s="160"/>
      <c r="J25" s="160"/>
      <c r="K25" s="160"/>
      <c r="L25" s="186">
        <f t="shared" si="0"/>
        <v>0</v>
      </c>
      <c r="M25" s="184"/>
      <c r="N25" s="184"/>
    </row>
    <row r="26" spans="2:14" x14ac:dyDescent="0.25">
      <c r="B26" s="499" t="s">
        <v>108</v>
      </c>
      <c r="C26" s="499"/>
      <c r="D26" s="159"/>
      <c r="E26" s="159"/>
      <c r="F26" s="159"/>
      <c r="G26" s="159"/>
      <c r="H26" s="159"/>
      <c r="I26" s="160"/>
      <c r="J26" s="160"/>
      <c r="K26" s="160"/>
      <c r="L26" s="186">
        <f t="shared" si="0"/>
        <v>0</v>
      </c>
      <c r="M26" s="184"/>
      <c r="N26" s="184"/>
    </row>
    <row r="27" spans="2:14" x14ac:dyDescent="0.25">
      <c r="B27" s="499" t="s">
        <v>109</v>
      </c>
      <c r="C27" s="499"/>
      <c r="D27" s="159"/>
      <c r="E27" s="159"/>
      <c r="F27" s="159"/>
      <c r="G27" s="159"/>
      <c r="H27" s="159"/>
      <c r="I27" s="160"/>
      <c r="J27" s="160"/>
      <c r="K27" s="160"/>
      <c r="L27" s="186">
        <f t="shared" si="0"/>
        <v>0</v>
      </c>
      <c r="M27" s="184"/>
      <c r="N27" s="184"/>
    </row>
    <row r="28" spans="2:14" x14ac:dyDescent="0.25">
      <c r="B28" s="499" t="s">
        <v>85</v>
      </c>
      <c r="C28" s="499"/>
      <c r="D28" s="159"/>
      <c r="E28" s="159"/>
      <c r="F28" s="159"/>
      <c r="G28" s="159"/>
      <c r="H28" s="159"/>
      <c r="I28" s="160"/>
      <c r="J28" s="160"/>
      <c r="K28" s="160"/>
      <c r="L28" s="186">
        <f t="shared" si="0"/>
        <v>0</v>
      </c>
      <c r="M28" s="184"/>
      <c r="N28" s="184"/>
    </row>
  </sheetData>
  <sheetProtection algorithmName="SHA-512" hashValue="Q2u9LboDX6qKpKxuZsuJUuf+PJw1wDpct15GVpBGFU9IgMnuCfdSqkBvxoFY3CgzqzJBHF3BF05hWDkPlbhdNw==" saltValue="O5u8N3JRPPp3I8ETgFMxpQ==" spinCount="100000" sheet="1" objects="1" scenarios="1"/>
  <mergeCells count="20">
    <mergeCell ref="B17:C17"/>
    <mergeCell ref="B12:C12"/>
    <mergeCell ref="B10:C10"/>
    <mergeCell ref="B21:C21"/>
    <mergeCell ref="B22:C22"/>
    <mergeCell ref="B8:C8"/>
    <mergeCell ref="B16:C16"/>
    <mergeCell ref="B15:C15"/>
    <mergeCell ref="B14:C14"/>
    <mergeCell ref="B13:C13"/>
    <mergeCell ref="B11:C11"/>
    <mergeCell ref="B9:C9"/>
    <mergeCell ref="B23:C23"/>
    <mergeCell ref="B24:C24"/>
    <mergeCell ref="B19:C19"/>
    <mergeCell ref="B20:C20"/>
    <mergeCell ref="B28:C28"/>
    <mergeCell ref="B26:C26"/>
    <mergeCell ref="B25:C25"/>
    <mergeCell ref="B27:C27"/>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319"/>
  <sheetViews>
    <sheetView showGridLines="0" zoomScaleNormal="100" workbookViewId="0">
      <selection activeCell="D19" sqref="D19"/>
    </sheetView>
  </sheetViews>
  <sheetFormatPr defaultColWidth="0" defaultRowHeight="0" customHeight="1" zeroHeight="1" x14ac:dyDescent="0.25"/>
  <cols>
    <col min="1" max="1" width="3.7109375" style="195" customWidth="1"/>
    <col min="2" max="2" width="6.140625" style="195" customWidth="1"/>
    <col min="3" max="3" width="47.7109375" style="194" customWidth="1"/>
    <col min="4" max="4" width="23.28515625" style="195" customWidth="1"/>
    <col min="5" max="5" width="19.42578125" style="196" bestFit="1" customWidth="1"/>
    <col min="6" max="10" width="15.7109375" style="196" customWidth="1"/>
    <col min="11" max="12" width="15.7109375" style="290" customWidth="1"/>
    <col min="13" max="13" width="15.7109375" style="195" customWidth="1"/>
    <col min="14" max="14" width="3.7109375" style="195" customWidth="1"/>
    <col min="15" max="17" width="9.28515625" style="195" hidden="1" customWidth="1"/>
    <col min="18" max="18" width="8.7109375" style="195" hidden="1" customWidth="1"/>
    <col min="19" max="20" width="23.7109375" style="195" hidden="1" customWidth="1"/>
    <col min="21" max="27" width="8.85546875" style="195" hidden="1" customWidth="1"/>
    <col min="28" max="16383" width="29" style="195" hidden="1"/>
    <col min="16384" max="16384" width="20.7109375" style="195" customWidth="1"/>
  </cols>
  <sheetData>
    <row r="1" spans="1:21" ht="15" x14ac:dyDescent="0.25">
      <c r="A1" s="515"/>
      <c r="B1" s="516"/>
      <c r="J1" s="197"/>
      <c r="K1" s="197"/>
      <c r="L1" s="197"/>
    </row>
    <row r="2" spans="1:21" s="198" customFormat="1" ht="22.5" x14ac:dyDescent="0.25">
      <c r="C2" s="162" t="s">
        <v>67</v>
      </c>
      <c r="D2" s="199"/>
      <c r="E2" s="166"/>
      <c r="F2" s="199"/>
      <c r="G2" s="199"/>
      <c r="H2" s="199"/>
      <c r="I2" s="199"/>
      <c r="J2" s="200"/>
      <c r="K2" s="200"/>
      <c r="L2" s="200"/>
      <c r="M2" s="201"/>
      <c r="N2" s="195"/>
      <c r="O2" s="195"/>
      <c r="P2" s="202"/>
      <c r="Q2" s="202"/>
      <c r="R2" s="202"/>
      <c r="S2" s="202"/>
      <c r="T2" s="202"/>
      <c r="U2" s="202"/>
    </row>
    <row r="3" spans="1:21" s="203" customFormat="1" ht="18" x14ac:dyDescent="0.25">
      <c r="C3" s="165" t="s">
        <v>222</v>
      </c>
      <c r="D3" s="168"/>
      <c r="E3" s="168"/>
      <c r="F3" s="168"/>
      <c r="G3" s="168"/>
      <c r="H3" s="168"/>
      <c r="I3" s="168"/>
      <c r="J3" s="200"/>
      <c r="K3" s="200"/>
      <c r="L3" s="200"/>
      <c r="M3" s="204"/>
      <c r="N3" s="195"/>
      <c r="O3" s="195"/>
      <c r="P3" s="205"/>
      <c r="Q3" s="205"/>
      <c r="R3" s="205"/>
      <c r="S3" s="205"/>
      <c r="T3" s="205"/>
      <c r="U3" s="205"/>
    </row>
    <row r="4" spans="1:21" s="203" customFormat="1" ht="15" x14ac:dyDescent="0.25">
      <c r="C4" s="167" t="s">
        <v>92</v>
      </c>
      <c r="D4" s="168"/>
      <c r="E4" s="168"/>
      <c r="F4" s="168"/>
      <c r="G4" s="168"/>
      <c r="H4" s="168"/>
      <c r="I4" s="168"/>
      <c r="J4" s="200"/>
      <c r="K4" s="200"/>
      <c r="L4" s="200"/>
      <c r="M4" s="204"/>
      <c r="N4" s="195"/>
      <c r="O4" s="195"/>
      <c r="P4" s="205"/>
      <c r="Q4" s="205"/>
      <c r="R4" s="205"/>
      <c r="S4" s="205"/>
      <c r="T4" s="205"/>
      <c r="U4" s="205"/>
    </row>
    <row r="5" spans="1:21" s="203" customFormat="1" ht="15" x14ac:dyDescent="0.25">
      <c r="C5" s="169" t="s">
        <v>168</v>
      </c>
      <c r="D5" s="168"/>
      <c r="E5" s="168"/>
      <c r="F5" s="168"/>
      <c r="G5" s="168"/>
      <c r="H5" s="168"/>
      <c r="I5" s="168"/>
      <c r="J5" s="200"/>
      <c r="K5" s="200"/>
      <c r="L5" s="200"/>
      <c r="M5" s="204"/>
      <c r="N5" s="195"/>
      <c r="O5" s="195"/>
      <c r="P5" s="205"/>
      <c r="Q5" s="205"/>
      <c r="R5" s="205"/>
      <c r="S5" s="205"/>
      <c r="T5" s="205"/>
      <c r="U5" s="205"/>
    </row>
    <row r="6" spans="1:21" s="203" customFormat="1" ht="15" x14ac:dyDescent="0.25">
      <c r="C6" s="206" t="s">
        <v>31</v>
      </c>
      <c r="D6" s="168"/>
      <c r="E6" s="168"/>
      <c r="F6" s="168"/>
      <c r="G6" s="168"/>
      <c r="H6" s="168"/>
      <c r="I6" s="168"/>
      <c r="J6" s="200"/>
      <c r="K6" s="200"/>
      <c r="L6" s="200"/>
      <c r="M6" s="204"/>
      <c r="N6" s="195"/>
      <c r="O6" s="195"/>
      <c r="P6" s="205"/>
      <c r="Q6" s="205"/>
      <c r="R6" s="205"/>
      <c r="S6" s="205"/>
      <c r="T6" s="205"/>
      <c r="U6" s="205"/>
    </row>
    <row r="7" spans="1:21" s="203" customFormat="1" ht="15" x14ac:dyDescent="0.25">
      <c r="C7" s="207"/>
      <c r="D7" s="208"/>
      <c r="E7" s="209"/>
      <c r="F7" s="210"/>
      <c r="G7" s="210"/>
      <c r="H7" s="210"/>
      <c r="I7" s="209"/>
      <c r="J7" s="200"/>
      <c r="K7" s="200"/>
      <c r="L7" s="200"/>
      <c r="M7" s="204"/>
      <c r="N7" s="195"/>
      <c r="O7" s="195"/>
      <c r="P7" s="205"/>
      <c r="Q7" s="205"/>
      <c r="R7" s="205"/>
      <c r="S7" s="205"/>
      <c r="T7" s="205"/>
      <c r="U7" s="205"/>
    </row>
    <row r="8" spans="1:21" s="203" customFormat="1" ht="15" x14ac:dyDescent="0.25">
      <c r="C8" s="211"/>
      <c r="D8" s="212"/>
      <c r="E8" s="212"/>
      <c r="F8" s="212"/>
      <c r="G8" s="212"/>
      <c r="H8" s="212"/>
      <c r="I8" s="212"/>
      <c r="J8" s="197"/>
      <c r="K8" s="197"/>
      <c r="L8" s="197"/>
      <c r="M8" s="205"/>
      <c r="N8" s="195"/>
      <c r="O8" s="195"/>
      <c r="P8" s="205"/>
      <c r="Q8" s="205"/>
      <c r="R8" s="205"/>
      <c r="S8" s="205"/>
      <c r="T8" s="205"/>
      <c r="U8" s="205"/>
    </row>
    <row r="9" spans="1:21" s="203" customFormat="1" ht="15" x14ac:dyDescent="0.25">
      <c r="C9" s="213" t="s">
        <v>9</v>
      </c>
      <c r="D9" s="214"/>
      <c r="E9" s="215"/>
      <c r="F9" s="215"/>
      <c r="G9" s="215"/>
      <c r="H9" s="216" t="s">
        <v>81</v>
      </c>
      <c r="I9" s="215"/>
      <c r="J9" s="215"/>
      <c r="K9" s="215"/>
      <c r="L9" s="215"/>
      <c r="M9" s="217"/>
      <c r="N9" s="195"/>
      <c r="O9" s="195"/>
      <c r="P9" s="205"/>
      <c r="Q9" s="205"/>
      <c r="R9" s="205"/>
      <c r="S9" s="205"/>
      <c r="T9" s="205"/>
      <c r="U9" s="205"/>
    </row>
    <row r="10" spans="1:21" s="203" customFormat="1" ht="14.25" x14ac:dyDescent="0.25">
      <c r="C10" s="218"/>
      <c r="D10" s="219" t="s">
        <v>23</v>
      </c>
      <c r="E10" s="219" t="s">
        <v>24</v>
      </c>
      <c r="F10" s="219" t="s">
        <v>25</v>
      </c>
      <c r="G10" s="219" t="s">
        <v>26</v>
      </c>
      <c r="H10" s="219" t="s">
        <v>53</v>
      </c>
      <c r="I10" s="219" t="s">
        <v>56</v>
      </c>
      <c r="J10" s="219" t="s">
        <v>57</v>
      </c>
      <c r="K10" s="219" t="s">
        <v>58</v>
      </c>
      <c r="L10" s="219" t="s">
        <v>59</v>
      </c>
      <c r="M10" s="219" t="s">
        <v>60</v>
      </c>
      <c r="N10" s="195"/>
      <c r="O10" s="195"/>
      <c r="P10" s="205"/>
      <c r="Q10" s="205"/>
      <c r="R10" s="205"/>
      <c r="S10" s="205"/>
      <c r="T10" s="205"/>
      <c r="U10" s="205"/>
    </row>
    <row r="11" spans="1:21" s="203" customFormat="1" ht="31.5" customHeight="1" x14ac:dyDescent="0.25">
      <c r="C11" s="190" t="s">
        <v>61</v>
      </c>
      <c r="D11" s="178">
        <v>112</v>
      </c>
      <c r="E11" s="178">
        <v>112</v>
      </c>
      <c r="F11" s="178">
        <f>+E11+20</f>
        <v>132</v>
      </c>
      <c r="G11" s="220">
        <f>+F11+20</f>
        <v>152</v>
      </c>
      <c r="H11" s="221">
        <f>+G11</f>
        <v>152</v>
      </c>
      <c r="I11" s="178">
        <f t="shared" ref="I11:M13" si="0">+H11</f>
        <v>152</v>
      </c>
      <c r="J11" s="178">
        <f t="shared" si="0"/>
        <v>152</v>
      </c>
      <c r="K11" s="178">
        <f t="shared" si="0"/>
        <v>152</v>
      </c>
      <c r="L11" s="178">
        <f t="shared" si="0"/>
        <v>152</v>
      </c>
      <c r="M11" s="178">
        <f t="shared" si="0"/>
        <v>152</v>
      </c>
      <c r="N11" s="195"/>
      <c r="O11" s="195"/>
      <c r="P11" s="205"/>
      <c r="Q11" s="205"/>
      <c r="R11" s="205"/>
      <c r="S11" s="205"/>
      <c r="T11" s="205"/>
      <c r="U11" s="205"/>
    </row>
    <row r="12" spans="1:21" s="203" customFormat="1" ht="25.5" x14ac:dyDescent="0.25">
      <c r="C12" s="190" t="s">
        <v>186</v>
      </c>
      <c r="D12" s="222">
        <v>4</v>
      </c>
      <c r="E12" s="222">
        <v>4</v>
      </c>
      <c r="F12" s="222">
        <f>+E12+2</f>
        <v>6</v>
      </c>
      <c r="G12" s="223">
        <f>+F12+2</f>
        <v>8</v>
      </c>
      <c r="H12" s="224">
        <f>+G12</f>
        <v>8</v>
      </c>
      <c r="I12" s="222">
        <f t="shared" si="0"/>
        <v>8</v>
      </c>
      <c r="J12" s="222">
        <f t="shared" si="0"/>
        <v>8</v>
      </c>
      <c r="K12" s="222">
        <f t="shared" si="0"/>
        <v>8</v>
      </c>
      <c r="L12" s="222">
        <f t="shared" si="0"/>
        <v>8</v>
      </c>
      <c r="M12" s="222">
        <f t="shared" si="0"/>
        <v>8</v>
      </c>
      <c r="N12" s="195"/>
      <c r="O12" s="195"/>
      <c r="P12" s="205"/>
      <c r="Q12" s="205"/>
      <c r="R12" s="205"/>
      <c r="S12" s="205"/>
      <c r="T12" s="205"/>
      <c r="U12" s="205"/>
    </row>
    <row r="13" spans="1:21" s="203" customFormat="1" ht="14.25" x14ac:dyDescent="0.25">
      <c r="C13" s="190" t="s">
        <v>63</v>
      </c>
      <c r="D13" s="178">
        <v>12</v>
      </c>
      <c r="E13" s="178">
        <v>12</v>
      </c>
      <c r="F13" s="178">
        <f>+E13+2</f>
        <v>14</v>
      </c>
      <c r="G13" s="220">
        <f>+F13+2</f>
        <v>16</v>
      </c>
      <c r="H13" s="224">
        <f>+G13</f>
        <v>16</v>
      </c>
      <c r="I13" s="222">
        <f t="shared" si="0"/>
        <v>16</v>
      </c>
      <c r="J13" s="222">
        <f t="shared" si="0"/>
        <v>16</v>
      </c>
      <c r="K13" s="222">
        <f t="shared" si="0"/>
        <v>16</v>
      </c>
      <c r="L13" s="222">
        <f t="shared" si="0"/>
        <v>16</v>
      </c>
      <c r="M13" s="222">
        <f t="shared" si="0"/>
        <v>16</v>
      </c>
      <c r="N13" s="195"/>
      <c r="O13" s="195"/>
      <c r="P13" s="205"/>
      <c r="Q13" s="205"/>
      <c r="R13" s="205"/>
      <c r="S13" s="205"/>
      <c r="T13" s="205"/>
      <c r="U13" s="205"/>
    </row>
    <row r="14" spans="1:21" s="203" customFormat="1" ht="15" thickBot="1" x14ac:dyDescent="0.3">
      <c r="C14" s="225"/>
      <c r="D14" s="226"/>
      <c r="E14" s="226"/>
      <c r="F14" s="226"/>
      <c r="G14" s="226"/>
      <c r="H14" s="226"/>
      <c r="I14" s="226"/>
      <c r="J14" s="226"/>
      <c r="K14" s="226"/>
      <c r="L14" s="226"/>
      <c r="M14" s="226"/>
      <c r="N14" s="195"/>
      <c r="O14" s="195"/>
      <c r="P14" s="205"/>
      <c r="Q14" s="205"/>
      <c r="R14" s="205"/>
      <c r="S14" s="205"/>
      <c r="T14" s="205"/>
      <c r="U14" s="205"/>
    </row>
    <row r="15" spans="1:21" s="203" customFormat="1" ht="14.25" x14ac:dyDescent="0.25">
      <c r="C15" s="211"/>
      <c r="D15" s="212"/>
      <c r="E15" s="212"/>
      <c r="F15" s="212"/>
      <c r="G15" s="212"/>
      <c r="H15" s="212"/>
      <c r="I15" s="212"/>
      <c r="J15" s="212"/>
      <c r="K15" s="212"/>
      <c r="L15" s="212"/>
      <c r="M15" s="212"/>
      <c r="N15" s="195"/>
      <c r="O15" s="195"/>
      <c r="P15" s="205"/>
      <c r="Q15" s="205"/>
      <c r="R15" s="205"/>
      <c r="S15" s="205"/>
      <c r="T15" s="205"/>
      <c r="U15" s="205"/>
    </row>
    <row r="16" spans="1:21" s="203" customFormat="1" ht="24.75" x14ac:dyDescent="0.25">
      <c r="B16" s="227"/>
      <c r="C16" s="228" t="s">
        <v>79</v>
      </c>
      <c r="D16" s="229"/>
      <c r="E16" s="229"/>
      <c r="F16" s="230"/>
      <c r="G16" s="230"/>
      <c r="H16" s="230"/>
      <c r="I16" s="230"/>
      <c r="J16" s="230"/>
      <c r="K16" s="231"/>
      <c r="L16" s="197"/>
      <c r="M16" s="205"/>
      <c r="N16" s="195"/>
      <c r="O16" s="195"/>
      <c r="P16" s="205"/>
      <c r="Q16" s="205"/>
      <c r="R16" s="205"/>
      <c r="S16" s="205"/>
      <c r="T16" s="205"/>
      <c r="U16" s="205"/>
    </row>
    <row r="17" spans="2:21" s="203" customFormat="1" ht="15" x14ac:dyDescent="0.25">
      <c r="C17" s="211"/>
      <c r="D17" s="212"/>
      <c r="E17" s="212"/>
      <c r="F17" s="212"/>
      <c r="G17" s="212"/>
      <c r="H17" s="212"/>
      <c r="I17" s="212"/>
      <c r="J17" s="212"/>
      <c r="K17" s="212"/>
      <c r="L17" s="197"/>
      <c r="M17" s="205"/>
      <c r="N17" s="195"/>
      <c r="O17" s="195"/>
      <c r="P17" s="205"/>
      <c r="Q17" s="205"/>
      <c r="R17" s="205"/>
      <c r="S17" s="205"/>
      <c r="T17" s="205"/>
      <c r="U17" s="205"/>
    </row>
    <row r="18" spans="2:21" s="203" customFormat="1" ht="15" x14ac:dyDescent="0.25">
      <c r="C18" s="232" t="s">
        <v>195</v>
      </c>
      <c r="D18" s="233" t="s">
        <v>64</v>
      </c>
      <c r="E18" s="233" t="s">
        <v>10</v>
      </c>
      <c r="F18" s="233" t="s">
        <v>11</v>
      </c>
      <c r="G18" s="234" t="s">
        <v>12</v>
      </c>
      <c r="H18" s="235"/>
      <c r="I18" s="235"/>
      <c r="J18" s="235"/>
      <c r="K18" s="236"/>
      <c r="L18" s="197"/>
      <c r="M18" s="205"/>
      <c r="N18" s="195"/>
      <c r="O18" s="195"/>
      <c r="P18" s="205"/>
      <c r="Q18" s="205"/>
      <c r="R18" s="205"/>
      <c r="S18" s="205"/>
      <c r="T18" s="205"/>
      <c r="U18" s="205"/>
    </row>
    <row r="19" spans="2:21" s="203" customFormat="1" ht="33.75" customHeight="1" x14ac:dyDescent="0.25">
      <c r="B19" s="227">
        <v>1</v>
      </c>
      <c r="C19" s="237" t="s">
        <v>61</v>
      </c>
      <c r="D19" s="192"/>
      <c r="E19" s="192"/>
      <c r="F19" s="188"/>
      <c r="G19" s="517"/>
      <c r="H19" s="518"/>
      <c r="I19" s="518"/>
      <c r="J19" s="518"/>
      <c r="K19" s="519"/>
      <c r="L19" s="197"/>
      <c r="M19" s="205"/>
      <c r="N19" s="195"/>
      <c r="O19" s="195"/>
      <c r="P19" s="205"/>
      <c r="Q19" s="205"/>
      <c r="R19" s="205"/>
      <c r="S19" s="205"/>
      <c r="T19" s="205"/>
      <c r="U19" s="205"/>
    </row>
    <row r="20" spans="2:21" s="203" customFormat="1" ht="25.5" x14ac:dyDescent="0.25">
      <c r="B20" s="227">
        <v>2</v>
      </c>
      <c r="C20" s="237" t="s">
        <v>204</v>
      </c>
      <c r="D20" s="192"/>
      <c r="E20" s="192"/>
      <c r="F20" s="188"/>
      <c r="G20" s="517"/>
      <c r="H20" s="518"/>
      <c r="I20" s="518"/>
      <c r="J20" s="518"/>
      <c r="K20" s="519"/>
      <c r="L20" s="197"/>
      <c r="M20" s="205"/>
      <c r="N20" s="195"/>
      <c r="O20" s="195"/>
      <c r="P20" s="205"/>
      <c r="Q20" s="205"/>
      <c r="R20" s="205"/>
      <c r="S20" s="205"/>
      <c r="T20" s="205"/>
      <c r="U20" s="205"/>
    </row>
    <row r="21" spans="2:21" s="203" customFormat="1" ht="24.75" x14ac:dyDescent="0.25">
      <c r="B21" s="227">
        <v>3</v>
      </c>
      <c r="C21" s="237" t="s">
        <v>63</v>
      </c>
      <c r="D21" s="192"/>
      <c r="E21" s="192"/>
      <c r="F21" s="188"/>
      <c r="G21" s="517"/>
      <c r="H21" s="518"/>
      <c r="I21" s="518"/>
      <c r="J21" s="518"/>
      <c r="K21" s="519"/>
      <c r="L21" s="197"/>
      <c r="M21" s="205"/>
      <c r="N21" s="195"/>
      <c r="O21" s="195"/>
      <c r="P21" s="205"/>
      <c r="Q21" s="205"/>
      <c r="R21" s="205"/>
      <c r="S21" s="205"/>
      <c r="T21" s="205"/>
      <c r="U21" s="205"/>
    </row>
    <row r="22" spans="2:21" s="203" customFormat="1" ht="15" thickBot="1" x14ac:dyDescent="0.3">
      <c r="C22" s="238"/>
      <c r="D22" s="226"/>
      <c r="E22" s="226"/>
      <c r="F22" s="226"/>
      <c r="G22" s="226"/>
      <c r="H22" s="226"/>
      <c r="I22" s="226"/>
      <c r="J22" s="226"/>
      <c r="K22" s="226"/>
      <c r="L22" s="226"/>
      <c r="M22" s="226"/>
      <c r="N22" s="195"/>
      <c r="O22" s="195"/>
      <c r="P22" s="205"/>
      <c r="Q22" s="205"/>
      <c r="R22" s="205"/>
      <c r="S22" s="205"/>
      <c r="T22" s="205"/>
      <c r="U22" s="205"/>
    </row>
    <row r="23" spans="2:21" s="203" customFormat="1" ht="14.25" x14ac:dyDescent="0.25">
      <c r="C23" s="211"/>
      <c r="D23" s="212"/>
      <c r="E23" s="212"/>
      <c r="F23" s="212"/>
      <c r="G23" s="212"/>
      <c r="H23" s="212"/>
      <c r="I23" s="212"/>
      <c r="J23" s="212"/>
      <c r="K23" s="212"/>
      <c r="L23" s="212"/>
      <c r="M23" s="212"/>
      <c r="N23" s="195"/>
      <c r="O23" s="195"/>
      <c r="P23" s="205"/>
      <c r="Q23" s="205"/>
      <c r="R23" s="205"/>
      <c r="S23" s="205"/>
      <c r="T23" s="205"/>
      <c r="U23" s="205"/>
    </row>
    <row r="24" spans="2:21" s="203" customFormat="1" ht="24.75" x14ac:dyDescent="0.25">
      <c r="B24" s="227">
        <v>1</v>
      </c>
      <c r="C24" s="228" t="s">
        <v>218</v>
      </c>
      <c r="D24" s="229"/>
      <c r="E24" s="229"/>
      <c r="F24" s="230"/>
      <c r="G24" s="230"/>
      <c r="H24" s="230"/>
      <c r="I24" s="230"/>
      <c r="J24" s="230"/>
      <c r="K24" s="230"/>
      <c r="L24" s="230"/>
      <c r="M24" s="231"/>
      <c r="N24" s="195"/>
      <c r="O24" s="195"/>
      <c r="P24" s="205"/>
      <c r="Q24" s="205"/>
      <c r="R24" s="205"/>
      <c r="S24" s="205"/>
      <c r="T24" s="205"/>
      <c r="U24" s="205"/>
    </row>
    <row r="25" spans="2:21" s="203" customFormat="1" ht="15" x14ac:dyDescent="0.25">
      <c r="C25" s="239"/>
      <c r="D25" s="239"/>
      <c r="E25" s="239"/>
      <c r="F25" s="239"/>
      <c r="G25" s="239"/>
      <c r="H25" s="239"/>
      <c r="I25" s="239"/>
      <c r="J25" s="239"/>
      <c r="K25" s="197"/>
      <c r="L25" s="197"/>
      <c r="M25" s="205"/>
      <c r="N25" s="195"/>
      <c r="O25" s="195"/>
      <c r="P25" s="205"/>
      <c r="Q25" s="205"/>
      <c r="R25" s="205"/>
      <c r="S25" s="205"/>
      <c r="T25" s="205"/>
      <c r="U25" s="205"/>
    </row>
    <row r="26" spans="2:21" s="203" customFormat="1" ht="15" x14ac:dyDescent="0.25">
      <c r="C26" s="213"/>
      <c r="D26" s="240" t="s">
        <v>0</v>
      </c>
      <c r="E26" s="241" t="s">
        <v>0</v>
      </c>
      <c r="F26" s="241" t="s">
        <v>0</v>
      </c>
      <c r="G26" s="241"/>
      <c r="H26" s="241"/>
      <c r="I26" s="242"/>
      <c r="J26" s="197"/>
      <c r="K26" s="213" t="s">
        <v>51</v>
      </c>
      <c r="L26" s="243"/>
      <c r="M26" s="244"/>
      <c r="N26" s="195"/>
      <c r="O26" s="195"/>
      <c r="P26" s="205"/>
      <c r="Q26" s="205"/>
      <c r="R26" s="205"/>
      <c r="S26" s="205"/>
    </row>
    <row r="27" spans="2:21" s="245" customFormat="1" ht="15" x14ac:dyDescent="0.25">
      <c r="C27" s="246"/>
      <c r="D27" s="247"/>
      <c r="E27" s="248" t="s">
        <v>38</v>
      </c>
      <c r="F27" s="248"/>
      <c r="G27" s="248"/>
      <c r="H27" s="248"/>
      <c r="I27" s="249"/>
      <c r="J27" s="250"/>
      <c r="K27" s="251"/>
      <c r="L27" s="252"/>
      <c r="M27" s="253"/>
      <c r="N27" s="254"/>
      <c r="O27" s="255"/>
      <c r="P27" s="255"/>
      <c r="Q27" s="255"/>
      <c r="R27" s="255"/>
      <c r="S27" s="255"/>
    </row>
    <row r="28" spans="2:21" s="245" customFormat="1" ht="15" x14ac:dyDescent="0.25">
      <c r="C28" s="256" t="s">
        <v>0</v>
      </c>
      <c r="D28" s="247" t="s">
        <v>45</v>
      </c>
      <c r="E28" s="248" t="s">
        <v>54</v>
      </c>
      <c r="F28" s="248"/>
      <c r="G28" s="248"/>
      <c r="H28" s="248"/>
      <c r="I28" s="249"/>
      <c r="J28" s="250"/>
      <c r="K28" s="251"/>
      <c r="L28" s="252"/>
      <c r="M28" s="253"/>
      <c r="N28" s="254"/>
      <c r="O28" s="255"/>
      <c r="P28" s="255"/>
      <c r="Q28" s="255"/>
      <c r="R28" s="255"/>
      <c r="S28" s="255"/>
    </row>
    <row r="29" spans="2:21" s="245" customFormat="1" ht="15" x14ac:dyDescent="0.25">
      <c r="C29" s="256" t="s">
        <v>35</v>
      </c>
      <c r="D29" s="257" t="str">
        <f>C30</f>
        <v>Stuks</v>
      </c>
      <c r="E29" s="248" t="s">
        <v>46</v>
      </c>
      <c r="F29" s="248"/>
      <c r="G29" s="248"/>
      <c r="H29" s="248"/>
      <c r="I29" s="249"/>
      <c r="J29" s="250"/>
      <c r="K29" s="251"/>
      <c r="L29" s="252"/>
      <c r="M29" s="253"/>
      <c r="N29" s="254"/>
      <c r="O29" s="255"/>
      <c r="P29" s="255"/>
      <c r="Q29" s="255"/>
      <c r="R29" s="255"/>
      <c r="S29" s="255"/>
    </row>
    <row r="30" spans="2:21" s="203" customFormat="1" ht="15" x14ac:dyDescent="0.25">
      <c r="C30" s="193" t="s">
        <v>219</v>
      </c>
      <c r="D30" s="85"/>
      <c r="E30" s="85"/>
      <c r="F30" s="258" t="s">
        <v>0</v>
      </c>
      <c r="G30" s="258"/>
      <c r="H30" s="258"/>
      <c r="I30" s="259"/>
      <c r="J30" s="197"/>
      <c r="K30" s="260">
        <f>+E30</f>
        <v>0</v>
      </c>
      <c r="L30" s="261"/>
      <c r="M30" s="262"/>
      <c r="N30" s="195"/>
      <c r="O30" s="205"/>
      <c r="P30" s="205"/>
      <c r="Q30" s="205"/>
      <c r="R30" s="205"/>
      <c r="S30" s="205"/>
    </row>
    <row r="31" spans="2:21" s="245" customFormat="1" ht="15" x14ac:dyDescent="0.25">
      <c r="C31" s="263"/>
      <c r="D31" s="248"/>
      <c r="E31" s="248"/>
      <c r="F31" s="248" t="s">
        <v>0</v>
      </c>
      <c r="G31" s="248"/>
      <c r="H31" s="248" t="s">
        <v>0</v>
      </c>
      <c r="I31" s="249" t="s">
        <v>45</v>
      </c>
      <c r="J31" s="250"/>
      <c r="K31" s="251"/>
      <c r="L31" s="252"/>
      <c r="M31" s="253"/>
      <c r="N31" s="254"/>
      <c r="O31" s="255"/>
      <c r="P31" s="255"/>
      <c r="Q31" s="255"/>
      <c r="R31" s="255"/>
      <c r="S31" s="255"/>
    </row>
    <row r="32" spans="2:21" s="245" customFormat="1" ht="15" x14ac:dyDescent="0.25">
      <c r="C32" s="263"/>
      <c r="D32" s="248"/>
      <c r="E32" s="248"/>
      <c r="F32" s="248"/>
      <c r="G32" s="248"/>
      <c r="H32" s="248"/>
      <c r="I32" s="249" t="s">
        <v>101</v>
      </c>
      <c r="J32" s="250"/>
      <c r="K32" s="251"/>
      <c r="L32" s="252"/>
      <c r="M32" s="249" t="s">
        <v>102</v>
      </c>
      <c r="N32" s="254"/>
      <c r="O32" s="255"/>
      <c r="P32" s="255"/>
      <c r="Q32" s="255"/>
      <c r="R32" s="255"/>
      <c r="S32" s="255"/>
    </row>
    <row r="33" spans="2:22" s="245" customFormat="1" ht="15" x14ac:dyDescent="0.25">
      <c r="C33" s="264" t="s">
        <v>37</v>
      </c>
      <c r="D33" s="265"/>
      <c r="E33" s="265"/>
      <c r="F33" s="510" t="str">
        <f>"aantallen  "&amp;C30</f>
        <v>aantallen  Stuks</v>
      </c>
      <c r="G33" s="265"/>
      <c r="H33" s="265" t="s">
        <v>0</v>
      </c>
      <c r="I33" s="249" t="s">
        <v>99</v>
      </c>
      <c r="J33" s="250"/>
      <c r="K33" s="251"/>
      <c r="L33" s="252"/>
      <c r="M33" s="266" t="s">
        <v>43</v>
      </c>
      <c r="N33" s="254"/>
      <c r="O33" s="255"/>
      <c r="P33" s="255"/>
      <c r="Q33" s="255"/>
      <c r="R33" s="255"/>
      <c r="S33" s="255"/>
      <c r="T33" s="255"/>
    </row>
    <row r="34" spans="2:22" s="245" customFormat="1" ht="15" customHeight="1" x14ac:dyDescent="0.25">
      <c r="C34" s="256"/>
      <c r="D34" s="512" t="str">
        <f>"aantallen "&amp;C30</f>
        <v>aantallen Stuks</v>
      </c>
      <c r="E34" s="513"/>
      <c r="F34" s="511"/>
      <c r="G34" s="267" t="s">
        <v>45</v>
      </c>
      <c r="H34" s="510" t="s">
        <v>55</v>
      </c>
      <c r="I34" s="266" t="s">
        <v>100</v>
      </c>
      <c r="J34" s="250"/>
      <c r="K34" s="268" t="s">
        <v>45</v>
      </c>
      <c r="L34" s="502" t="s">
        <v>44</v>
      </c>
      <c r="M34" s="266" t="s">
        <v>103</v>
      </c>
      <c r="N34" s="254"/>
      <c r="O34" s="255"/>
      <c r="P34" s="255"/>
      <c r="Q34" s="255"/>
      <c r="R34" s="255"/>
      <c r="S34" s="255"/>
      <c r="T34" s="255"/>
    </row>
    <row r="35" spans="2:22" s="245" customFormat="1" ht="16.149999999999999" customHeight="1" x14ac:dyDescent="0.25">
      <c r="C35" s="269" t="s">
        <v>36</v>
      </c>
      <c r="D35" s="270" t="s">
        <v>13</v>
      </c>
      <c r="E35" s="271" t="s">
        <v>14</v>
      </c>
      <c r="F35" s="272" t="s">
        <v>43</v>
      </c>
      <c r="G35" s="273" t="str">
        <f>C30</f>
        <v>Stuks</v>
      </c>
      <c r="H35" s="514"/>
      <c r="I35" s="274" t="s">
        <v>98</v>
      </c>
      <c r="J35" s="250"/>
      <c r="K35" s="275" t="str">
        <f>+C30</f>
        <v>Stuks</v>
      </c>
      <c r="L35" s="503"/>
      <c r="M35" s="274" t="s">
        <v>104</v>
      </c>
      <c r="N35" s="254"/>
      <c r="O35" s="255"/>
      <c r="P35" s="255"/>
      <c r="Q35" s="255"/>
      <c r="R35" s="276"/>
      <c r="S35" s="255"/>
      <c r="T35" s="255"/>
      <c r="U35" s="255"/>
    </row>
    <row r="36" spans="2:22" s="203" customFormat="1" ht="15" x14ac:dyDescent="0.2">
      <c r="B36" s="277"/>
      <c r="C36" s="278" t="s">
        <v>15</v>
      </c>
      <c r="D36" s="279">
        <v>1</v>
      </c>
      <c r="E36" s="313"/>
      <c r="F36" s="280" t="str">
        <f>IF(+E36&lt;&gt;0,E36,"&gt;")</f>
        <v>&gt;</v>
      </c>
      <c r="G36" s="281">
        <f>+D30</f>
        <v>0</v>
      </c>
      <c r="H36" s="86"/>
      <c r="I36" s="282">
        <f t="shared" ref="I36:I44" si="1">IF(D36="","",G36*(1-H36))</f>
        <v>0</v>
      </c>
      <c r="J36" s="197"/>
      <c r="K36" s="281">
        <f>+E30</f>
        <v>0</v>
      </c>
      <c r="L36" s="86"/>
      <c r="M36" s="282">
        <f t="shared" ref="M36:M44" si="2">IF(O36=2,"",+$E$30*(1-L36))</f>
        <v>0</v>
      </c>
      <c r="N36" s="195"/>
      <c r="O36" s="283"/>
      <c r="P36" s="283"/>
      <c r="Q36" s="283"/>
      <c r="R36" s="284"/>
      <c r="S36" s="205"/>
      <c r="T36" s="205"/>
    </row>
    <row r="37" spans="2:22" s="203" customFormat="1" ht="15" x14ac:dyDescent="0.2">
      <c r="B37" s="277"/>
      <c r="C37" s="285" t="s">
        <v>16</v>
      </c>
      <c r="D37" s="279" t="str">
        <f t="shared" ref="D37:D44" si="3">IF(OR(E36="",E36="&gt;"),"",E36+1)</f>
        <v/>
      </c>
      <c r="E37" s="313" t="s">
        <v>34</v>
      </c>
      <c r="F37" s="280" t="str">
        <f t="shared" ref="F37:F44" si="4">IF(D37="","",IF(+E37&lt;&gt;0,E37,"&gt;"))</f>
        <v/>
      </c>
      <c r="G37" s="281" t="str">
        <f>IF(D37=""," ",+D30)</f>
        <v xml:space="preserve"> </v>
      </c>
      <c r="H37" s="86"/>
      <c r="I37" s="282" t="str">
        <f t="shared" si="1"/>
        <v/>
      </c>
      <c r="J37" s="197"/>
      <c r="K37" s="281" t="str">
        <f>IF(D37=""," ",+E30)</f>
        <v xml:space="preserve"> </v>
      </c>
      <c r="L37" s="86"/>
      <c r="M37" s="282">
        <f t="shared" si="2"/>
        <v>0</v>
      </c>
      <c r="N37" s="195"/>
      <c r="O37" s="283"/>
      <c r="P37" s="283"/>
      <c r="Q37" s="283"/>
      <c r="R37" s="284"/>
      <c r="S37" s="205"/>
      <c r="T37" s="205"/>
    </row>
    <row r="38" spans="2:22" s="203" customFormat="1" ht="15" x14ac:dyDescent="0.2">
      <c r="B38" s="277"/>
      <c r="C38" s="286" t="s">
        <v>17</v>
      </c>
      <c r="D38" s="279" t="str">
        <f t="shared" si="3"/>
        <v/>
      </c>
      <c r="E38" s="313" t="s">
        <v>34</v>
      </c>
      <c r="F38" s="280" t="str">
        <f t="shared" si="4"/>
        <v/>
      </c>
      <c r="G38" s="281" t="str">
        <f>IF(D38=""," ",+D30)</f>
        <v xml:space="preserve"> </v>
      </c>
      <c r="H38" s="86"/>
      <c r="I38" s="282" t="str">
        <f t="shared" si="1"/>
        <v/>
      </c>
      <c r="J38" s="197"/>
      <c r="K38" s="281" t="str">
        <f>IF(D38=""," ",+E30)</f>
        <v xml:space="preserve"> </v>
      </c>
      <c r="L38" s="86"/>
      <c r="M38" s="282">
        <f t="shared" si="2"/>
        <v>0</v>
      </c>
      <c r="N38" s="195"/>
      <c r="O38" s="283"/>
      <c r="P38" s="283"/>
      <c r="Q38" s="283"/>
      <c r="R38" s="284"/>
      <c r="S38" s="205"/>
      <c r="T38" s="205"/>
    </row>
    <row r="39" spans="2:22" s="203" customFormat="1" ht="15" x14ac:dyDescent="0.2">
      <c r="B39" s="277"/>
      <c r="C39" s="286" t="s">
        <v>18</v>
      </c>
      <c r="D39" s="279" t="str">
        <f t="shared" si="3"/>
        <v/>
      </c>
      <c r="E39" s="313" t="s">
        <v>34</v>
      </c>
      <c r="F39" s="280" t="str">
        <f t="shared" si="4"/>
        <v/>
      </c>
      <c r="G39" s="281" t="str">
        <f>IF(D39=""," ",+D30)</f>
        <v xml:space="preserve"> </v>
      </c>
      <c r="H39" s="86"/>
      <c r="I39" s="282" t="str">
        <f t="shared" si="1"/>
        <v/>
      </c>
      <c r="J39" s="197"/>
      <c r="K39" s="281" t="str">
        <f>IF(D39=""," ",+E30)</f>
        <v xml:space="preserve"> </v>
      </c>
      <c r="L39" s="86"/>
      <c r="M39" s="282">
        <f t="shared" si="2"/>
        <v>0</v>
      </c>
      <c r="N39" s="195"/>
      <c r="O39" s="283"/>
      <c r="P39" s="283"/>
      <c r="Q39" s="283"/>
      <c r="R39" s="284"/>
      <c r="S39" s="205"/>
      <c r="T39" s="205"/>
    </row>
    <row r="40" spans="2:22" s="203" customFormat="1" ht="15" x14ac:dyDescent="0.2">
      <c r="B40" s="277"/>
      <c r="C40" s="278" t="s">
        <v>19</v>
      </c>
      <c r="D40" s="279" t="str">
        <f t="shared" si="3"/>
        <v/>
      </c>
      <c r="E40" s="313" t="s">
        <v>34</v>
      </c>
      <c r="F40" s="280" t="str">
        <f t="shared" si="4"/>
        <v/>
      </c>
      <c r="G40" s="281" t="str">
        <f>IF(D40=""," ",+D30)</f>
        <v xml:space="preserve"> </v>
      </c>
      <c r="H40" s="86"/>
      <c r="I40" s="282" t="str">
        <f t="shared" si="1"/>
        <v/>
      </c>
      <c r="J40" s="197"/>
      <c r="K40" s="281" t="str">
        <f>IF(D40=""," ",+E30)</f>
        <v xml:space="preserve"> </v>
      </c>
      <c r="L40" s="86"/>
      <c r="M40" s="282">
        <f t="shared" si="2"/>
        <v>0</v>
      </c>
      <c r="N40" s="195"/>
      <c r="O40" s="283"/>
      <c r="P40" s="283"/>
      <c r="Q40" s="283"/>
      <c r="R40" s="284"/>
      <c r="S40" s="205"/>
      <c r="T40" s="205"/>
    </row>
    <row r="41" spans="2:22" s="203" customFormat="1" ht="15" x14ac:dyDescent="0.2">
      <c r="B41" s="277"/>
      <c r="C41" s="285" t="s">
        <v>20</v>
      </c>
      <c r="D41" s="279" t="str">
        <f t="shared" si="3"/>
        <v/>
      </c>
      <c r="E41" s="313" t="s">
        <v>34</v>
      </c>
      <c r="F41" s="280" t="str">
        <f t="shared" si="4"/>
        <v/>
      </c>
      <c r="G41" s="281" t="str">
        <f>IF(D41=""," ",+D30)</f>
        <v xml:space="preserve"> </v>
      </c>
      <c r="H41" s="86"/>
      <c r="I41" s="282" t="str">
        <f t="shared" si="1"/>
        <v/>
      </c>
      <c r="J41" s="197"/>
      <c r="K41" s="281" t="str">
        <f>IF(D41=""," ",+E30)</f>
        <v xml:space="preserve"> </v>
      </c>
      <c r="L41" s="86"/>
      <c r="M41" s="282">
        <f t="shared" si="2"/>
        <v>0</v>
      </c>
      <c r="N41" s="195"/>
      <c r="O41" s="283"/>
      <c r="P41" s="283"/>
      <c r="Q41" s="283"/>
      <c r="R41" s="284"/>
      <c r="S41" s="205"/>
      <c r="T41" s="205"/>
    </row>
    <row r="42" spans="2:22" s="203" customFormat="1" ht="15" x14ac:dyDescent="0.2">
      <c r="B42" s="277"/>
      <c r="C42" s="285" t="s">
        <v>21</v>
      </c>
      <c r="D42" s="279" t="str">
        <f t="shared" si="3"/>
        <v/>
      </c>
      <c r="E42" s="313" t="s">
        <v>34</v>
      </c>
      <c r="F42" s="280" t="str">
        <f t="shared" si="4"/>
        <v/>
      </c>
      <c r="G42" s="281" t="str">
        <f>IF(D42=""," ",+D30)</f>
        <v xml:space="preserve"> </v>
      </c>
      <c r="H42" s="86"/>
      <c r="I42" s="282" t="str">
        <f t="shared" si="1"/>
        <v/>
      </c>
      <c r="J42" s="197"/>
      <c r="K42" s="281" t="str">
        <f>IF(D42=""," ",+E30)</f>
        <v xml:space="preserve"> </v>
      </c>
      <c r="L42" s="86"/>
      <c r="M42" s="282">
        <f t="shared" si="2"/>
        <v>0</v>
      </c>
      <c r="N42" s="195"/>
      <c r="O42" s="283"/>
      <c r="P42" s="283"/>
      <c r="Q42" s="283"/>
      <c r="R42" s="284"/>
      <c r="S42" s="205"/>
      <c r="T42" s="205"/>
    </row>
    <row r="43" spans="2:22" s="203" customFormat="1" ht="15" x14ac:dyDescent="0.2">
      <c r="B43" s="277"/>
      <c r="C43" s="285" t="s">
        <v>22</v>
      </c>
      <c r="D43" s="279" t="str">
        <f t="shared" si="3"/>
        <v/>
      </c>
      <c r="E43" s="313" t="s">
        <v>34</v>
      </c>
      <c r="F43" s="280" t="str">
        <f t="shared" si="4"/>
        <v/>
      </c>
      <c r="G43" s="281" t="str">
        <f>IF(D43=""," ",+D30)</f>
        <v xml:space="preserve"> </v>
      </c>
      <c r="H43" s="86"/>
      <c r="I43" s="282" t="str">
        <f t="shared" si="1"/>
        <v/>
      </c>
      <c r="J43" s="197"/>
      <c r="K43" s="281" t="str">
        <f>IF(D43=""," ",+E30)</f>
        <v xml:space="preserve"> </v>
      </c>
      <c r="L43" s="86"/>
      <c r="M43" s="282">
        <f t="shared" si="2"/>
        <v>0</v>
      </c>
      <c r="N43" s="195"/>
      <c r="O43" s="283"/>
      <c r="P43" s="283"/>
      <c r="Q43" s="283"/>
      <c r="R43" s="284"/>
      <c r="S43" s="205"/>
      <c r="T43" s="205"/>
    </row>
    <row r="44" spans="2:22" s="203" customFormat="1" ht="15" x14ac:dyDescent="0.2">
      <c r="B44" s="277"/>
      <c r="C44" s="286" t="s">
        <v>42</v>
      </c>
      <c r="D44" s="279" t="str">
        <f t="shared" si="3"/>
        <v/>
      </c>
      <c r="E44" s="287" t="s">
        <v>34</v>
      </c>
      <c r="F44" s="280" t="str">
        <f t="shared" si="4"/>
        <v/>
      </c>
      <c r="G44" s="281" t="str">
        <f>IF(D44=""," ",+D30)</f>
        <v xml:space="preserve"> </v>
      </c>
      <c r="H44" s="86"/>
      <c r="I44" s="282" t="str">
        <f t="shared" si="1"/>
        <v/>
      </c>
      <c r="J44" s="197"/>
      <c r="K44" s="281" t="str">
        <f>IF(D44=""," ",+E30)</f>
        <v xml:space="preserve"> </v>
      </c>
      <c r="L44" s="86"/>
      <c r="M44" s="282">
        <f t="shared" si="2"/>
        <v>0</v>
      </c>
      <c r="N44" s="195"/>
      <c r="O44" s="283"/>
      <c r="P44" s="283"/>
      <c r="Q44" s="283"/>
      <c r="R44" s="205"/>
      <c r="S44" s="205"/>
      <c r="T44" s="205"/>
    </row>
    <row r="45" spans="2:22" s="203" customFormat="1" ht="16.149999999999999" customHeight="1" x14ac:dyDescent="0.25">
      <c r="B45" s="277"/>
      <c r="C45" s="504" t="s">
        <v>203</v>
      </c>
      <c r="D45" s="505"/>
      <c r="E45" s="505"/>
      <c r="F45" s="505"/>
      <c r="G45" s="505"/>
      <c r="H45" s="506"/>
      <c r="J45" s="197"/>
      <c r="K45" s="197"/>
      <c r="N45" s="195"/>
      <c r="O45" s="288"/>
      <c r="P45" s="283"/>
      <c r="Q45" s="283"/>
      <c r="R45" s="205"/>
      <c r="S45" s="205"/>
      <c r="T45" s="205"/>
    </row>
    <row r="46" spans="2:22" s="203" customFormat="1" ht="15" x14ac:dyDescent="0.25">
      <c r="B46" s="277"/>
      <c r="C46" s="507"/>
      <c r="D46" s="508"/>
      <c r="E46" s="508"/>
      <c r="F46" s="508"/>
      <c r="G46" s="508"/>
      <c r="H46" s="509"/>
      <c r="J46" s="197"/>
      <c r="K46" s="197"/>
      <c r="L46" s="197"/>
      <c r="M46" s="197"/>
      <c r="N46" s="195"/>
      <c r="O46" s="288"/>
      <c r="P46" s="283"/>
      <c r="Q46" s="289"/>
      <c r="R46" s="205"/>
      <c r="S46" s="205"/>
      <c r="T46" s="205"/>
    </row>
    <row r="47" spans="2:22" s="203" customFormat="1" ht="15" x14ac:dyDescent="0.25">
      <c r="B47" s="277"/>
      <c r="C47" s="205"/>
      <c r="D47" s="239"/>
      <c r="E47" s="239"/>
      <c r="F47" s="239"/>
      <c r="G47" s="239"/>
      <c r="J47" s="290"/>
      <c r="L47" s="197"/>
      <c r="M47" s="197"/>
      <c r="N47" s="195"/>
      <c r="O47" s="197"/>
      <c r="P47" s="197"/>
      <c r="Q47" s="288"/>
      <c r="R47" s="283"/>
      <c r="S47" s="205"/>
      <c r="T47" s="205"/>
      <c r="U47" s="205"/>
      <c r="V47" s="205"/>
    </row>
    <row r="48" spans="2:22" s="203" customFormat="1" ht="15" x14ac:dyDescent="0.25">
      <c r="C48" s="228" t="s">
        <v>48</v>
      </c>
      <c r="D48" s="219" t="str">
        <f t="shared" ref="D48:M48" si="5">+D10</f>
        <v>Jaar 1</v>
      </c>
      <c r="E48" s="219" t="str">
        <f t="shared" si="5"/>
        <v>Jaar 2</v>
      </c>
      <c r="F48" s="219" t="str">
        <f t="shared" si="5"/>
        <v>Jaar 3</v>
      </c>
      <c r="G48" s="219" t="str">
        <f t="shared" si="5"/>
        <v>Jaar 4</v>
      </c>
      <c r="H48" s="291" t="str">
        <f t="shared" si="5"/>
        <v>Jaar 5</v>
      </c>
      <c r="I48" s="291" t="str">
        <f t="shared" si="5"/>
        <v>Jaar 6</v>
      </c>
      <c r="J48" s="291" t="str">
        <f t="shared" si="5"/>
        <v>Jaar 7</v>
      </c>
      <c r="K48" s="291" t="str">
        <f t="shared" si="5"/>
        <v>Jaar 8</v>
      </c>
      <c r="L48" s="291" t="str">
        <f t="shared" si="5"/>
        <v>Jaar 9</v>
      </c>
      <c r="M48" s="291" t="str">
        <f t="shared" si="5"/>
        <v>Jaar 10</v>
      </c>
      <c r="N48" s="195"/>
      <c r="O48" s="197"/>
      <c r="P48" s="197"/>
      <c r="Q48" s="205"/>
      <c r="R48" s="205"/>
      <c r="S48" s="205"/>
      <c r="T48" s="205"/>
      <c r="U48" s="205"/>
      <c r="V48" s="205"/>
    </row>
    <row r="49" spans="3:22" s="203" customFormat="1" ht="15" x14ac:dyDescent="0.25">
      <c r="C49" s="292" t="s">
        <v>94</v>
      </c>
      <c r="D49" s="293">
        <v>112</v>
      </c>
      <c r="E49" s="293">
        <v>112</v>
      </c>
      <c r="F49" s="293">
        <v>132</v>
      </c>
      <c r="G49" s="293">
        <v>152</v>
      </c>
      <c r="H49" s="294">
        <v>152</v>
      </c>
      <c r="I49" s="294">
        <v>152</v>
      </c>
      <c r="J49" s="294">
        <v>152</v>
      </c>
      <c r="K49" s="294">
        <v>152</v>
      </c>
      <c r="L49" s="294">
        <v>152</v>
      </c>
      <c r="M49" s="294">
        <v>152</v>
      </c>
      <c r="N49" s="195"/>
      <c r="O49" s="197"/>
      <c r="P49" s="197"/>
      <c r="Q49" s="205"/>
      <c r="R49" s="205"/>
      <c r="S49" s="205"/>
      <c r="T49" s="205"/>
      <c r="U49" s="205"/>
      <c r="V49" s="205"/>
    </row>
    <row r="50" spans="3:22" s="203" customFormat="1" ht="15" x14ac:dyDescent="0.25">
      <c r="C50" s="292" t="s">
        <v>49</v>
      </c>
      <c r="D50" s="293">
        <f>+D49</f>
        <v>112</v>
      </c>
      <c r="E50" s="293">
        <f t="shared" ref="E50:M50" si="6">+E49-D49</f>
        <v>0</v>
      </c>
      <c r="F50" s="293">
        <f t="shared" si="6"/>
        <v>20</v>
      </c>
      <c r="G50" s="293">
        <f t="shared" si="6"/>
        <v>20</v>
      </c>
      <c r="H50" s="294">
        <f t="shared" si="6"/>
        <v>0</v>
      </c>
      <c r="I50" s="294">
        <f t="shared" si="6"/>
        <v>0</v>
      </c>
      <c r="J50" s="294">
        <f t="shared" si="6"/>
        <v>0</v>
      </c>
      <c r="K50" s="294">
        <f t="shared" si="6"/>
        <v>0</v>
      </c>
      <c r="L50" s="294">
        <f t="shared" si="6"/>
        <v>0</v>
      </c>
      <c r="M50" s="294">
        <f t="shared" si="6"/>
        <v>0</v>
      </c>
      <c r="N50" s="195"/>
      <c r="O50" s="197"/>
      <c r="P50" s="197"/>
      <c r="Q50" s="205"/>
      <c r="R50" s="205"/>
      <c r="S50" s="205"/>
      <c r="T50" s="205"/>
      <c r="U50" s="205"/>
      <c r="V50" s="205"/>
    </row>
    <row r="51" spans="3:22" s="203" customFormat="1" ht="14.25" x14ac:dyDescent="0.25">
      <c r="C51" s="292" t="str">
        <f>"Prijs conform staffel cumulatief"</f>
        <v>Prijs conform staffel cumulatief</v>
      </c>
      <c r="D51" s="295">
        <f>IF(ISERROR(VLOOKUP(D49,$D$36:$I$44,6,TRUE)),"",VLOOKUP(D49,$D$36:$I$44,6,TRUE))</f>
        <v>0</v>
      </c>
      <c r="E51" s="295">
        <f t="shared" ref="E51:M51" si="7">IF(ISERROR(VLOOKUP(E49,$D$36:$I$44,6,TRUE)),"",VLOOKUP(E49,$D$36:$I$44,6,TRUE))</f>
        <v>0</v>
      </c>
      <c r="F51" s="295">
        <f t="shared" si="7"/>
        <v>0</v>
      </c>
      <c r="G51" s="295">
        <f t="shared" si="7"/>
        <v>0</v>
      </c>
      <c r="H51" s="296">
        <f t="shared" si="7"/>
        <v>0</v>
      </c>
      <c r="I51" s="296">
        <f t="shared" si="7"/>
        <v>0</v>
      </c>
      <c r="J51" s="296">
        <f t="shared" si="7"/>
        <v>0</v>
      </c>
      <c r="K51" s="296">
        <f t="shared" si="7"/>
        <v>0</v>
      </c>
      <c r="L51" s="296">
        <f t="shared" si="7"/>
        <v>0</v>
      </c>
      <c r="M51" s="296">
        <f t="shared" si="7"/>
        <v>0</v>
      </c>
      <c r="N51" s="195"/>
      <c r="O51" s="205"/>
      <c r="P51" s="205"/>
      <c r="Q51" s="205"/>
      <c r="R51" s="205"/>
      <c r="S51" s="205"/>
      <c r="T51" s="205"/>
      <c r="U51" s="205"/>
    </row>
    <row r="52" spans="3:22" s="203" customFormat="1" ht="15" thickBot="1" x14ac:dyDescent="0.3">
      <c r="C52" s="292" t="s">
        <v>50</v>
      </c>
      <c r="D52" s="297">
        <f t="shared" ref="D52:M52" si="8">IF(ISERROR(+D51*D50),0,+D51*D50)</f>
        <v>0</v>
      </c>
      <c r="E52" s="297">
        <f t="shared" si="8"/>
        <v>0</v>
      </c>
      <c r="F52" s="297">
        <f t="shared" si="8"/>
        <v>0</v>
      </c>
      <c r="G52" s="297">
        <f t="shared" si="8"/>
        <v>0</v>
      </c>
      <c r="H52" s="298">
        <f t="shared" si="8"/>
        <v>0</v>
      </c>
      <c r="I52" s="298">
        <f t="shared" si="8"/>
        <v>0</v>
      </c>
      <c r="J52" s="298">
        <f t="shared" si="8"/>
        <v>0</v>
      </c>
      <c r="K52" s="298">
        <f t="shared" si="8"/>
        <v>0</v>
      </c>
      <c r="L52" s="298">
        <f t="shared" si="8"/>
        <v>0</v>
      </c>
      <c r="M52" s="298">
        <f t="shared" si="8"/>
        <v>0</v>
      </c>
      <c r="N52" s="195"/>
      <c r="O52" s="205"/>
      <c r="P52" s="205"/>
      <c r="Q52" s="205"/>
      <c r="R52" s="205"/>
      <c r="S52" s="205"/>
      <c r="T52" s="205"/>
      <c r="U52" s="205"/>
    </row>
    <row r="53" spans="3:22" s="203" customFormat="1" ht="15.75" thickTop="1" thickBot="1" x14ac:dyDescent="0.3">
      <c r="C53" s="299" t="s">
        <v>62</v>
      </c>
      <c r="D53" s="300">
        <f>SUM(D52:M52)</f>
        <v>0</v>
      </c>
      <c r="E53" s="239"/>
      <c r="F53" s="239"/>
      <c r="G53" s="239"/>
      <c r="H53" s="239"/>
      <c r="I53" s="239"/>
      <c r="J53" s="239"/>
      <c r="K53" s="239"/>
      <c r="L53" s="239"/>
      <c r="M53" s="239"/>
      <c r="N53" s="195"/>
      <c r="O53" s="205"/>
      <c r="P53" s="205"/>
      <c r="Q53" s="205"/>
      <c r="R53" s="205"/>
      <c r="S53" s="205"/>
      <c r="T53" s="205"/>
      <c r="U53" s="205"/>
    </row>
    <row r="54" spans="3:22" s="203" customFormat="1" ht="15" thickTop="1" x14ac:dyDescent="0.25">
      <c r="C54" s="239"/>
      <c r="D54" s="239"/>
      <c r="E54" s="239"/>
      <c r="F54" s="239"/>
      <c r="G54" s="239"/>
      <c r="H54" s="239"/>
      <c r="I54" s="239"/>
      <c r="J54" s="239"/>
      <c r="K54" s="239"/>
      <c r="L54" s="239"/>
      <c r="M54" s="239"/>
      <c r="N54" s="195"/>
      <c r="O54" s="205"/>
      <c r="P54" s="205"/>
      <c r="Q54" s="205"/>
      <c r="R54" s="205"/>
      <c r="S54" s="205"/>
      <c r="T54" s="205"/>
      <c r="U54" s="205"/>
    </row>
    <row r="55" spans="3:22" s="203" customFormat="1" ht="15" x14ac:dyDescent="0.25">
      <c r="C55" s="228" t="s">
        <v>51</v>
      </c>
      <c r="D55" s="219" t="str">
        <f>+D48</f>
        <v>Jaar 1</v>
      </c>
      <c r="E55" s="219" t="str">
        <f t="shared" ref="E55:M56" si="9">+E48</f>
        <v>Jaar 2</v>
      </c>
      <c r="F55" s="219" t="str">
        <f t="shared" si="9"/>
        <v>Jaar 3</v>
      </c>
      <c r="G55" s="219" t="str">
        <f t="shared" si="9"/>
        <v>Jaar 4</v>
      </c>
      <c r="H55" s="219" t="str">
        <f t="shared" si="9"/>
        <v>Jaar 5</v>
      </c>
      <c r="I55" s="219" t="str">
        <f t="shared" si="9"/>
        <v>Jaar 6</v>
      </c>
      <c r="J55" s="219" t="str">
        <f t="shared" si="9"/>
        <v>Jaar 7</v>
      </c>
      <c r="K55" s="219" t="str">
        <f t="shared" si="9"/>
        <v>Jaar 8</v>
      </c>
      <c r="L55" s="219" t="str">
        <f t="shared" si="9"/>
        <v>Jaar 9</v>
      </c>
      <c r="M55" s="219" t="str">
        <f t="shared" si="9"/>
        <v>Jaar 10</v>
      </c>
      <c r="N55" s="195"/>
      <c r="O55" s="205"/>
      <c r="P55" s="205"/>
      <c r="Q55" s="205"/>
      <c r="R55" s="205"/>
      <c r="S55" s="205"/>
      <c r="T55" s="205"/>
      <c r="U55" s="205"/>
    </row>
    <row r="56" spans="3:22" s="203" customFormat="1" ht="14.25" x14ac:dyDescent="0.25">
      <c r="C56" s="292" t="s">
        <v>94</v>
      </c>
      <c r="D56" s="293">
        <f>+D49</f>
        <v>112</v>
      </c>
      <c r="E56" s="293">
        <f t="shared" si="9"/>
        <v>112</v>
      </c>
      <c r="F56" s="293">
        <f t="shared" si="9"/>
        <v>132</v>
      </c>
      <c r="G56" s="293">
        <f t="shared" si="9"/>
        <v>152</v>
      </c>
      <c r="H56" s="293">
        <f t="shared" si="9"/>
        <v>152</v>
      </c>
      <c r="I56" s="293">
        <f t="shared" si="9"/>
        <v>152</v>
      </c>
      <c r="J56" s="293">
        <f t="shared" si="9"/>
        <v>152</v>
      </c>
      <c r="K56" s="293">
        <f t="shared" si="9"/>
        <v>152</v>
      </c>
      <c r="L56" s="293">
        <f t="shared" si="9"/>
        <v>152</v>
      </c>
      <c r="M56" s="293">
        <f t="shared" si="9"/>
        <v>152</v>
      </c>
      <c r="N56" s="195"/>
      <c r="O56" s="205"/>
      <c r="P56" s="205"/>
      <c r="Q56" s="205"/>
      <c r="R56" s="205"/>
      <c r="S56" s="205"/>
      <c r="T56" s="205"/>
      <c r="U56" s="205"/>
    </row>
    <row r="57" spans="3:22" s="203" customFormat="1" ht="14.25" x14ac:dyDescent="0.25">
      <c r="C57" s="292" t="str">
        <f>"Prijs conform staffel cummulatief "</f>
        <v xml:space="preserve">Prijs conform staffel cummulatief </v>
      </c>
      <c r="D57" s="295">
        <f>IF(ISERROR(VLOOKUP(D56,$D$36:$M$44,10,TRUE)),"",VLOOKUP(D56,$D$36:$M$44,10,TRUE))</f>
        <v>0</v>
      </c>
      <c r="E57" s="295">
        <f t="shared" ref="E57:M57" si="10">IF(ISERROR(VLOOKUP(E56,$D$36:$M$44,10,TRUE)),"",VLOOKUP(E56,$D$36:$M$44,10,TRUE))</f>
        <v>0</v>
      </c>
      <c r="F57" s="295">
        <f t="shared" si="10"/>
        <v>0</v>
      </c>
      <c r="G57" s="295">
        <f t="shared" si="10"/>
        <v>0</v>
      </c>
      <c r="H57" s="295">
        <f t="shared" si="10"/>
        <v>0</v>
      </c>
      <c r="I57" s="295">
        <f t="shared" si="10"/>
        <v>0</v>
      </c>
      <c r="J57" s="295">
        <f t="shared" si="10"/>
        <v>0</v>
      </c>
      <c r="K57" s="295">
        <f t="shared" si="10"/>
        <v>0</v>
      </c>
      <c r="L57" s="295">
        <f t="shared" si="10"/>
        <v>0</v>
      </c>
      <c r="M57" s="295">
        <f t="shared" si="10"/>
        <v>0</v>
      </c>
      <c r="N57" s="195"/>
      <c r="O57" s="195"/>
      <c r="P57" s="205"/>
      <c r="Q57" s="205"/>
      <c r="R57" s="205"/>
      <c r="S57" s="205"/>
      <c r="T57" s="205"/>
      <c r="U57" s="205"/>
    </row>
    <row r="58" spans="3:22" s="203" customFormat="1" ht="15" thickBot="1" x14ac:dyDescent="0.3">
      <c r="C58" s="292" t="s">
        <v>50</v>
      </c>
      <c r="D58" s="297">
        <f t="shared" ref="D58:M58" si="11">IF(ISERROR(+D57*D56),0,+D57*D56)</f>
        <v>0</v>
      </c>
      <c r="E58" s="297">
        <f t="shared" si="11"/>
        <v>0</v>
      </c>
      <c r="F58" s="297">
        <f t="shared" si="11"/>
        <v>0</v>
      </c>
      <c r="G58" s="297">
        <f t="shared" si="11"/>
        <v>0</v>
      </c>
      <c r="H58" s="297">
        <f t="shared" si="11"/>
        <v>0</v>
      </c>
      <c r="I58" s="297">
        <f t="shared" si="11"/>
        <v>0</v>
      </c>
      <c r="J58" s="297">
        <f t="shared" si="11"/>
        <v>0</v>
      </c>
      <c r="K58" s="297">
        <f t="shared" si="11"/>
        <v>0</v>
      </c>
      <c r="L58" s="297">
        <f t="shared" si="11"/>
        <v>0</v>
      </c>
      <c r="M58" s="297">
        <f t="shared" si="11"/>
        <v>0</v>
      </c>
      <c r="N58" s="195"/>
      <c r="O58" s="195"/>
      <c r="P58" s="205"/>
      <c r="Q58" s="205"/>
      <c r="R58" s="205"/>
      <c r="S58" s="205"/>
      <c r="T58" s="205"/>
      <c r="U58" s="205"/>
    </row>
    <row r="59" spans="3:22" s="203" customFormat="1" ht="16.5" thickTop="1" thickBot="1" x14ac:dyDescent="0.3">
      <c r="C59" s="299" t="s">
        <v>62</v>
      </c>
      <c r="D59" s="300">
        <f>SUM(D58:M58)</f>
        <v>0</v>
      </c>
      <c r="E59" s="239"/>
      <c r="F59" s="239"/>
      <c r="G59" s="239"/>
      <c r="H59" s="239"/>
      <c r="I59" s="239"/>
      <c r="J59" s="239"/>
      <c r="K59" s="239"/>
      <c r="L59" s="197"/>
      <c r="M59" s="205"/>
      <c r="N59" s="195"/>
      <c r="O59" s="195"/>
      <c r="P59" s="205"/>
      <c r="Q59" s="205"/>
      <c r="R59" s="205"/>
      <c r="S59" s="205"/>
      <c r="T59" s="205"/>
      <c r="U59" s="205"/>
    </row>
    <row r="60" spans="3:22" s="203" customFormat="1" ht="15" thickTop="1" x14ac:dyDescent="0.25">
      <c r="C60" s="211"/>
      <c r="D60" s="212"/>
      <c r="E60" s="212"/>
      <c r="F60" s="212"/>
      <c r="G60" s="212"/>
      <c r="H60" s="212"/>
      <c r="I60" s="212"/>
      <c r="J60" s="212"/>
      <c r="K60" s="212"/>
      <c r="L60" s="212"/>
      <c r="M60" s="212"/>
      <c r="N60" s="195"/>
      <c r="O60" s="195"/>
      <c r="P60" s="205"/>
      <c r="Q60" s="205"/>
      <c r="R60" s="205"/>
      <c r="S60" s="205"/>
      <c r="T60" s="205"/>
      <c r="U60" s="205"/>
    </row>
    <row r="61" spans="3:22" s="203" customFormat="1" ht="15" x14ac:dyDescent="0.25">
      <c r="C61" s="228" t="s">
        <v>32</v>
      </c>
      <c r="D61" s="301" t="s">
        <v>41</v>
      </c>
      <c r="E61" s="239"/>
      <c r="F61" s="239"/>
      <c r="G61" s="239"/>
      <c r="H61" s="239"/>
      <c r="I61" s="239"/>
      <c r="J61" s="239"/>
      <c r="K61" s="197"/>
      <c r="L61" s="197"/>
      <c r="M61" s="205"/>
      <c r="N61" s="195"/>
      <c r="O61" s="195"/>
      <c r="P61" s="205"/>
      <c r="Q61" s="205"/>
      <c r="R61" s="205"/>
      <c r="S61" s="205"/>
      <c r="T61" s="205"/>
      <c r="U61" s="205"/>
    </row>
    <row r="62" spans="3:22" s="203" customFormat="1" ht="15.75" thickBot="1" x14ac:dyDescent="0.3">
      <c r="C62" s="302" t="s">
        <v>52</v>
      </c>
      <c r="D62" s="303">
        <f>+D59+D53</f>
        <v>0</v>
      </c>
      <c r="E62" s="304"/>
      <c r="G62" s="239"/>
      <c r="H62" s="239"/>
      <c r="I62" s="239"/>
      <c r="J62" s="239"/>
      <c r="K62" s="197"/>
      <c r="L62" s="197"/>
      <c r="M62" s="205"/>
      <c r="N62" s="195"/>
      <c r="O62" s="195"/>
      <c r="P62" s="205"/>
      <c r="Q62" s="205"/>
      <c r="R62" s="205"/>
      <c r="S62" s="205"/>
      <c r="T62" s="205"/>
      <c r="U62" s="205"/>
    </row>
    <row r="63" spans="3:22" s="203" customFormat="1" ht="15.75" thickTop="1" thickBot="1" x14ac:dyDescent="0.3">
      <c r="C63" s="225"/>
      <c r="D63" s="226"/>
      <c r="E63" s="226"/>
      <c r="F63" s="226"/>
      <c r="G63" s="226"/>
      <c r="H63" s="226"/>
      <c r="I63" s="226"/>
      <c r="J63" s="226"/>
      <c r="K63" s="226"/>
      <c r="L63" s="226"/>
      <c r="M63" s="226"/>
      <c r="N63" s="195"/>
      <c r="O63" s="195"/>
      <c r="P63" s="205"/>
      <c r="Q63" s="205"/>
      <c r="R63" s="205"/>
      <c r="S63" s="205"/>
      <c r="T63" s="205"/>
      <c r="U63" s="205"/>
    </row>
    <row r="64" spans="3:22" s="203" customFormat="1" ht="14.25" x14ac:dyDescent="0.25">
      <c r="C64" s="211"/>
      <c r="D64" s="212"/>
      <c r="E64" s="212"/>
      <c r="F64" s="212"/>
      <c r="G64" s="212"/>
      <c r="H64" s="212"/>
      <c r="I64" s="212"/>
      <c r="J64" s="212"/>
      <c r="K64" s="212"/>
      <c r="L64" s="212"/>
      <c r="M64" s="212"/>
      <c r="N64" s="195"/>
      <c r="O64" s="195"/>
      <c r="P64" s="205"/>
      <c r="Q64" s="205"/>
      <c r="R64" s="205"/>
      <c r="S64" s="205"/>
      <c r="T64" s="205"/>
      <c r="U64" s="205"/>
    </row>
    <row r="65" spans="2:21" s="203" customFormat="1" ht="24.75" x14ac:dyDescent="0.25">
      <c r="B65" s="227">
        <v>2</v>
      </c>
      <c r="C65" s="228" t="s">
        <v>187</v>
      </c>
      <c r="D65" s="229"/>
      <c r="E65" s="229"/>
      <c r="F65" s="230"/>
      <c r="G65" s="230"/>
      <c r="H65" s="230"/>
      <c r="I65" s="230"/>
      <c r="J65" s="230"/>
      <c r="K65" s="230"/>
      <c r="L65" s="230"/>
      <c r="M65" s="231"/>
      <c r="N65" s="195"/>
      <c r="O65" s="195"/>
      <c r="P65" s="205"/>
      <c r="Q65" s="205"/>
      <c r="R65" s="205"/>
      <c r="S65" s="205"/>
      <c r="T65" s="205"/>
      <c r="U65" s="205"/>
    </row>
    <row r="66" spans="2:21" s="203" customFormat="1" ht="15" x14ac:dyDescent="0.25">
      <c r="C66" s="239"/>
      <c r="D66" s="239"/>
      <c r="E66" s="239"/>
      <c r="F66" s="239"/>
      <c r="G66" s="239"/>
      <c r="H66" s="239"/>
      <c r="I66" s="239"/>
      <c r="J66" s="239"/>
      <c r="K66" s="197"/>
      <c r="L66" s="197"/>
      <c r="M66" s="205"/>
      <c r="N66" s="195"/>
      <c r="O66" s="195"/>
      <c r="P66" s="205"/>
      <c r="Q66" s="205"/>
      <c r="R66" s="205"/>
      <c r="S66" s="205"/>
      <c r="T66" s="205"/>
      <c r="U66" s="205"/>
    </row>
    <row r="67" spans="2:21" s="203" customFormat="1" ht="15" x14ac:dyDescent="0.25">
      <c r="C67" s="213"/>
      <c r="D67" s="240" t="s">
        <v>0</v>
      </c>
      <c r="E67" s="241" t="s">
        <v>0</v>
      </c>
      <c r="F67" s="241" t="s">
        <v>0</v>
      </c>
      <c r="G67" s="241"/>
      <c r="H67" s="241"/>
      <c r="I67" s="242"/>
      <c r="J67" s="197"/>
      <c r="K67" s="213" t="s">
        <v>51</v>
      </c>
      <c r="L67" s="243"/>
      <c r="M67" s="244"/>
      <c r="N67" s="195"/>
      <c r="O67" s="195"/>
      <c r="P67" s="205"/>
      <c r="Q67" s="205"/>
      <c r="R67" s="205"/>
      <c r="S67" s="205"/>
    </row>
    <row r="68" spans="2:21" s="203" customFormat="1" ht="15" x14ac:dyDescent="0.25">
      <c r="C68" s="246"/>
      <c r="D68" s="305"/>
      <c r="E68" s="248" t="s">
        <v>38</v>
      </c>
      <c r="F68" s="258"/>
      <c r="G68" s="258"/>
      <c r="H68" s="258"/>
      <c r="I68" s="259"/>
      <c r="J68" s="197"/>
      <c r="K68" s="306"/>
      <c r="L68" s="261"/>
      <c r="M68" s="262"/>
      <c r="N68" s="195"/>
      <c r="O68" s="195"/>
      <c r="P68" s="205"/>
      <c r="Q68" s="205"/>
      <c r="R68" s="205"/>
      <c r="S68" s="205"/>
    </row>
    <row r="69" spans="2:21" s="203" customFormat="1" ht="15" x14ac:dyDescent="0.25">
      <c r="C69" s="307" t="s">
        <v>0</v>
      </c>
      <c r="D69" s="247" t="s">
        <v>45</v>
      </c>
      <c r="E69" s="248" t="s">
        <v>54</v>
      </c>
      <c r="F69" s="258"/>
      <c r="G69" s="258"/>
      <c r="H69" s="258"/>
      <c r="I69" s="259"/>
      <c r="J69" s="197"/>
      <c r="K69" s="306"/>
      <c r="L69" s="261"/>
      <c r="M69" s="262"/>
      <c r="N69" s="195"/>
      <c r="O69" s="195"/>
      <c r="P69" s="205"/>
      <c r="Q69" s="205"/>
      <c r="R69" s="205"/>
      <c r="S69" s="205"/>
    </row>
    <row r="70" spans="2:21" s="203" customFormat="1" ht="15" x14ac:dyDescent="0.25">
      <c r="C70" s="256" t="s">
        <v>35</v>
      </c>
      <c r="D70" s="308" t="str">
        <f>C71</f>
        <v>Stuks</v>
      </c>
      <c r="E70" s="248" t="s">
        <v>46</v>
      </c>
      <c r="F70" s="258"/>
      <c r="G70" s="258"/>
      <c r="H70" s="258"/>
      <c r="I70" s="259"/>
      <c r="J70" s="197"/>
      <c r="K70" s="306"/>
      <c r="L70" s="261"/>
      <c r="M70" s="262"/>
      <c r="N70" s="195"/>
      <c r="O70" s="195"/>
      <c r="P70" s="205"/>
      <c r="Q70" s="205"/>
      <c r="R70" s="205"/>
      <c r="S70" s="205"/>
    </row>
    <row r="71" spans="2:21" s="203" customFormat="1" ht="15" x14ac:dyDescent="0.25">
      <c r="C71" s="193" t="s">
        <v>219</v>
      </c>
      <c r="D71" s="85"/>
      <c r="E71" s="85"/>
      <c r="F71" s="258" t="s">
        <v>0</v>
      </c>
      <c r="G71" s="258"/>
      <c r="H71" s="258"/>
      <c r="I71" s="259"/>
      <c r="J71" s="197"/>
      <c r="K71" s="260">
        <f>+E71</f>
        <v>0</v>
      </c>
      <c r="L71" s="261"/>
      <c r="M71" s="262"/>
      <c r="N71" s="195"/>
      <c r="O71" s="195"/>
      <c r="P71" s="205"/>
      <c r="Q71" s="205"/>
      <c r="R71" s="205"/>
      <c r="S71" s="205"/>
    </row>
    <row r="72" spans="2:21" s="245" customFormat="1" ht="15" x14ac:dyDescent="0.25">
      <c r="C72" s="263"/>
      <c r="D72" s="248"/>
      <c r="E72" s="248"/>
      <c r="F72" s="248" t="s">
        <v>0</v>
      </c>
      <c r="G72" s="248"/>
      <c r="H72" s="248" t="s">
        <v>0</v>
      </c>
      <c r="I72" s="249" t="s">
        <v>45</v>
      </c>
      <c r="J72" s="250"/>
      <c r="K72" s="251"/>
      <c r="L72" s="252"/>
      <c r="M72" s="253"/>
      <c r="N72" s="254"/>
      <c r="O72" s="254"/>
      <c r="P72" s="255"/>
      <c r="Q72" s="255"/>
      <c r="R72" s="255"/>
      <c r="S72" s="255"/>
    </row>
    <row r="73" spans="2:21" s="245" customFormat="1" ht="15" x14ac:dyDescent="0.25">
      <c r="C73" s="263"/>
      <c r="D73" s="248"/>
      <c r="E73" s="248"/>
      <c r="F73" s="248"/>
      <c r="G73" s="248"/>
      <c r="H73" s="248"/>
      <c r="I73" s="249" t="s">
        <v>101</v>
      </c>
      <c r="J73" s="250"/>
      <c r="K73" s="251"/>
      <c r="L73" s="252"/>
      <c r="M73" s="249" t="s">
        <v>102</v>
      </c>
      <c r="N73" s="254"/>
      <c r="O73" s="254"/>
      <c r="P73" s="255"/>
      <c r="Q73" s="255"/>
      <c r="R73" s="255"/>
      <c r="S73" s="255"/>
    </row>
    <row r="74" spans="2:21" s="245" customFormat="1" ht="15" x14ac:dyDescent="0.25">
      <c r="C74" s="264" t="s">
        <v>37</v>
      </c>
      <c r="D74" s="265"/>
      <c r="E74" s="265"/>
      <c r="F74" s="510" t="str">
        <f>"aantallen "&amp;C71</f>
        <v>aantallen Stuks</v>
      </c>
      <c r="G74" s="265"/>
      <c r="H74" s="265" t="s">
        <v>0</v>
      </c>
      <c r="I74" s="249" t="s">
        <v>99</v>
      </c>
      <c r="J74" s="250"/>
      <c r="K74" s="251"/>
      <c r="L74" s="252"/>
      <c r="M74" s="266" t="s">
        <v>43</v>
      </c>
      <c r="N74" s="254"/>
      <c r="O74" s="255"/>
      <c r="P74" s="255"/>
      <c r="Q74" s="255"/>
      <c r="R74" s="255"/>
      <c r="S74" s="255"/>
    </row>
    <row r="75" spans="2:21" s="245" customFormat="1" ht="15" x14ac:dyDescent="0.25">
      <c r="C75" s="256"/>
      <c r="D75" s="512" t="str">
        <f>"aantallen "&amp;C71</f>
        <v>aantallen Stuks</v>
      </c>
      <c r="E75" s="513"/>
      <c r="F75" s="511"/>
      <c r="G75" s="267" t="s">
        <v>45</v>
      </c>
      <c r="H75" s="510" t="s">
        <v>55</v>
      </c>
      <c r="I75" s="266" t="s">
        <v>100</v>
      </c>
      <c r="J75" s="250"/>
      <c r="K75" s="268" t="s">
        <v>45</v>
      </c>
      <c r="L75" s="502" t="s">
        <v>44</v>
      </c>
      <c r="M75" s="266" t="s">
        <v>103</v>
      </c>
      <c r="N75" s="254"/>
      <c r="O75" s="255"/>
      <c r="P75" s="255"/>
      <c r="Q75" s="255"/>
      <c r="R75" s="255"/>
      <c r="S75" s="255"/>
    </row>
    <row r="76" spans="2:21" s="245" customFormat="1" ht="15" x14ac:dyDescent="0.25">
      <c r="C76" s="269" t="s">
        <v>36</v>
      </c>
      <c r="D76" s="270" t="s">
        <v>13</v>
      </c>
      <c r="E76" s="271" t="s">
        <v>14</v>
      </c>
      <c r="F76" s="272" t="s">
        <v>43</v>
      </c>
      <c r="G76" s="273" t="str">
        <f>C71</f>
        <v>Stuks</v>
      </c>
      <c r="H76" s="514"/>
      <c r="I76" s="274" t="s">
        <v>98</v>
      </c>
      <c r="J76" s="250"/>
      <c r="K76" s="275" t="str">
        <f>+C71</f>
        <v>Stuks</v>
      </c>
      <c r="L76" s="503"/>
      <c r="M76" s="274" t="s">
        <v>104</v>
      </c>
      <c r="N76" s="254"/>
      <c r="O76" s="255"/>
      <c r="P76" s="255"/>
      <c r="Q76" s="255"/>
      <c r="R76" s="276"/>
      <c r="S76" s="255"/>
    </row>
    <row r="77" spans="2:21" s="203" customFormat="1" ht="15" x14ac:dyDescent="0.2">
      <c r="B77" s="277"/>
      <c r="C77" s="278" t="s">
        <v>15</v>
      </c>
      <c r="D77" s="279">
        <v>1</v>
      </c>
      <c r="E77" s="313" t="s">
        <v>34</v>
      </c>
      <c r="F77" s="280" t="str">
        <f>IF(+E77&lt;&gt;0,E77,"&gt;")</f>
        <v>&gt;</v>
      </c>
      <c r="G77" s="281">
        <f>+D71</f>
        <v>0</v>
      </c>
      <c r="H77" s="86"/>
      <c r="I77" s="282">
        <f t="shared" ref="I77:I85" si="12">IF(D77="","",G77*(1-H77))</f>
        <v>0</v>
      </c>
      <c r="J77" s="197"/>
      <c r="K77" s="281">
        <f>+E71</f>
        <v>0</v>
      </c>
      <c r="L77" s="86"/>
      <c r="M77" s="282">
        <f t="shared" ref="M77:M85" si="13">IF(D77="","",+K77*(1-L77))</f>
        <v>0</v>
      </c>
      <c r="N77" s="195"/>
      <c r="O77" s="283"/>
      <c r="P77" s="283"/>
      <c r="Q77" s="283"/>
      <c r="R77" s="284"/>
      <c r="S77" s="205"/>
    </row>
    <row r="78" spans="2:21" s="203" customFormat="1" ht="15" x14ac:dyDescent="0.2">
      <c r="B78" s="277"/>
      <c r="C78" s="285" t="s">
        <v>16</v>
      </c>
      <c r="D78" s="279" t="str">
        <f t="shared" ref="D78:D85" si="14">IF(OR(E77="",E77="&gt;"),"",E77+1)</f>
        <v/>
      </c>
      <c r="E78" s="313" t="s">
        <v>34</v>
      </c>
      <c r="F78" s="280" t="str">
        <f t="shared" ref="F78:F85" si="15">IF(D78="","",IF(+E78&lt;&gt;0,E78,"&gt;"))</f>
        <v/>
      </c>
      <c r="G78" s="281" t="str">
        <f>IF(D78=""," ",+$D$71)</f>
        <v xml:space="preserve"> </v>
      </c>
      <c r="H78" s="86"/>
      <c r="I78" s="282" t="str">
        <f t="shared" si="12"/>
        <v/>
      </c>
      <c r="J78" s="197"/>
      <c r="K78" s="281" t="str">
        <f>IF(D78=""," ",+$E$71)</f>
        <v xml:space="preserve"> </v>
      </c>
      <c r="L78" s="86"/>
      <c r="M78" s="282" t="str">
        <f t="shared" si="13"/>
        <v/>
      </c>
      <c r="N78" s="195"/>
      <c r="O78" s="283"/>
      <c r="P78" s="283"/>
      <c r="Q78" s="283"/>
      <c r="R78" s="284"/>
      <c r="S78" s="205"/>
    </row>
    <row r="79" spans="2:21" s="203" customFormat="1" ht="15" x14ac:dyDescent="0.2">
      <c r="B79" s="277"/>
      <c r="C79" s="286" t="s">
        <v>17</v>
      </c>
      <c r="D79" s="279" t="str">
        <f t="shared" si="14"/>
        <v/>
      </c>
      <c r="E79" s="313" t="s">
        <v>34</v>
      </c>
      <c r="F79" s="280" t="str">
        <f t="shared" si="15"/>
        <v/>
      </c>
      <c r="G79" s="281" t="str">
        <f t="shared" ref="G79:G85" si="16">IF(D79=""," ",+$D$71)</f>
        <v xml:space="preserve"> </v>
      </c>
      <c r="H79" s="86"/>
      <c r="I79" s="282" t="str">
        <f t="shared" si="12"/>
        <v/>
      </c>
      <c r="J79" s="197"/>
      <c r="K79" s="281" t="str">
        <f t="shared" ref="K79:K85" si="17">IF(D79=""," ",+$E$71)</f>
        <v xml:space="preserve"> </v>
      </c>
      <c r="L79" s="86"/>
      <c r="M79" s="282" t="str">
        <f t="shared" si="13"/>
        <v/>
      </c>
      <c r="N79" s="195"/>
      <c r="O79" s="283"/>
      <c r="P79" s="283"/>
      <c r="Q79" s="283"/>
      <c r="R79" s="284"/>
      <c r="S79" s="205"/>
    </row>
    <row r="80" spans="2:21" s="203" customFormat="1" ht="15" x14ac:dyDescent="0.2">
      <c r="B80" s="277"/>
      <c r="C80" s="286" t="s">
        <v>18</v>
      </c>
      <c r="D80" s="279" t="str">
        <f t="shared" si="14"/>
        <v/>
      </c>
      <c r="E80" s="313" t="s">
        <v>34</v>
      </c>
      <c r="F80" s="280" t="str">
        <f t="shared" si="15"/>
        <v/>
      </c>
      <c r="G80" s="281" t="str">
        <f t="shared" si="16"/>
        <v xml:space="preserve"> </v>
      </c>
      <c r="H80" s="86"/>
      <c r="I80" s="282" t="str">
        <f t="shared" si="12"/>
        <v/>
      </c>
      <c r="J80" s="197"/>
      <c r="K80" s="281" t="str">
        <f t="shared" si="17"/>
        <v xml:space="preserve"> </v>
      </c>
      <c r="L80" s="86"/>
      <c r="M80" s="282" t="str">
        <f t="shared" si="13"/>
        <v/>
      </c>
      <c r="N80" s="195"/>
      <c r="O80" s="283"/>
      <c r="P80" s="283"/>
      <c r="Q80" s="283"/>
      <c r="R80" s="284"/>
      <c r="S80" s="205"/>
    </row>
    <row r="81" spans="2:21" s="203" customFormat="1" ht="15" x14ac:dyDescent="0.2">
      <c r="B81" s="277"/>
      <c r="C81" s="278" t="s">
        <v>19</v>
      </c>
      <c r="D81" s="279" t="str">
        <f t="shared" si="14"/>
        <v/>
      </c>
      <c r="E81" s="313" t="s">
        <v>34</v>
      </c>
      <c r="F81" s="280" t="str">
        <f t="shared" si="15"/>
        <v/>
      </c>
      <c r="G81" s="281" t="str">
        <f t="shared" si="16"/>
        <v xml:space="preserve"> </v>
      </c>
      <c r="H81" s="86"/>
      <c r="I81" s="282" t="str">
        <f t="shared" si="12"/>
        <v/>
      </c>
      <c r="J81" s="197"/>
      <c r="K81" s="281" t="str">
        <f t="shared" si="17"/>
        <v xml:space="preserve"> </v>
      </c>
      <c r="L81" s="86"/>
      <c r="M81" s="282" t="str">
        <f t="shared" si="13"/>
        <v/>
      </c>
      <c r="N81" s="195"/>
      <c r="O81" s="283"/>
      <c r="P81" s="283"/>
      <c r="Q81" s="283"/>
      <c r="R81" s="284"/>
      <c r="S81" s="205"/>
    </row>
    <row r="82" spans="2:21" s="203" customFormat="1" ht="15" x14ac:dyDescent="0.2">
      <c r="B82" s="277"/>
      <c r="C82" s="285" t="s">
        <v>20</v>
      </c>
      <c r="D82" s="279" t="str">
        <f t="shared" si="14"/>
        <v/>
      </c>
      <c r="E82" s="313" t="s">
        <v>34</v>
      </c>
      <c r="F82" s="280" t="str">
        <f t="shared" si="15"/>
        <v/>
      </c>
      <c r="G82" s="281" t="str">
        <f t="shared" si="16"/>
        <v xml:space="preserve"> </v>
      </c>
      <c r="H82" s="86"/>
      <c r="I82" s="282" t="str">
        <f t="shared" si="12"/>
        <v/>
      </c>
      <c r="J82" s="197"/>
      <c r="K82" s="281" t="str">
        <f t="shared" si="17"/>
        <v xml:space="preserve"> </v>
      </c>
      <c r="L82" s="86"/>
      <c r="M82" s="282" t="str">
        <f t="shared" si="13"/>
        <v/>
      </c>
      <c r="N82" s="195"/>
      <c r="O82" s="283"/>
      <c r="P82" s="283"/>
      <c r="Q82" s="283"/>
      <c r="R82" s="284"/>
      <c r="S82" s="205"/>
    </row>
    <row r="83" spans="2:21" s="203" customFormat="1" ht="15" x14ac:dyDescent="0.2">
      <c r="B83" s="277"/>
      <c r="C83" s="285" t="s">
        <v>21</v>
      </c>
      <c r="D83" s="279" t="str">
        <f t="shared" si="14"/>
        <v/>
      </c>
      <c r="E83" s="313" t="s">
        <v>34</v>
      </c>
      <c r="F83" s="280" t="str">
        <f t="shared" si="15"/>
        <v/>
      </c>
      <c r="G83" s="281" t="str">
        <f t="shared" si="16"/>
        <v xml:space="preserve"> </v>
      </c>
      <c r="H83" s="86"/>
      <c r="I83" s="282" t="str">
        <f t="shared" si="12"/>
        <v/>
      </c>
      <c r="J83" s="197"/>
      <c r="K83" s="281" t="str">
        <f t="shared" si="17"/>
        <v xml:space="preserve"> </v>
      </c>
      <c r="L83" s="86"/>
      <c r="M83" s="282" t="str">
        <f t="shared" si="13"/>
        <v/>
      </c>
      <c r="N83" s="195"/>
      <c r="O83" s="283"/>
      <c r="P83" s="283"/>
      <c r="Q83" s="283"/>
      <c r="R83" s="284"/>
      <c r="S83" s="205"/>
    </row>
    <row r="84" spans="2:21" s="203" customFormat="1" ht="15" x14ac:dyDescent="0.2">
      <c r="B84" s="277"/>
      <c r="C84" s="285" t="s">
        <v>22</v>
      </c>
      <c r="D84" s="279" t="str">
        <f t="shared" si="14"/>
        <v/>
      </c>
      <c r="E84" s="313" t="s">
        <v>34</v>
      </c>
      <c r="F84" s="280" t="str">
        <f t="shared" si="15"/>
        <v/>
      </c>
      <c r="G84" s="281" t="str">
        <f t="shared" si="16"/>
        <v xml:space="preserve"> </v>
      </c>
      <c r="H84" s="86"/>
      <c r="I84" s="282" t="str">
        <f t="shared" si="12"/>
        <v/>
      </c>
      <c r="J84" s="197"/>
      <c r="K84" s="281" t="str">
        <f t="shared" si="17"/>
        <v xml:space="preserve"> </v>
      </c>
      <c r="L84" s="86"/>
      <c r="M84" s="282" t="str">
        <f t="shared" si="13"/>
        <v/>
      </c>
      <c r="N84" s="195"/>
      <c r="O84" s="283"/>
      <c r="P84" s="283"/>
      <c r="Q84" s="283"/>
      <c r="R84" s="284"/>
      <c r="S84" s="205"/>
    </row>
    <row r="85" spans="2:21" s="203" customFormat="1" ht="15" x14ac:dyDescent="0.2">
      <c r="B85" s="277"/>
      <c r="C85" s="286" t="s">
        <v>42</v>
      </c>
      <c r="D85" s="279" t="str">
        <f t="shared" si="14"/>
        <v/>
      </c>
      <c r="E85" s="287" t="s">
        <v>34</v>
      </c>
      <c r="F85" s="280" t="str">
        <f t="shared" si="15"/>
        <v/>
      </c>
      <c r="G85" s="281" t="str">
        <f t="shared" si="16"/>
        <v xml:space="preserve"> </v>
      </c>
      <c r="H85" s="86"/>
      <c r="I85" s="282" t="str">
        <f t="shared" si="12"/>
        <v/>
      </c>
      <c r="J85" s="197"/>
      <c r="K85" s="281" t="str">
        <f t="shared" si="17"/>
        <v xml:space="preserve"> </v>
      </c>
      <c r="L85" s="86"/>
      <c r="M85" s="282" t="str">
        <f t="shared" si="13"/>
        <v/>
      </c>
      <c r="N85" s="195"/>
      <c r="O85" s="283"/>
      <c r="P85" s="283"/>
      <c r="Q85" s="283"/>
      <c r="R85" s="205"/>
      <c r="S85" s="205"/>
    </row>
    <row r="86" spans="2:21" s="203" customFormat="1" ht="16.149999999999999" customHeight="1" x14ac:dyDescent="0.25">
      <c r="B86" s="277"/>
      <c r="C86" s="504" t="s">
        <v>203</v>
      </c>
      <c r="D86" s="505"/>
      <c r="E86" s="505"/>
      <c r="F86" s="505"/>
      <c r="G86" s="505"/>
      <c r="H86" s="506"/>
      <c r="J86" s="197"/>
      <c r="K86" s="197"/>
      <c r="M86" s="197"/>
      <c r="N86" s="195"/>
      <c r="O86" s="288"/>
      <c r="P86" s="283"/>
      <c r="Q86" s="283"/>
      <c r="R86" s="205"/>
      <c r="S86" s="205"/>
    </row>
    <row r="87" spans="2:21" s="203" customFormat="1" ht="15" x14ac:dyDescent="0.25">
      <c r="B87" s="277"/>
      <c r="C87" s="507"/>
      <c r="D87" s="508"/>
      <c r="E87" s="508"/>
      <c r="F87" s="508"/>
      <c r="G87" s="508"/>
      <c r="H87" s="509"/>
      <c r="J87" s="290"/>
      <c r="K87" s="197"/>
      <c r="L87" s="197"/>
      <c r="M87" s="197"/>
      <c r="N87" s="195"/>
      <c r="O87" s="288"/>
      <c r="P87" s="283"/>
      <c r="Q87" s="289"/>
      <c r="R87" s="205"/>
      <c r="S87" s="205"/>
    </row>
    <row r="88" spans="2:21" s="203" customFormat="1" ht="15" x14ac:dyDescent="0.25">
      <c r="B88" s="277"/>
      <c r="C88" s="205"/>
      <c r="D88" s="239"/>
      <c r="E88" s="239"/>
      <c r="F88" s="239"/>
      <c r="G88" s="239"/>
      <c r="J88" s="290"/>
      <c r="L88" s="197"/>
      <c r="M88" s="197"/>
      <c r="N88" s="195"/>
      <c r="O88" s="197"/>
      <c r="P88" s="197"/>
      <c r="Q88" s="288"/>
      <c r="R88" s="283"/>
      <c r="S88" s="205"/>
      <c r="T88" s="205"/>
      <c r="U88" s="205"/>
    </row>
    <row r="89" spans="2:21" s="203" customFormat="1" ht="15" x14ac:dyDescent="0.25">
      <c r="C89" s="228" t="s">
        <v>48</v>
      </c>
      <c r="D89" s="309" t="str">
        <f t="shared" ref="D89:M89" si="18">+D10</f>
        <v>Jaar 1</v>
      </c>
      <c r="E89" s="309" t="str">
        <f t="shared" si="18"/>
        <v>Jaar 2</v>
      </c>
      <c r="F89" s="309" t="str">
        <f t="shared" si="18"/>
        <v>Jaar 3</v>
      </c>
      <c r="G89" s="310" t="str">
        <f t="shared" si="18"/>
        <v>Jaar 4</v>
      </c>
      <c r="H89" s="291" t="str">
        <f t="shared" si="18"/>
        <v>Jaar 5</v>
      </c>
      <c r="I89" s="291" t="str">
        <f t="shared" si="18"/>
        <v>Jaar 6</v>
      </c>
      <c r="J89" s="291" t="str">
        <f t="shared" si="18"/>
        <v>Jaar 7</v>
      </c>
      <c r="K89" s="291" t="str">
        <f t="shared" si="18"/>
        <v>Jaar 8</v>
      </c>
      <c r="L89" s="291" t="str">
        <f t="shared" si="18"/>
        <v>Jaar 9</v>
      </c>
      <c r="M89" s="291" t="str">
        <f t="shared" si="18"/>
        <v>Jaar 10</v>
      </c>
      <c r="N89" s="195"/>
      <c r="O89" s="197"/>
      <c r="P89" s="197"/>
      <c r="Q89" s="205"/>
      <c r="R89" s="205"/>
      <c r="S89" s="205"/>
      <c r="T89" s="205"/>
      <c r="U89" s="205"/>
    </row>
    <row r="90" spans="2:21" s="203" customFormat="1" ht="15" x14ac:dyDescent="0.25">
      <c r="C90" s="292" t="s">
        <v>94</v>
      </c>
      <c r="D90" s="293">
        <v>4</v>
      </c>
      <c r="E90" s="293">
        <v>4</v>
      </c>
      <c r="F90" s="293">
        <v>6</v>
      </c>
      <c r="G90" s="293">
        <v>8</v>
      </c>
      <c r="H90" s="294">
        <v>8</v>
      </c>
      <c r="I90" s="294">
        <v>8</v>
      </c>
      <c r="J90" s="294">
        <v>8</v>
      </c>
      <c r="K90" s="294">
        <v>8</v>
      </c>
      <c r="L90" s="294">
        <v>8</v>
      </c>
      <c r="M90" s="294">
        <v>8</v>
      </c>
      <c r="N90" s="195"/>
      <c r="O90" s="197"/>
      <c r="P90" s="197"/>
      <c r="Q90" s="205"/>
      <c r="R90" s="205"/>
      <c r="S90" s="205"/>
      <c r="T90" s="205"/>
      <c r="U90" s="205"/>
    </row>
    <row r="91" spans="2:21" s="203" customFormat="1" ht="15" x14ac:dyDescent="0.25">
      <c r="C91" s="292" t="s">
        <v>49</v>
      </c>
      <c r="D91" s="293">
        <f>+D90</f>
        <v>4</v>
      </c>
      <c r="E91" s="293">
        <f t="shared" ref="E91:M91" si="19">+E90-D90</f>
        <v>0</v>
      </c>
      <c r="F91" s="293">
        <f t="shared" si="19"/>
        <v>2</v>
      </c>
      <c r="G91" s="293">
        <f t="shared" si="19"/>
        <v>2</v>
      </c>
      <c r="H91" s="294">
        <f t="shared" si="19"/>
        <v>0</v>
      </c>
      <c r="I91" s="294">
        <f t="shared" si="19"/>
        <v>0</v>
      </c>
      <c r="J91" s="294">
        <f t="shared" si="19"/>
        <v>0</v>
      </c>
      <c r="K91" s="294">
        <f t="shared" si="19"/>
        <v>0</v>
      </c>
      <c r="L91" s="294">
        <f t="shared" si="19"/>
        <v>0</v>
      </c>
      <c r="M91" s="294">
        <f t="shared" si="19"/>
        <v>0</v>
      </c>
      <c r="N91" s="195"/>
      <c r="O91" s="197"/>
      <c r="P91" s="197"/>
      <c r="Q91" s="205"/>
      <c r="R91" s="205"/>
      <c r="S91" s="205"/>
      <c r="T91" s="205"/>
      <c r="U91" s="205"/>
    </row>
    <row r="92" spans="2:21" s="203" customFormat="1" ht="14.25" x14ac:dyDescent="0.25">
      <c r="C92" s="292" t="str">
        <f>"Prijs conform staffel cumulatief"</f>
        <v>Prijs conform staffel cumulatief</v>
      </c>
      <c r="D92" s="295">
        <f>IF(ISERROR(VLOOKUP(D90,$D$77:$I$85,6,TRUE)),"",VLOOKUP(D90,$D$77:$I$85,6,TRUE))</f>
        <v>0</v>
      </c>
      <c r="E92" s="295">
        <f t="shared" ref="E92:M92" si="20">IF(ISERROR(VLOOKUP(E90,$D$77:$I$85,6,TRUE)),"",VLOOKUP(E90,$D$77:$I$85,6,TRUE))</f>
        <v>0</v>
      </c>
      <c r="F92" s="295">
        <f t="shared" si="20"/>
        <v>0</v>
      </c>
      <c r="G92" s="295">
        <f t="shared" si="20"/>
        <v>0</v>
      </c>
      <c r="H92" s="296">
        <f t="shared" si="20"/>
        <v>0</v>
      </c>
      <c r="I92" s="296">
        <f t="shared" si="20"/>
        <v>0</v>
      </c>
      <c r="J92" s="296">
        <f t="shared" si="20"/>
        <v>0</v>
      </c>
      <c r="K92" s="296">
        <f t="shared" si="20"/>
        <v>0</v>
      </c>
      <c r="L92" s="296">
        <f t="shared" si="20"/>
        <v>0</v>
      </c>
      <c r="M92" s="296">
        <f t="shared" si="20"/>
        <v>0</v>
      </c>
      <c r="N92" s="195"/>
      <c r="O92" s="205"/>
      <c r="P92" s="205"/>
      <c r="Q92" s="205"/>
      <c r="R92" s="205"/>
      <c r="S92" s="205"/>
      <c r="T92" s="205"/>
      <c r="U92" s="205"/>
    </row>
    <row r="93" spans="2:21" s="203" customFormat="1" ht="15" thickBot="1" x14ac:dyDescent="0.3">
      <c r="C93" s="292" t="s">
        <v>50</v>
      </c>
      <c r="D93" s="297">
        <f t="shared" ref="D93:M93" si="21">IF(ISERROR(+D92*D91),0,+D92*D91)</f>
        <v>0</v>
      </c>
      <c r="E93" s="297">
        <f t="shared" si="21"/>
        <v>0</v>
      </c>
      <c r="F93" s="297">
        <f t="shared" si="21"/>
        <v>0</v>
      </c>
      <c r="G93" s="297">
        <f t="shared" si="21"/>
        <v>0</v>
      </c>
      <c r="H93" s="298">
        <f t="shared" si="21"/>
        <v>0</v>
      </c>
      <c r="I93" s="298">
        <f t="shared" si="21"/>
        <v>0</v>
      </c>
      <c r="J93" s="298">
        <f t="shared" si="21"/>
        <v>0</v>
      </c>
      <c r="K93" s="298">
        <f t="shared" si="21"/>
        <v>0</v>
      </c>
      <c r="L93" s="298">
        <f t="shared" si="21"/>
        <v>0</v>
      </c>
      <c r="M93" s="298">
        <f t="shared" si="21"/>
        <v>0</v>
      </c>
      <c r="N93" s="195"/>
      <c r="O93" s="205"/>
      <c r="P93" s="205"/>
      <c r="Q93" s="205"/>
      <c r="R93" s="205"/>
      <c r="S93" s="205"/>
      <c r="T93" s="205"/>
      <c r="U93" s="205"/>
    </row>
    <row r="94" spans="2:21" s="203" customFormat="1" ht="15.75" thickTop="1" thickBot="1" x14ac:dyDescent="0.3">
      <c r="C94" s="299" t="s">
        <v>62</v>
      </c>
      <c r="D94" s="300">
        <f>SUM(D93:M93)</f>
        <v>0</v>
      </c>
      <c r="E94" s="239"/>
      <c r="F94" s="239"/>
      <c r="G94" s="239"/>
      <c r="H94" s="239"/>
      <c r="I94" s="239"/>
      <c r="J94" s="239"/>
      <c r="K94" s="239"/>
      <c r="L94" s="239"/>
      <c r="M94" s="239"/>
      <c r="N94" s="195"/>
      <c r="O94" s="205"/>
      <c r="P94" s="205"/>
      <c r="Q94" s="205"/>
      <c r="R94" s="205"/>
      <c r="S94" s="205"/>
      <c r="T94" s="205"/>
      <c r="U94" s="205"/>
    </row>
    <row r="95" spans="2:21" s="203" customFormat="1" ht="15" thickTop="1" x14ac:dyDescent="0.25">
      <c r="C95" s="239"/>
      <c r="D95" s="239"/>
      <c r="E95" s="239"/>
      <c r="F95" s="239"/>
      <c r="G95" s="239"/>
      <c r="H95" s="239"/>
      <c r="I95" s="239"/>
      <c r="J95" s="239"/>
      <c r="K95" s="239"/>
      <c r="L95" s="239"/>
      <c r="M95" s="239"/>
      <c r="N95" s="195"/>
      <c r="O95" s="205"/>
      <c r="P95" s="205"/>
      <c r="Q95" s="205"/>
      <c r="R95" s="205"/>
      <c r="S95" s="205"/>
      <c r="T95" s="205"/>
      <c r="U95" s="205"/>
    </row>
    <row r="96" spans="2:21" s="203" customFormat="1" ht="15" x14ac:dyDescent="0.25">
      <c r="C96" s="228" t="s">
        <v>51</v>
      </c>
      <c r="D96" s="309" t="str">
        <f>+D89</f>
        <v>Jaar 1</v>
      </c>
      <c r="E96" s="309" t="str">
        <f t="shared" ref="E96:M97" si="22">+E89</f>
        <v>Jaar 2</v>
      </c>
      <c r="F96" s="309" t="str">
        <f t="shared" si="22"/>
        <v>Jaar 3</v>
      </c>
      <c r="G96" s="309" t="str">
        <f t="shared" si="22"/>
        <v>Jaar 4</v>
      </c>
      <c r="H96" s="309" t="str">
        <f t="shared" si="22"/>
        <v>Jaar 5</v>
      </c>
      <c r="I96" s="309" t="str">
        <f t="shared" si="22"/>
        <v>Jaar 6</v>
      </c>
      <c r="J96" s="309" t="str">
        <f t="shared" si="22"/>
        <v>Jaar 7</v>
      </c>
      <c r="K96" s="309" t="str">
        <f t="shared" si="22"/>
        <v>Jaar 8</v>
      </c>
      <c r="L96" s="309" t="str">
        <f t="shared" si="22"/>
        <v>Jaar 9</v>
      </c>
      <c r="M96" s="310" t="str">
        <f t="shared" si="22"/>
        <v>Jaar 10</v>
      </c>
      <c r="N96" s="195"/>
      <c r="O96" s="205"/>
      <c r="P96" s="205"/>
      <c r="Q96" s="205"/>
      <c r="R96" s="205"/>
      <c r="S96" s="205"/>
      <c r="T96" s="205"/>
      <c r="U96" s="205"/>
    </row>
    <row r="97" spans="2:21" s="203" customFormat="1" ht="14.25" x14ac:dyDescent="0.25">
      <c r="C97" s="292" t="s">
        <v>94</v>
      </c>
      <c r="D97" s="293">
        <f>+D90</f>
        <v>4</v>
      </c>
      <c r="E97" s="293">
        <f t="shared" si="22"/>
        <v>4</v>
      </c>
      <c r="F97" s="293">
        <f t="shared" si="22"/>
        <v>6</v>
      </c>
      <c r="G97" s="293">
        <f t="shared" si="22"/>
        <v>8</v>
      </c>
      <c r="H97" s="293">
        <f t="shared" si="22"/>
        <v>8</v>
      </c>
      <c r="I97" s="293">
        <f t="shared" si="22"/>
        <v>8</v>
      </c>
      <c r="J97" s="293">
        <f t="shared" si="22"/>
        <v>8</v>
      </c>
      <c r="K97" s="293">
        <f t="shared" si="22"/>
        <v>8</v>
      </c>
      <c r="L97" s="293">
        <f t="shared" si="22"/>
        <v>8</v>
      </c>
      <c r="M97" s="293">
        <f t="shared" si="22"/>
        <v>8</v>
      </c>
      <c r="N97" s="195"/>
      <c r="O97" s="205"/>
      <c r="P97" s="205"/>
      <c r="Q97" s="205"/>
      <c r="R97" s="205"/>
      <c r="S97" s="205"/>
      <c r="T97" s="205"/>
      <c r="U97" s="205"/>
    </row>
    <row r="98" spans="2:21" s="203" customFormat="1" ht="14.25" x14ac:dyDescent="0.25">
      <c r="C98" s="292" t="str">
        <f>"Prijs conform staffel cummulatief "</f>
        <v xml:space="preserve">Prijs conform staffel cummulatief </v>
      </c>
      <c r="D98" s="295">
        <f>IF(ISERROR(VLOOKUP(D97,$D$77:$M$85,10,TRUE)),"",VLOOKUP(D97,$D$77:$M$85,10,TRUE))</f>
        <v>0</v>
      </c>
      <c r="E98" s="295">
        <f t="shared" ref="E98:M98" si="23">IF(ISERROR(VLOOKUP(E97,$D$77:$M$85,10,TRUE)),"",VLOOKUP(E97,$D$77:$M$85,10,TRUE))</f>
        <v>0</v>
      </c>
      <c r="F98" s="295">
        <f t="shared" si="23"/>
        <v>0</v>
      </c>
      <c r="G98" s="295">
        <f t="shared" si="23"/>
        <v>0</v>
      </c>
      <c r="H98" s="295">
        <f t="shared" si="23"/>
        <v>0</v>
      </c>
      <c r="I98" s="295">
        <f t="shared" si="23"/>
        <v>0</v>
      </c>
      <c r="J98" s="295">
        <f t="shared" si="23"/>
        <v>0</v>
      </c>
      <c r="K98" s="295">
        <f t="shared" si="23"/>
        <v>0</v>
      </c>
      <c r="L98" s="295">
        <f t="shared" si="23"/>
        <v>0</v>
      </c>
      <c r="M98" s="295">
        <f t="shared" si="23"/>
        <v>0</v>
      </c>
      <c r="N98" s="195"/>
      <c r="O98" s="205"/>
      <c r="P98" s="205"/>
      <c r="Q98" s="205"/>
      <c r="R98" s="205"/>
      <c r="S98" s="205"/>
      <c r="T98" s="205"/>
      <c r="U98" s="205"/>
    </row>
    <row r="99" spans="2:21" s="203" customFormat="1" ht="15" thickBot="1" x14ac:dyDescent="0.3">
      <c r="C99" s="292" t="s">
        <v>50</v>
      </c>
      <c r="D99" s="297">
        <f t="shared" ref="D99:M99" si="24">IF(ISERROR(+D98*D97),0,+D98*D97)</f>
        <v>0</v>
      </c>
      <c r="E99" s="297">
        <f t="shared" si="24"/>
        <v>0</v>
      </c>
      <c r="F99" s="297">
        <f t="shared" si="24"/>
        <v>0</v>
      </c>
      <c r="G99" s="297">
        <f t="shared" si="24"/>
        <v>0</v>
      </c>
      <c r="H99" s="297">
        <f t="shared" si="24"/>
        <v>0</v>
      </c>
      <c r="I99" s="297">
        <f t="shared" si="24"/>
        <v>0</v>
      </c>
      <c r="J99" s="297">
        <f t="shared" si="24"/>
        <v>0</v>
      </c>
      <c r="K99" s="297">
        <f t="shared" si="24"/>
        <v>0</v>
      </c>
      <c r="L99" s="297">
        <f t="shared" si="24"/>
        <v>0</v>
      </c>
      <c r="M99" s="297">
        <f t="shared" si="24"/>
        <v>0</v>
      </c>
      <c r="N99" s="195"/>
      <c r="O99" s="195"/>
      <c r="P99" s="205"/>
      <c r="Q99" s="205"/>
      <c r="R99" s="205"/>
      <c r="S99" s="205"/>
      <c r="T99" s="205"/>
      <c r="U99" s="205"/>
    </row>
    <row r="100" spans="2:21" s="203" customFormat="1" ht="16.5" thickTop="1" thickBot="1" x14ac:dyDescent="0.3">
      <c r="C100" s="299" t="s">
        <v>62</v>
      </c>
      <c r="D100" s="300">
        <f>SUM(D99:M99)</f>
        <v>0</v>
      </c>
      <c r="E100" s="239"/>
      <c r="F100" s="239"/>
      <c r="G100" s="239"/>
      <c r="H100" s="239"/>
      <c r="I100" s="239"/>
      <c r="J100" s="239"/>
      <c r="K100" s="239"/>
      <c r="L100" s="197"/>
      <c r="M100" s="205"/>
      <c r="N100" s="195"/>
      <c r="O100" s="195"/>
      <c r="P100" s="205"/>
      <c r="Q100" s="205"/>
      <c r="R100" s="205"/>
      <c r="S100" s="205"/>
      <c r="T100" s="205"/>
      <c r="U100" s="205"/>
    </row>
    <row r="101" spans="2:21" s="203" customFormat="1" ht="15" thickTop="1" x14ac:dyDescent="0.25">
      <c r="C101" s="211"/>
      <c r="D101" s="212"/>
      <c r="E101" s="212"/>
      <c r="F101" s="212"/>
      <c r="G101" s="212"/>
      <c r="H101" s="212"/>
      <c r="I101" s="212"/>
      <c r="J101" s="212"/>
      <c r="K101" s="212"/>
      <c r="L101" s="212"/>
      <c r="M101" s="212"/>
      <c r="N101" s="195"/>
      <c r="O101" s="195"/>
      <c r="P101" s="205"/>
      <c r="Q101" s="205"/>
      <c r="R101" s="205"/>
      <c r="S101" s="205"/>
      <c r="T101" s="205"/>
      <c r="U101" s="205"/>
    </row>
    <row r="102" spans="2:21" s="203" customFormat="1" ht="15" x14ac:dyDescent="0.25">
      <c r="C102" s="228" t="s">
        <v>32</v>
      </c>
      <c r="D102" s="311" t="s">
        <v>41</v>
      </c>
      <c r="E102" s="239"/>
      <c r="F102" s="239"/>
      <c r="G102" s="239"/>
      <c r="H102" s="239"/>
      <c r="I102" s="239"/>
      <c r="J102" s="239"/>
      <c r="K102" s="197"/>
      <c r="L102" s="197"/>
      <c r="M102" s="205"/>
      <c r="N102" s="195"/>
      <c r="O102" s="195"/>
      <c r="P102" s="205"/>
      <c r="Q102" s="205"/>
      <c r="R102" s="205"/>
      <c r="S102" s="205"/>
      <c r="T102" s="205"/>
      <c r="U102" s="205"/>
    </row>
    <row r="103" spans="2:21" s="203" customFormat="1" ht="15.75" thickBot="1" x14ac:dyDescent="0.3">
      <c r="C103" s="312" t="s">
        <v>52</v>
      </c>
      <c r="D103" s="303">
        <f>+D100+D94</f>
        <v>0</v>
      </c>
      <c r="E103" s="304"/>
      <c r="G103" s="239"/>
      <c r="H103" s="239"/>
      <c r="I103" s="239"/>
      <c r="J103" s="239"/>
      <c r="K103" s="197"/>
      <c r="L103" s="197"/>
      <c r="M103" s="205"/>
      <c r="N103" s="195"/>
      <c r="O103" s="195"/>
      <c r="P103" s="205"/>
      <c r="Q103" s="205"/>
      <c r="R103" s="205"/>
      <c r="S103" s="205"/>
      <c r="T103" s="205"/>
      <c r="U103" s="205"/>
    </row>
    <row r="104" spans="2:21" s="203" customFormat="1" ht="15.75" thickTop="1" thickBot="1" x14ac:dyDescent="0.3">
      <c r="C104" s="225"/>
      <c r="D104" s="226"/>
      <c r="E104" s="226"/>
      <c r="F104" s="226"/>
      <c r="G104" s="226"/>
      <c r="H104" s="226"/>
      <c r="I104" s="226"/>
      <c r="J104" s="226"/>
      <c r="K104" s="226"/>
      <c r="L104" s="226"/>
      <c r="M104" s="226"/>
      <c r="N104" s="195"/>
      <c r="O104" s="195"/>
      <c r="P104" s="205"/>
      <c r="Q104" s="205"/>
      <c r="R104" s="205"/>
      <c r="S104" s="205"/>
      <c r="T104" s="205"/>
      <c r="U104" s="205"/>
    </row>
    <row r="105" spans="2:21" s="203" customFormat="1" ht="14.25" x14ac:dyDescent="0.25">
      <c r="C105" s="211"/>
      <c r="D105" s="212"/>
      <c r="E105" s="212"/>
      <c r="F105" s="212"/>
      <c r="G105" s="212"/>
      <c r="H105" s="212"/>
      <c r="I105" s="212"/>
      <c r="J105" s="212"/>
      <c r="K105" s="212"/>
      <c r="L105" s="212"/>
      <c r="M105" s="212"/>
      <c r="N105" s="195"/>
      <c r="O105" s="212"/>
      <c r="P105" s="205"/>
      <c r="Q105" s="205"/>
      <c r="R105" s="205"/>
      <c r="S105" s="205"/>
      <c r="T105" s="205"/>
      <c r="U105" s="205"/>
    </row>
    <row r="106" spans="2:21" s="203" customFormat="1" ht="24.75" x14ac:dyDescent="0.25">
      <c r="B106" s="227">
        <v>3</v>
      </c>
      <c r="C106" s="228" t="s">
        <v>65</v>
      </c>
      <c r="D106" s="229"/>
      <c r="E106" s="229"/>
      <c r="F106" s="230"/>
      <c r="G106" s="230"/>
      <c r="H106" s="230"/>
      <c r="I106" s="230"/>
      <c r="J106" s="230"/>
      <c r="K106" s="230"/>
      <c r="L106" s="230"/>
      <c r="M106" s="231"/>
      <c r="N106" s="195"/>
      <c r="O106" s="205"/>
      <c r="P106" s="205"/>
      <c r="Q106" s="205"/>
      <c r="R106" s="205"/>
      <c r="S106" s="205"/>
      <c r="T106" s="205"/>
      <c r="U106" s="205"/>
    </row>
    <row r="107" spans="2:21" s="203" customFormat="1" ht="15" x14ac:dyDescent="0.25">
      <c r="C107" s="239"/>
      <c r="D107" s="239"/>
      <c r="E107" s="239"/>
      <c r="F107" s="239"/>
      <c r="G107" s="239"/>
      <c r="H107" s="239"/>
      <c r="I107" s="239"/>
      <c r="J107" s="239"/>
      <c r="K107" s="197"/>
      <c r="L107" s="197"/>
      <c r="M107" s="205"/>
      <c r="N107" s="195"/>
      <c r="O107" s="205"/>
      <c r="P107" s="205"/>
      <c r="Q107" s="205"/>
      <c r="R107" s="205"/>
      <c r="S107" s="205"/>
      <c r="T107" s="205"/>
      <c r="U107" s="205"/>
    </row>
    <row r="108" spans="2:21" s="203" customFormat="1" ht="15" x14ac:dyDescent="0.25">
      <c r="C108" s="213"/>
      <c r="D108" s="240" t="s">
        <v>0</v>
      </c>
      <c r="E108" s="241" t="s">
        <v>0</v>
      </c>
      <c r="F108" s="241" t="s">
        <v>0</v>
      </c>
      <c r="G108" s="241"/>
      <c r="H108" s="241"/>
      <c r="I108" s="242"/>
      <c r="J108" s="197"/>
      <c r="K108" s="213" t="s">
        <v>51</v>
      </c>
      <c r="L108" s="243"/>
      <c r="M108" s="244"/>
      <c r="N108" s="195"/>
      <c r="O108" s="205"/>
      <c r="P108" s="205"/>
      <c r="Q108" s="205"/>
      <c r="R108" s="205"/>
      <c r="S108" s="205"/>
    </row>
    <row r="109" spans="2:21" s="245" customFormat="1" ht="15" x14ac:dyDescent="0.25">
      <c r="C109" s="246"/>
      <c r="D109" s="247"/>
      <c r="E109" s="248" t="s">
        <v>38</v>
      </c>
      <c r="F109" s="248"/>
      <c r="G109" s="248"/>
      <c r="H109" s="248"/>
      <c r="I109" s="249"/>
      <c r="J109" s="250"/>
      <c r="K109" s="251"/>
      <c r="L109" s="252"/>
      <c r="M109" s="253"/>
      <c r="N109" s="254"/>
      <c r="O109" s="255"/>
      <c r="P109" s="255"/>
      <c r="Q109" s="255"/>
      <c r="R109" s="255"/>
      <c r="S109" s="255"/>
    </row>
    <row r="110" spans="2:21" s="245" customFormat="1" ht="15" x14ac:dyDescent="0.25">
      <c r="C110" s="256" t="s">
        <v>0</v>
      </c>
      <c r="D110" s="247" t="s">
        <v>45</v>
      </c>
      <c r="E110" s="248" t="s">
        <v>54</v>
      </c>
      <c r="F110" s="248"/>
      <c r="G110" s="248"/>
      <c r="H110" s="248"/>
      <c r="I110" s="249"/>
      <c r="J110" s="250"/>
      <c r="K110" s="251"/>
      <c r="L110" s="252"/>
      <c r="M110" s="253"/>
      <c r="N110" s="254"/>
      <c r="O110" s="255"/>
      <c r="P110" s="255"/>
      <c r="Q110" s="255"/>
      <c r="R110" s="255"/>
      <c r="S110" s="255"/>
    </row>
    <row r="111" spans="2:21" s="245" customFormat="1" ht="15" x14ac:dyDescent="0.25">
      <c r="C111" s="256" t="s">
        <v>35</v>
      </c>
      <c r="D111" s="257" t="str">
        <f>C112</f>
        <v>Stuks</v>
      </c>
      <c r="E111" s="248" t="s">
        <v>46</v>
      </c>
      <c r="F111" s="248"/>
      <c r="G111" s="248"/>
      <c r="H111" s="248"/>
      <c r="I111" s="249"/>
      <c r="J111" s="250"/>
      <c r="K111" s="251"/>
      <c r="L111" s="252"/>
      <c r="M111" s="253"/>
      <c r="N111" s="254"/>
      <c r="O111" s="255"/>
      <c r="P111" s="255"/>
      <c r="Q111" s="255"/>
      <c r="R111" s="255"/>
      <c r="S111" s="255"/>
    </row>
    <row r="112" spans="2:21" s="203" customFormat="1" ht="15" x14ac:dyDescent="0.25">
      <c r="C112" s="193" t="s">
        <v>219</v>
      </c>
      <c r="D112" s="85">
        <v>0</v>
      </c>
      <c r="E112" s="85">
        <v>0</v>
      </c>
      <c r="F112" s="258" t="s">
        <v>0</v>
      </c>
      <c r="G112" s="258"/>
      <c r="H112" s="258"/>
      <c r="I112" s="259"/>
      <c r="J112" s="197"/>
      <c r="K112" s="260">
        <f>+E112</f>
        <v>0</v>
      </c>
      <c r="L112" s="261"/>
      <c r="M112" s="262"/>
      <c r="N112" s="195"/>
      <c r="O112" s="205"/>
      <c r="P112" s="205"/>
      <c r="Q112" s="205"/>
      <c r="R112" s="205"/>
      <c r="S112" s="205"/>
    </row>
    <row r="113" spans="2:19" s="245" customFormat="1" ht="15" x14ac:dyDescent="0.25">
      <c r="C113" s="263"/>
      <c r="D113" s="248"/>
      <c r="E113" s="248"/>
      <c r="F113" s="248" t="s">
        <v>0</v>
      </c>
      <c r="G113" s="248"/>
      <c r="H113" s="248" t="s">
        <v>0</v>
      </c>
      <c r="I113" s="249" t="s">
        <v>45</v>
      </c>
      <c r="J113" s="250"/>
      <c r="K113" s="251"/>
      <c r="L113" s="252"/>
      <c r="M113" s="253"/>
      <c r="N113" s="254"/>
      <c r="O113" s="255"/>
      <c r="P113" s="255"/>
      <c r="Q113" s="255"/>
      <c r="R113" s="255"/>
      <c r="S113" s="255"/>
    </row>
    <row r="114" spans="2:19" s="245" customFormat="1" ht="15" x14ac:dyDescent="0.25">
      <c r="C114" s="263"/>
      <c r="D114" s="248"/>
      <c r="E114" s="248"/>
      <c r="F114" s="248"/>
      <c r="G114" s="248"/>
      <c r="H114" s="248"/>
      <c r="I114" s="249" t="s">
        <v>101</v>
      </c>
      <c r="J114" s="250"/>
      <c r="K114" s="251"/>
      <c r="L114" s="252"/>
      <c r="M114" s="249" t="s">
        <v>102</v>
      </c>
      <c r="N114" s="254"/>
      <c r="O114" s="255"/>
      <c r="P114" s="255"/>
      <c r="Q114" s="255"/>
      <c r="R114" s="255"/>
      <c r="S114" s="255"/>
    </row>
    <row r="115" spans="2:19" s="245" customFormat="1" ht="15" x14ac:dyDescent="0.25">
      <c r="C115" s="264" t="s">
        <v>37</v>
      </c>
      <c r="D115" s="265"/>
      <c r="E115" s="265"/>
      <c r="F115" s="510" t="str">
        <f>"aantallen "&amp;C112</f>
        <v>aantallen Stuks</v>
      </c>
      <c r="G115" s="265"/>
      <c r="H115" s="265" t="s">
        <v>0</v>
      </c>
      <c r="I115" s="249" t="s">
        <v>99</v>
      </c>
      <c r="J115" s="250"/>
      <c r="K115" s="251"/>
      <c r="L115" s="252"/>
      <c r="M115" s="266" t="s">
        <v>43</v>
      </c>
      <c r="N115" s="254"/>
      <c r="O115" s="255"/>
      <c r="P115" s="255"/>
      <c r="Q115" s="255"/>
      <c r="R115" s="255"/>
      <c r="S115" s="255"/>
    </row>
    <row r="116" spans="2:19" s="245" customFormat="1" ht="15" x14ac:dyDescent="0.25">
      <c r="C116" s="256"/>
      <c r="D116" s="512" t="str">
        <f>"aantallen "&amp;C112</f>
        <v>aantallen Stuks</v>
      </c>
      <c r="E116" s="513"/>
      <c r="F116" s="511"/>
      <c r="G116" s="267" t="s">
        <v>45</v>
      </c>
      <c r="H116" s="510" t="s">
        <v>55</v>
      </c>
      <c r="I116" s="266" t="s">
        <v>100</v>
      </c>
      <c r="J116" s="250"/>
      <c r="K116" s="268" t="s">
        <v>45</v>
      </c>
      <c r="L116" s="502" t="s">
        <v>44</v>
      </c>
      <c r="M116" s="266" t="s">
        <v>103</v>
      </c>
      <c r="N116" s="254"/>
      <c r="O116" s="255"/>
      <c r="P116" s="255"/>
      <c r="Q116" s="255"/>
      <c r="R116" s="255"/>
      <c r="S116" s="255"/>
    </row>
    <row r="117" spans="2:19" s="245" customFormat="1" ht="15" x14ac:dyDescent="0.25">
      <c r="C117" s="269" t="s">
        <v>36</v>
      </c>
      <c r="D117" s="270" t="s">
        <v>13</v>
      </c>
      <c r="E117" s="271" t="s">
        <v>14</v>
      </c>
      <c r="F117" s="272" t="s">
        <v>43</v>
      </c>
      <c r="G117" s="273" t="str">
        <f>C112</f>
        <v>Stuks</v>
      </c>
      <c r="H117" s="514"/>
      <c r="I117" s="274" t="s">
        <v>98</v>
      </c>
      <c r="J117" s="250"/>
      <c r="K117" s="275" t="str">
        <f>+C112</f>
        <v>Stuks</v>
      </c>
      <c r="L117" s="503"/>
      <c r="M117" s="274" t="s">
        <v>104</v>
      </c>
      <c r="N117" s="254"/>
      <c r="O117" s="255"/>
      <c r="P117" s="255"/>
      <c r="Q117" s="255"/>
      <c r="R117" s="276"/>
      <c r="S117" s="255"/>
    </row>
    <row r="118" spans="2:19" s="203" customFormat="1" ht="15" x14ac:dyDescent="0.2">
      <c r="B118" s="277"/>
      <c r="C118" s="278" t="s">
        <v>15</v>
      </c>
      <c r="D118" s="279">
        <v>1</v>
      </c>
      <c r="E118" s="313"/>
      <c r="F118" s="280" t="str">
        <f>IF(+E118&lt;&gt;0,E118,"&gt;")</f>
        <v>&gt;</v>
      </c>
      <c r="G118" s="281">
        <f>+D112</f>
        <v>0</v>
      </c>
      <c r="H118" s="86"/>
      <c r="I118" s="282">
        <f t="shared" ref="I118:I126" si="25">IF(D118="","",G118*(1-H118))</f>
        <v>0</v>
      </c>
      <c r="J118" s="197"/>
      <c r="K118" s="281">
        <f>+E112</f>
        <v>0</v>
      </c>
      <c r="L118" s="86"/>
      <c r="M118" s="282">
        <f t="shared" ref="M118:M126" si="26">IF(D118="","",+K118*(1-L118))</f>
        <v>0</v>
      </c>
      <c r="N118" s="195"/>
      <c r="O118" s="283"/>
      <c r="P118" s="283"/>
      <c r="Q118" s="283"/>
      <c r="R118" s="284"/>
      <c r="S118" s="205"/>
    </row>
    <row r="119" spans="2:19" s="203" customFormat="1" ht="15" x14ac:dyDescent="0.2">
      <c r="B119" s="277"/>
      <c r="C119" s="285" t="s">
        <v>16</v>
      </c>
      <c r="D119" s="279" t="str">
        <f t="shared" ref="D119:D126" si="27">IF(OR(E118="",E118="&gt;"),"",E118+1)</f>
        <v/>
      </c>
      <c r="E119" s="313" t="s">
        <v>34</v>
      </c>
      <c r="F119" s="280" t="str">
        <f t="shared" ref="F119:F126" si="28">IF(D119="","",IF(+E119&lt;&gt;0,E119,"&gt;"))</f>
        <v/>
      </c>
      <c r="G119" s="281" t="str">
        <f>IF(D119=""," ",+$D$112)</f>
        <v xml:space="preserve"> </v>
      </c>
      <c r="H119" s="86"/>
      <c r="I119" s="282" t="str">
        <f t="shared" si="25"/>
        <v/>
      </c>
      <c r="J119" s="197"/>
      <c r="K119" s="281" t="str">
        <f>IF(D119=""," ",$E$112)</f>
        <v xml:space="preserve"> </v>
      </c>
      <c r="L119" s="86"/>
      <c r="M119" s="282" t="str">
        <f t="shared" si="26"/>
        <v/>
      </c>
      <c r="N119" s="195"/>
      <c r="O119" s="283"/>
      <c r="P119" s="283"/>
      <c r="Q119" s="283"/>
      <c r="R119" s="284"/>
      <c r="S119" s="205"/>
    </row>
    <row r="120" spans="2:19" s="203" customFormat="1" ht="15" x14ac:dyDescent="0.2">
      <c r="B120" s="277"/>
      <c r="C120" s="286" t="s">
        <v>17</v>
      </c>
      <c r="D120" s="279" t="str">
        <f t="shared" si="27"/>
        <v/>
      </c>
      <c r="E120" s="313" t="s">
        <v>34</v>
      </c>
      <c r="F120" s="280" t="str">
        <f t="shared" si="28"/>
        <v/>
      </c>
      <c r="G120" s="281" t="str">
        <f t="shared" ref="G120:G126" si="29">IF(D120=""," ",+$D$112)</f>
        <v xml:space="preserve"> </v>
      </c>
      <c r="H120" s="86"/>
      <c r="I120" s="282" t="str">
        <f t="shared" si="25"/>
        <v/>
      </c>
      <c r="J120" s="197"/>
      <c r="K120" s="281" t="str">
        <f t="shared" ref="K120:K126" si="30">IF(D120=""," ",$E$112)</f>
        <v xml:space="preserve"> </v>
      </c>
      <c r="L120" s="86"/>
      <c r="M120" s="282" t="str">
        <f t="shared" si="26"/>
        <v/>
      </c>
      <c r="N120" s="195"/>
      <c r="O120" s="283"/>
      <c r="P120" s="283"/>
      <c r="Q120" s="283"/>
      <c r="R120" s="284"/>
      <c r="S120" s="205"/>
    </row>
    <row r="121" spans="2:19" s="203" customFormat="1" ht="15" x14ac:dyDescent="0.2">
      <c r="B121" s="277"/>
      <c r="C121" s="286" t="s">
        <v>18</v>
      </c>
      <c r="D121" s="279" t="str">
        <f t="shared" si="27"/>
        <v/>
      </c>
      <c r="E121" s="313" t="s">
        <v>34</v>
      </c>
      <c r="F121" s="280" t="str">
        <f t="shared" si="28"/>
        <v/>
      </c>
      <c r="G121" s="281" t="str">
        <f t="shared" si="29"/>
        <v xml:space="preserve"> </v>
      </c>
      <c r="H121" s="86"/>
      <c r="I121" s="282" t="str">
        <f t="shared" si="25"/>
        <v/>
      </c>
      <c r="J121" s="197"/>
      <c r="K121" s="281" t="str">
        <f t="shared" si="30"/>
        <v xml:space="preserve"> </v>
      </c>
      <c r="L121" s="86"/>
      <c r="M121" s="282" t="str">
        <f t="shared" si="26"/>
        <v/>
      </c>
      <c r="N121" s="195"/>
      <c r="O121" s="283"/>
      <c r="P121" s="283"/>
      <c r="Q121" s="283"/>
      <c r="R121" s="284"/>
      <c r="S121" s="205"/>
    </row>
    <row r="122" spans="2:19" s="203" customFormat="1" ht="15" x14ac:dyDescent="0.2">
      <c r="B122" s="277"/>
      <c r="C122" s="278" t="s">
        <v>19</v>
      </c>
      <c r="D122" s="279" t="str">
        <f t="shared" si="27"/>
        <v/>
      </c>
      <c r="E122" s="313" t="s">
        <v>34</v>
      </c>
      <c r="F122" s="280" t="str">
        <f t="shared" si="28"/>
        <v/>
      </c>
      <c r="G122" s="281" t="str">
        <f t="shared" si="29"/>
        <v xml:space="preserve"> </v>
      </c>
      <c r="H122" s="86"/>
      <c r="I122" s="282" t="str">
        <f t="shared" si="25"/>
        <v/>
      </c>
      <c r="J122" s="197"/>
      <c r="K122" s="281" t="str">
        <f t="shared" si="30"/>
        <v xml:space="preserve"> </v>
      </c>
      <c r="L122" s="86"/>
      <c r="M122" s="282" t="str">
        <f t="shared" si="26"/>
        <v/>
      </c>
      <c r="N122" s="195"/>
      <c r="O122" s="283"/>
      <c r="P122" s="283"/>
      <c r="Q122" s="283"/>
      <c r="R122" s="284"/>
      <c r="S122" s="205"/>
    </row>
    <row r="123" spans="2:19" s="203" customFormat="1" ht="15" x14ac:dyDescent="0.2">
      <c r="B123" s="277"/>
      <c r="C123" s="285" t="s">
        <v>20</v>
      </c>
      <c r="D123" s="279" t="str">
        <f t="shared" si="27"/>
        <v/>
      </c>
      <c r="E123" s="313" t="s">
        <v>34</v>
      </c>
      <c r="F123" s="280" t="str">
        <f t="shared" si="28"/>
        <v/>
      </c>
      <c r="G123" s="281" t="str">
        <f t="shared" si="29"/>
        <v xml:space="preserve"> </v>
      </c>
      <c r="H123" s="86"/>
      <c r="I123" s="282" t="str">
        <f t="shared" si="25"/>
        <v/>
      </c>
      <c r="J123" s="197"/>
      <c r="K123" s="281" t="str">
        <f t="shared" si="30"/>
        <v xml:space="preserve"> </v>
      </c>
      <c r="L123" s="86"/>
      <c r="M123" s="282" t="str">
        <f t="shared" si="26"/>
        <v/>
      </c>
      <c r="N123" s="195"/>
      <c r="O123" s="283"/>
      <c r="P123" s="283"/>
      <c r="Q123" s="283"/>
      <c r="R123" s="284"/>
      <c r="S123" s="205"/>
    </row>
    <row r="124" spans="2:19" s="203" customFormat="1" ht="15" x14ac:dyDescent="0.2">
      <c r="B124" s="277"/>
      <c r="C124" s="285" t="s">
        <v>21</v>
      </c>
      <c r="D124" s="279" t="str">
        <f t="shared" si="27"/>
        <v/>
      </c>
      <c r="E124" s="313" t="s">
        <v>34</v>
      </c>
      <c r="F124" s="280" t="str">
        <f t="shared" si="28"/>
        <v/>
      </c>
      <c r="G124" s="281" t="str">
        <f t="shared" si="29"/>
        <v xml:space="preserve"> </v>
      </c>
      <c r="H124" s="86"/>
      <c r="I124" s="282" t="str">
        <f t="shared" si="25"/>
        <v/>
      </c>
      <c r="J124" s="197"/>
      <c r="K124" s="281" t="str">
        <f t="shared" si="30"/>
        <v xml:space="preserve"> </v>
      </c>
      <c r="L124" s="86"/>
      <c r="M124" s="282" t="str">
        <f t="shared" si="26"/>
        <v/>
      </c>
      <c r="N124" s="195"/>
      <c r="O124" s="283"/>
      <c r="P124" s="283"/>
      <c r="Q124" s="283"/>
      <c r="R124" s="284"/>
      <c r="S124" s="205"/>
    </row>
    <row r="125" spans="2:19" s="203" customFormat="1" ht="15" x14ac:dyDescent="0.2">
      <c r="B125" s="277"/>
      <c r="C125" s="285" t="s">
        <v>22</v>
      </c>
      <c r="D125" s="279" t="str">
        <f t="shared" si="27"/>
        <v/>
      </c>
      <c r="E125" s="313" t="s">
        <v>34</v>
      </c>
      <c r="F125" s="280" t="str">
        <f t="shared" si="28"/>
        <v/>
      </c>
      <c r="G125" s="281" t="str">
        <f t="shared" si="29"/>
        <v xml:space="preserve"> </v>
      </c>
      <c r="H125" s="86"/>
      <c r="I125" s="282" t="str">
        <f t="shared" si="25"/>
        <v/>
      </c>
      <c r="J125" s="197"/>
      <c r="K125" s="281" t="str">
        <f t="shared" si="30"/>
        <v xml:space="preserve"> </v>
      </c>
      <c r="L125" s="86"/>
      <c r="M125" s="282" t="str">
        <f t="shared" si="26"/>
        <v/>
      </c>
      <c r="N125" s="195"/>
      <c r="O125" s="283"/>
      <c r="P125" s="283"/>
      <c r="Q125" s="283"/>
      <c r="R125" s="284"/>
      <c r="S125" s="205"/>
    </row>
    <row r="126" spans="2:19" s="203" customFormat="1" ht="15" x14ac:dyDescent="0.2">
      <c r="B126" s="277"/>
      <c r="C126" s="286" t="s">
        <v>42</v>
      </c>
      <c r="D126" s="279" t="str">
        <f t="shared" si="27"/>
        <v/>
      </c>
      <c r="E126" s="287" t="s">
        <v>34</v>
      </c>
      <c r="F126" s="280" t="str">
        <f t="shared" si="28"/>
        <v/>
      </c>
      <c r="G126" s="281" t="str">
        <f t="shared" si="29"/>
        <v xml:space="preserve"> </v>
      </c>
      <c r="H126" s="86"/>
      <c r="I126" s="282" t="str">
        <f t="shared" si="25"/>
        <v/>
      </c>
      <c r="J126" s="197"/>
      <c r="K126" s="281" t="str">
        <f t="shared" si="30"/>
        <v xml:space="preserve"> </v>
      </c>
      <c r="L126" s="86"/>
      <c r="M126" s="282" t="str">
        <f t="shared" si="26"/>
        <v/>
      </c>
      <c r="N126" s="195"/>
      <c r="O126" s="283"/>
      <c r="P126" s="283"/>
      <c r="Q126" s="283"/>
      <c r="R126" s="205"/>
      <c r="S126" s="205"/>
    </row>
    <row r="127" spans="2:19" s="203" customFormat="1" ht="16.149999999999999" customHeight="1" x14ac:dyDescent="0.25">
      <c r="B127" s="277"/>
      <c r="C127" s="504" t="s">
        <v>203</v>
      </c>
      <c r="D127" s="505"/>
      <c r="E127" s="505"/>
      <c r="F127" s="505"/>
      <c r="G127" s="505"/>
      <c r="H127" s="506"/>
      <c r="J127" s="197"/>
      <c r="K127" s="197"/>
      <c r="M127" s="197"/>
      <c r="N127" s="195"/>
      <c r="O127" s="288"/>
      <c r="P127" s="283"/>
      <c r="Q127" s="283"/>
      <c r="R127" s="205"/>
      <c r="S127" s="205"/>
    </row>
    <row r="128" spans="2:19" s="203" customFormat="1" ht="15" x14ac:dyDescent="0.25">
      <c r="B128" s="277"/>
      <c r="C128" s="507"/>
      <c r="D128" s="508"/>
      <c r="E128" s="508"/>
      <c r="F128" s="508"/>
      <c r="G128" s="508"/>
      <c r="H128" s="509"/>
      <c r="J128" s="197"/>
      <c r="K128" s="197"/>
      <c r="L128" s="197"/>
      <c r="M128" s="197"/>
      <c r="N128" s="195"/>
      <c r="O128" s="288"/>
      <c r="P128" s="283"/>
      <c r="Q128" s="289"/>
      <c r="R128" s="205"/>
      <c r="S128" s="205"/>
    </row>
    <row r="129" spans="2:21" s="203" customFormat="1" ht="15" x14ac:dyDescent="0.25">
      <c r="B129" s="277"/>
      <c r="C129" s="205"/>
      <c r="D129" s="239"/>
      <c r="E129" s="239"/>
      <c r="F129" s="239"/>
      <c r="G129" s="239"/>
      <c r="J129" s="290"/>
      <c r="L129" s="197"/>
      <c r="M129" s="197"/>
      <c r="N129" s="195"/>
      <c r="O129" s="197"/>
      <c r="P129" s="197"/>
      <c r="Q129" s="288"/>
      <c r="R129" s="283"/>
      <c r="S129" s="205"/>
      <c r="T129" s="205"/>
      <c r="U129" s="205"/>
    </row>
    <row r="130" spans="2:21" s="203" customFormat="1" ht="15" x14ac:dyDescent="0.25">
      <c r="C130" s="228" t="s">
        <v>48</v>
      </c>
      <c r="D130" s="219" t="s">
        <v>23</v>
      </c>
      <c r="E130" s="219" t="s">
        <v>24</v>
      </c>
      <c r="F130" s="219" t="s">
        <v>25</v>
      </c>
      <c r="G130" s="219" t="s">
        <v>26</v>
      </c>
      <c r="H130" s="291" t="s">
        <v>53</v>
      </c>
      <c r="I130" s="291" t="s">
        <v>56</v>
      </c>
      <c r="J130" s="291" t="s">
        <v>57</v>
      </c>
      <c r="K130" s="291" t="s">
        <v>58</v>
      </c>
      <c r="L130" s="291" t="s">
        <v>59</v>
      </c>
      <c r="M130" s="291" t="s">
        <v>60</v>
      </c>
      <c r="N130" s="195"/>
      <c r="O130" s="197"/>
      <c r="P130" s="197"/>
      <c r="Q130" s="205"/>
      <c r="R130" s="205"/>
      <c r="S130" s="205"/>
      <c r="T130" s="205"/>
      <c r="U130" s="205"/>
    </row>
    <row r="131" spans="2:21" s="203" customFormat="1" ht="15" x14ac:dyDescent="0.25">
      <c r="C131" s="292" t="s">
        <v>94</v>
      </c>
      <c r="D131" s="293">
        <v>12</v>
      </c>
      <c r="E131" s="293">
        <v>12</v>
      </c>
      <c r="F131" s="293">
        <v>14</v>
      </c>
      <c r="G131" s="293">
        <v>16</v>
      </c>
      <c r="H131" s="294">
        <v>16</v>
      </c>
      <c r="I131" s="294">
        <v>16</v>
      </c>
      <c r="J131" s="294">
        <v>16</v>
      </c>
      <c r="K131" s="294">
        <v>16</v>
      </c>
      <c r="L131" s="294">
        <v>16</v>
      </c>
      <c r="M131" s="294">
        <v>16</v>
      </c>
      <c r="N131" s="195"/>
      <c r="O131" s="197"/>
      <c r="P131" s="197"/>
      <c r="Q131" s="205"/>
      <c r="R131" s="205"/>
      <c r="S131" s="205"/>
      <c r="T131" s="205"/>
      <c r="U131" s="205"/>
    </row>
    <row r="132" spans="2:21" s="203" customFormat="1" ht="15" x14ac:dyDescent="0.25">
      <c r="C132" s="292" t="s">
        <v>49</v>
      </c>
      <c r="D132" s="293">
        <f>+D131</f>
        <v>12</v>
      </c>
      <c r="E132" s="293">
        <f t="shared" ref="E132:M132" si="31">+E131-D131</f>
        <v>0</v>
      </c>
      <c r="F132" s="293">
        <f t="shared" si="31"/>
        <v>2</v>
      </c>
      <c r="G132" s="293">
        <f t="shared" si="31"/>
        <v>2</v>
      </c>
      <c r="H132" s="294">
        <f t="shared" si="31"/>
        <v>0</v>
      </c>
      <c r="I132" s="294">
        <f t="shared" si="31"/>
        <v>0</v>
      </c>
      <c r="J132" s="294">
        <f t="shared" si="31"/>
        <v>0</v>
      </c>
      <c r="K132" s="294">
        <f t="shared" si="31"/>
        <v>0</v>
      </c>
      <c r="L132" s="294">
        <f t="shared" si="31"/>
        <v>0</v>
      </c>
      <c r="M132" s="294">
        <f t="shared" si="31"/>
        <v>0</v>
      </c>
      <c r="N132" s="195"/>
      <c r="O132" s="197"/>
      <c r="P132" s="197"/>
      <c r="Q132" s="205"/>
      <c r="R132" s="205"/>
      <c r="S132" s="205"/>
      <c r="T132" s="205"/>
      <c r="U132" s="205"/>
    </row>
    <row r="133" spans="2:21" s="203" customFormat="1" ht="14.25" x14ac:dyDescent="0.25">
      <c r="C133" s="292" t="str">
        <f>"Prijs conform staffel cumulatief"</f>
        <v>Prijs conform staffel cumulatief</v>
      </c>
      <c r="D133" s="295">
        <f>IF(ISERROR(VLOOKUP(D131,$D$118:$I$126,6,TRUE)),"",VLOOKUP(D131,$D$118:$I$126,6,TRUE))</f>
        <v>0</v>
      </c>
      <c r="E133" s="295">
        <f t="shared" ref="E133:M133" si="32">IF(ISERROR(VLOOKUP(E131,$D$118:$I$126,6,TRUE)),"",VLOOKUP(E131,$D$118:$I$126,6,TRUE))</f>
        <v>0</v>
      </c>
      <c r="F133" s="295">
        <f t="shared" si="32"/>
        <v>0</v>
      </c>
      <c r="G133" s="295">
        <f t="shared" si="32"/>
        <v>0</v>
      </c>
      <c r="H133" s="296">
        <f t="shared" si="32"/>
        <v>0</v>
      </c>
      <c r="I133" s="296">
        <f t="shared" si="32"/>
        <v>0</v>
      </c>
      <c r="J133" s="296">
        <f t="shared" si="32"/>
        <v>0</v>
      </c>
      <c r="K133" s="296">
        <f t="shared" si="32"/>
        <v>0</v>
      </c>
      <c r="L133" s="296">
        <f t="shared" si="32"/>
        <v>0</v>
      </c>
      <c r="M133" s="296">
        <f t="shared" si="32"/>
        <v>0</v>
      </c>
      <c r="N133" s="195"/>
      <c r="O133" s="205"/>
      <c r="P133" s="205"/>
      <c r="Q133" s="205"/>
      <c r="R133" s="205"/>
      <c r="S133" s="205"/>
      <c r="T133" s="205"/>
      <c r="U133" s="205"/>
    </row>
    <row r="134" spans="2:21" s="203" customFormat="1" ht="15" thickBot="1" x14ac:dyDescent="0.3">
      <c r="C134" s="292" t="s">
        <v>50</v>
      </c>
      <c r="D134" s="297">
        <f t="shared" ref="D134:M134" si="33">IF(ISERROR(+D133*D132),0,+D133*D132)</f>
        <v>0</v>
      </c>
      <c r="E134" s="297">
        <f t="shared" si="33"/>
        <v>0</v>
      </c>
      <c r="F134" s="297">
        <f t="shared" si="33"/>
        <v>0</v>
      </c>
      <c r="G134" s="297">
        <f t="shared" si="33"/>
        <v>0</v>
      </c>
      <c r="H134" s="298">
        <f t="shared" si="33"/>
        <v>0</v>
      </c>
      <c r="I134" s="298">
        <f t="shared" si="33"/>
        <v>0</v>
      </c>
      <c r="J134" s="298">
        <f t="shared" si="33"/>
        <v>0</v>
      </c>
      <c r="K134" s="298">
        <f t="shared" si="33"/>
        <v>0</v>
      </c>
      <c r="L134" s="298">
        <f t="shared" si="33"/>
        <v>0</v>
      </c>
      <c r="M134" s="298">
        <f t="shared" si="33"/>
        <v>0</v>
      </c>
      <c r="N134" s="195"/>
      <c r="O134" s="205"/>
      <c r="P134" s="205"/>
      <c r="Q134" s="205"/>
      <c r="R134" s="205"/>
      <c r="S134" s="205"/>
      <c r="T134" s="205"/>
      <c r="U134" s="205"/>
    </row>
    <row r="135" spans="2:21" s="203" customFormat="1" ht="15.75" thickTop="1" thickBot="1" x14ac:dyDescent="0.3">
      <c r="C135" s="299" t="s">
        <v>62</v>
      </c>
      <c r="D135" s="300">
        <f>SUM(D134:M134)</f>
        <v>0</v>
      </c>
      <c r="E135" s="239"/>
      <c r="F135" s="239"/>
      <c r="G135" s="239"/>
      <c r="H135" s="239"/>
      <c r="I135" s="239"/>
      <c r="J135" s="239"/>
      <c r="K135" s="239"/>
      <c r="L135" s="239"/>
      <c r="M135" s="239"/>
      <c r="N135" s="195"/>
      <c r="O135" s="205"/>
      <c r="P135" s="205"/>
      <c r="Q135" s="205"/>
      <c r="R135" s="205"/>
      <c r="S135" s="205"/>
      <c r="T135" s="205"/>
      <c r="U135" s="205"/>
    </row>
    <row r="136" spans="2:21" s="203" customFormat="1" ht="15" thickTop="1" x14ac:dyDescent="0.25">
      <c r="C136" s="239"/>
      <c r="D136" s="239"/>
      <c r="E136" s="239"/>
      <c r="F136" s="239"/>
      <c r="G136" s="239"/>
      <c r="H136" s="239"/>
      <c r="I136" s="239"/>
      <c r="J136" s="239"/>
      <c r="K136" s="239"/>
      <c r="L136" s="239"/>
      <c r="M136" s="239"/>
      <c r="N136" s="195"/>
      <c r="O136" s="205"/>
      <c r="P136" s="205"/>
      <c r="Q136" s="205"/>
      <c r="R136" s="205"/>
      <c r="S136" s="205"/>
      <c r="T136" s="205"/>
      <c r="U136" s="205"/>
    </row>
    <row r="137" spans="2:21" s="203" customFormat="1" ht="15" x14ac:dyDescent="0.25">
      <c r="C137" s="228" t="s">
        <v>51</v>
      </c>
      <c r="D137" s="219" t="str">
        <f>+D130</f>
        <v>Jaar 1</v>
      </c>
      <c r="E137" s="219" t="str">
        <f t="shared" ref="E137:M138" si="34">+E130</f>
        <v>Jaar 2</v>
      </c>
      <c r="F137" s="219" t="str">
        <f t="shared" si="34"/>
        <v>Jaar 3</v>
      </c>
      <c r="G137" s="219" t="str">
        <f t="shared" si="34"/>
        <v>Jaar 4</v>
      </c>
      <c r="H137" s="219" t="str">
        <f t="shared" si="34"/>
        <v>Jaar 5</v>
      </c>
      <c r="I137" s="219" t="str">
        <f t="shared" si="34"/>
        <v>Jaar 6</v>
      </c>
      <c r="J137" s="219" t="str">
        <f t="shared" si="34"/>
        <v>Jaar 7</v>
      </c>
      <c r="K137" s="219" t="str">
        <f t="shared" si="34"/>
        <v>Jaar 8</v>
      </c>
      <c r="L137" s="219" t="str">
        <f t="shared" si="34"/>
        <v>Jaar 9</v>
      </c>
      <c r="M137" s="219" t="str">
        <f t="shared" si="34"/>
        <v>Jaar 10</v>
      </c>
      <c r="N137" s="195"/>
      <c r="O137" s="205"/>
      <c r="P137" s="205"/>
      <c r="Q137" s="205"/>
      <c r="R137" s="205"/>
      <c r="S137" s="205"/>
      <c r="T137" s="205"/>
      <c r="U137" s="205"/>
    </row>
    <row r="138" spans="2:21" s="203" customFormat="1" ht="14.25" x14ac:dyDescent="0.25">
      <c r="C138" s="292" t="s">
        <v>94</v>
      </c>
      <c r="D138" s="293">
        <f>+D131</f>
        <v>12</v>
      </c>
      <c r="E138" s="293">
        <f t="shared" si="34"/>
        <v>12</v>
      </c>
      <c r="F138" s="293">
        <f t="shared" si="34"/>
        <v>14</v>
      </c>
      <c r="G138" s="293">
        <f t="shared" si="34"/>
        <v>16</v>
      </c>
      <c r="H138" s="293">
        <f t="shared" si="34"/>
        <v>16</v>
      </c>
      <c r="I138" s="293">
        <f t="shared" si="34"/>
        <v>16</v>
      </c>
      <c r="J138" s="293">
        <f t="shared" si="34"/>
        <v>16</v>
      </c>
      <c r="K138" s="293">
        <f t="shared" si="34"/>
        <v>16</v>
      </c>
      <c r="L138" s="293">
        <f t="shared" si="34"/>
        <v>16</v>
      </c>
      <c r="M138" s="293">
        <f t="shared" si="34"/>
        <v>16</v>
      </c>
      <c r="N138" s="195"/>
      <c r="O138" s="205"/>
      <c r="P138" s="205"/>
      <c r="Q138" s="205"/>
      <c r="R138" s="205"/>
      <c r="S138" s="205"/>
      <c r="T138" s="205"/>
      <c r="U138" s="205"/>
    </row>
    <row r="139" spans="2:21" s="203" customFormat="1" ht="14.25" x14ac:dyDescent="0.25">
      <c r="C139" s="292" t="str">
        <f>"Prijs conform staffel cummulatief "</f>
        <v xml:space="preserve">Prijs conform staffel cummulatief </v>
      </c>
      <c r="D139" s="295">
        <f>IF(ISERROR(VLOOKUP(D138,$D$118:$M$126,10,TRUE)),"",VLOOKUP(D138,$D$118:$M$126,10,TRUE))</f>
        <v>0</v>
      </c>
      <c r="E139" s="295">
        <f t="shared" ref="E139:M139" si="35">IF(ISERROR(VLOOKUP(E138,$D$118:$M$126,10,TRUE)),"",VLOOKUP(E138,$D$118:$M$126,10,TRUE))</f>
        <v>0</v>
      </c>
      <c r="F139" s="295">
        <f t="shared" si="35"/>
        <v>0</v>
      </c>
      <c r="G139" s="295">
        <f t="shared" si="35"/>
        <v>0</v>
      </c>
      <c r="H139" s="295">
        <f t="shared" si="35"/>
        <v>0</v>
      </c>
      <c r="I139" s="295">
        <f t="shared" si="35"/>
        <v>0</v>
      </c>
      <c r="J139" s="295">
        <f t="shared" si="35"/>
        <v>0</v>
      </c>
      <c r="K139" s="295">
        <f t="shared" si="35"/>
        <v>0</v>
      </c>
      <c r="L139" s="295">
        <f t="shared" si="35"/>
        <v>0</v>
      </c>
      <c r="M139" s="295">
        <f t="shared" si="35"/>
        <v>0</v>
      </c>
      <c r="N139" s="195"/>
      <c r="O139" s="205"/>
      <c r="P139" s="205"/>
      <c r="Q139" s="205"/>
      <c r="R139" s="205"/>
      <c r="S139" s="205"/>
      <c r="T139" s="205"/>
      <c r="U139" s="205"/>
    </row>
    <row r="140" spans="2:21" s="203" customFormat="1" ht="15" thickBot="1" x14ac:dyDescent="0.3">
      <c r="C140" s="292" t="s">
        <v>50</v>
      </c>
      <c r="D140" s="297">
        <f t="shared" ref="D140:M140" si="36">IF(ISERROR(+D139*D138),0,+D139*D138)</f>
        <v>0</v>
      </c>
      <c r="E140" s="297">
        <f t="shared" si="36"/>
        <v>0</v>
      </c>
      <c r="F140" s="297">
        <f t="shared" si="36"/>
        <v>0</v>
      </c>
      <c r="G140" s="297">
        <f t="shared" si="36"/>
        <v>0</v>
      </c>
      <c r="H140" s="297">
        <f t="shared" si="36"/>
        <v>0</v>
      </c>
      <c r="I140" s="297">
        <f t="shared" si="36"/>
        <v>0</v>
      </c>
      <c r="J140" s="297">
        <f t="shared" si="36"/>
        <v>0</v>
      </c>
      <c r="K140" s="297">
        <f t="shared" si="36"/>
        <v>0</v>
      </c>
      <c r="L140" s="297">
        <f t="shared" si="36"/>
        <v>0</v>
      </c>
      <c r="M140" s="297">
        <f t="shared" si="36"/>
        <v>0</v>
      </c>
      <c r="N140" s="195"/>
      <c r="O140" s="205"/>
      <c r="P140" s="205"/>
      <c r="Q140" s="205"/>
      <c r="R140" s="205"/>
      <c r="S140" s="205"/>
      <c r="T140" s="205"/>
      <c r="U140" s="205"/>
    </row>
    <row r="141" spans="2:21" s="203" customFormat="1" ht="16.5" thickTop="1" thickBot="1" x14ac:dyDescent="0.3">
      <c r="C141" s="299" t="s">
        <v>62</v>
      </c>
      <c r="D141" s="300">
        <f>SUM(D140:M140)</f>
        <v>0</v>
      </c>
      <c r="E141" s="239"/>
      <c r="F141" s="239"/>
      <c r="G141" s="239"/>
      <c r="H141" s="239"/>
      <c r="I141" s="239"/>
      <c r="J141" s="239"/>
      <c r="K141" s="239"/>
      <c r="L141" s="197"/>
      <c r="M141" s="205"/>
      <c r="N141" s="195"/>
      <c r="O141" s="205"/>
      <c r="P141" s="205"/>
      <c r="Q141" s="205"/>
      <c r="R141" s="205"/>
      <c r="S141" s="205"/>
      <c r="T141" s="205"/>
      <c r="U141" s="205"/>
    </row>
    <row r="142" spans="2:21" s="203" customFormat="1" ht="15.75" thickTop="1" x14ac:dyDescent="0.25">
      <c r="C142" s="239"/>
      <c r="D142" s="239"/>
      <c r="E142" s="239"/>
      <c r="F142" s="239"/>
      <c r="G142" s="239"/>
      <c r="H142" s="239"/>
      <c r="I142" s="239"/>
      <c r="J142" s="239"/>
      <c r="K142" s="239"/>
      <c r="L142" s="197"/>
      <c r="M142" s="205"/>
      <c r="N142" s="195"/>
      <c r="O142" s="205"/>
      <c r="P142" s="205"/>
      <c r="Q142" s="205"/>
      <c r="R142" s="205"/>
      <c r="S142" s="205"/>
      <c r="T142" s="205"/>
      <c r="U142" s="205"/>
    </row>
    <row r="143" spans="2:21" s="203" customFormat="1" ht="15" x14ac:dyDescent="0.25">
      <c r="C143" s="228" t="s">
        <v>32</v>
      </c>
      <c r="D143" s="301" t="s">
        <v>41</v>
      </c>
      <c r="E143" s="239"/>
      <c r="F143" s="239"/>
      <c r="G143" s="239"/>
      <c r="H143" s="239"/>
      <c r="I143" s="239"/>
      <c r="J143" s="239"/>
      <c r="K143" s="197"/>
      <c r="L143" s="197"/>
      <c r="M143" s="205"/>
      <c r="N143" s="195"/>
      <c r="O143" s="205"/>
      <c r="P143" s="205"/>
      <c r="Q143" s="205"/>
      <c r="R143" s="205"/>
      <c r="S143" s="205"/>
      <c r="T143" s="205"/>
      <c r="U143" s="205"/>
    </row>
    <row r="144" spans="2:21" s="203" customFormat="1" ht="15.75" thickBot="1" x14ac:dyDescent="0.3">
      <c r="C144" s="312" t="s">
        <v>52</v>
      </c>
      <c r="D144" s="303">
        <f>+D141+D135</f>
        <v>0</v>
      </c>
      <c r="E144" s="304"/>
      <c r="G144" s="239"/>
      <c r="H144" s="239"/>
      <c r="I144" s="239"/>
      <c r="J144" s="239"/>
      <c r="K144" s="197"/>
      <c r="L144" s="197"/>
      <c r="M144" s="205"/>
      <c r="N144" s="195"/>
      <c r="O144" s="205"/>
      <c r="P144" s="205"/>
      <c r="Q144" s="205"/>
      <c r="R144" s="205"/>
      <c r="S144" s="205"/>
      <c r="T144" s="205"/>
      <c r="U144" s="205"/>
    </row>
    <row r="145" spans="3:21" s="203" customFormat="1" ht="15.75" thickTop="1" thickBot="1" x14ac:dyDescent="0.3">
      <c r="C145" s="225"/>
      <c r="D145" s="226"/>
      <c r="E145" s="226"/>
      <c r="F145" s="226"/>
      <c r="G145" s="226"/>
      <c r="H145" s="226"/>
      <c r="I145" s="226"/>
      <c r="J145" s="226"/>
      <c r="K145" s="226"/>
      <c r="L145" s="226"/>
      <c r="M145" s="226"/>
      <c r="N145" s="195"/>
      <c r="O145" s="205"/>
      <c r="P145" s="205"/>
      <c r="Q145" s="205"/>
      <c r="R145" s="205"/>
      <c r="S145" s="205"/>
      <c r="T145" s="205"/>
      <c r="U145" s="205"/>
    </row>
    <row r="146" spans="3:21" s="203" customFormat="1" ht="14.25" x14ac:dyDescent="0.25">
      <c r="C146" s="211"/>
      <c r="D146" s="212"/>
      <c r="E146" s="212"/>
      <c r="F146" s="212"/>
      <c r="G146" s="212"/>
      <c r="H146" s="212"/>
      <c r="I146" s="212"/>
      <c r="J146" s="212"/>
      <c r="K146" s="212"/>
      <c r="L146" s="212"/>
      <c r="M146" s="212"/>
      <c r="N146" s="195"/>
      <c r="O146" s="205"/>
      <c r="P146" s="205"/>
      <c r="Q146" s="205"/>
      <c r="R146" s="205"/>
      <c r="S146" s="205"/>
      <c r="T146" s="205"/>
      <c r="U146" s="205"/>
    </row>
    <row r="147" spans="3:21" s="203" customFormat="1" ht="14.25" hidden="1" x14ac:dyDescent="0.25">
      <c r="C147" s="211"/>
      <c r="D147" s="212"/>
      <c r="E147" s="212"/>
      <c r="F147" s="212"/>
      <c r="G147" s="212"/>
      <c r="H147" s="212"/>
      <c r="I147" s="212"/>
      <c r="J147" s="212"/>
      <c r="K147" s="212"/>
      <c r="L147" s="212"/>
      <c r="M147" s="212"/>
      <c r="N147" s="195"/>
      <c r="O147" s="212"/>
      <c r="P147" s="205"/>
      <c r="Q147" s="205"/>
      <c r="R147" s="205"/>
      <c r="S147" s="205"/>
      <c r="T147" s="205"/>
      <c r="U147" s="205"/>
    </row>
    <row r="148" spans="3:21" s="203" customFormat="1" ht="14.25" hidden="1" x14ac:dyDescent="0.25">
      <c r="C148" s="211"/>
      <c r="D148" s="212"/>
      <c r="E148" s="212"/>
      <c r="F148" s="212"/>
      <c r="G148" s="212"/>
      <c r="H148" s="212"/>
      <c r="I148" s="212"/>
      <c r="J148" s="212"/>
      <c r="K148" s="212"/>
      <c r="L148" s="212"/>
      <c r="M148" s="212"/>
      <c r="N148" s="195"/>
      <c r="O148" s="212"/>
      <c r="P148" s="205"/>
      <c r="Q148" s="205"/>
      <c r="R148" s="205"/>
      <c r="S148" s="205"/>
      <c r="T148" s="205"/>
      <c r="U148" s="205"/>
    </row>
    <row r="149" spans="3:21" s="203" customFormat="1" ht="14.25" hidden="1" x14ac:dyDescent="0.25">
      <c r="C149" s="211"/>
      <c r="D149" s="212"/>
      <c r="E149" s="212"/>
      <c r="F149" s="212"/>
      <c r="G149" s="212"/>
      <c r="H149" s="212"/>
      <c r="I149" s="212"/>
      <c r="J149" s="212"/>
      <c r="K149" s="212"/>
      <c r="L149" s="212"/>
      <c r="M149" s="212"/>
      <c r="N149" s="195"/>
      <c r="O149" s="212"/>
      <c r="P149" s="205"/>
      <c r="Q149" s="205"/>
      <c r="R149" s="205"/>
      <c r="S149" s="205"/>
      <c r="T149" s="205"/>
      <c r="U149" s="205"/>
    </row>
    <row r="150" spans="3:21" s="203" customFormat="1" ht="14.25" hidden="1" x14ac:dyDescent="0.25">
      <c r="C150" s="211"/>
      <c r="D150" s="212"/>
      <c r="E150" s="212"/>
      <c r="F150" s="212"/>
      <c r="G150" s="212"/>
      <c r="H150" s="212"/>
      <c r="I150" s="212"/>
      <c r="J150" s="212"/>
      <c r="K150" s="212"/>
      <c r="L150" s="212"/>
      <c r="M150" s="212"/>
      <c r="N150" s="195"/>
      <c r="O150" s="212"/>
      <c r="P150" s="205"/>
      <c r="Q150" s="205"/>
      <c r="R150" s="205"/>
      <c r="S150" s="205"/>
      <c r="T150" s="205"/>
      <c r="U150" s="205"/>
    </row>
    <row r="151" spans="3:21" s="203" customFormat="1" ht="14.25" hidden="1" x14ac:dyDescent="0.25">
      <c r="C151" s="211"/>
      <c r="D151" s="212"/>
      <c r="E151" s="212"/>
      <c r="F151" s="212"/>
      <c r="G151" s="212"/>
      <c r="H151" s="212"/>
      <c r="I151" s="212"/>
      <c r="J151" s="212"/>
      <c r="K151" s="212"/>
      <c r="L151" s="212"/>
      <c r="M151" s="212"/>
      <c r="N151" s="195"/>
      <c r="O151" s="212"/>
      <c r="P151" s="205"/>
      <c r="Q151" s="205"/>
      <c r="R151" s="205"/>
      <c r="S151" s="205"/>
      <c r="T151" s="205"/>
      <c r="U151" s="205"/>
    </row>
    <row r="152" spans="3:21" s="203" customFormat="1" ht="14.25" hidden="1" x14ac:dyDescent="0.25">
      <c r="C152" s="211"/>
      <c r="D152" s="212"/>
      <c r="E152" s="212"/>
      <c r="F152" s="212"/>
      <c r="G152" s="212"/>
      <c r="H152" s="212"/>
      <c r="I152" s="212"/>
      <c r="J152" s="212"/>
      <c r="K152" s="212"/>
      <c r="L152" s="212"/>
      <c r="M152" s="212"/>
      <c r="N152" s="195"/>
      <c r="O152" s="212"/>
      <c r="P152" s="205"/>
      <c r="Q152" s="205"/>
      <c r="R152" s="205"/>
      <c r="S152" s="205"/>
      <c r="T152" s="205"/>
      <c r="U152" s="205"/>
    </row>
    <row r="153" spans="3:21" s="203" customFormat="1" ht="14.25" hidden="1" x14ac:dyDescent="0.25">
      <c r="C153" s="211"/>
      <c r="D153" s="212"/>
      <c r="E153" s="212"/>
      <c r="F153" s="212"/>
      <c r="G153" s="212"/>
      <c r="H153" s="212"/>
      <c r="I153" s="212"/>
      <c r="J153" s="212"/>
      <c r="K153" s="212"/>
      <c r="L153" s="212"/>
      <c r="M153" s="212"/>
      <c r="N153" s="195"/>
      <c r="O153" s="212"/>
      <c r="P153" s="205"/>
      <c r="Q153" s="205"/>
      <c r="R153" s="205"/>
      <c r="S153" s="205"/>
      <c r="T153" s="205"/>
      <c r="U153" s="205"/>
    </row>
    <row r="154" spans="3:21" s="203" customFormat="1" ht="14.25" hidden="1" x14ac:dyDescent="0.25">
      <c r="C154" s="211"/>
      <c r="D154" s="212"/>
      <c r="E154" s="212"/>
      <c r="F154" s="212"/>
      <c r="G154" s="212"/>
      <c r="H154" s="212"/>
      <c r="I154" s="212"/>
      <c r="J154" s="212"/>
      <c r="K154" s="212"/>
      <c r="L154" s="212"/>
      <c r="M154" s="212"/>
      <c r="N154" s="195"/>
      <c r="O154" s="212"/>
      <c r="P154" s="205"/>
      <c r="Q154" s="205"/>
      <c r="R154" s="205"/>
      <c r="S154" s="205"/>
      <c r="T154" s="205"/>
      <c r="U154" s="205"/>
    </row>
    <row r="155" spans="3:21" s="203" customFormat="1" ht="14.25" hidden="1" x14ac:dyDescent="0.25">
      <c r="C155" s="211"/>
      <c r="D155" s="212"/>
      <c r="E155" s="212"/>
      <c r="F155" s="212"/>
      <c r="G155" s="212"/>
      <c r="H155" s="212"/>
      <c r="I155" s="212"/>
      <c r="J155" s="212"/>
      <c r="K155" s="212"/>
      <c r="L155" s="212"/>
      <c r="M155" s="212"/>
      <c r="N155" s="195"/>
      <c r="O155" s="212"/>
      <c r="P155" s="205"/>
      <c r="Q155" s="205"/>
      <c r="R155" s="205"/>
      <c r="S155" s="205"/>
      <c r="T155" s="205"/>
      <c r="U155" s="205"/>
    </row>
    <row r="156" spans="3:21" s="203" customFormat="1" ht="14.25" hidden="1" x14ac:dyDescent="0.25">
      <c r="C156" s="211"/>
      <c r="D156" s="212"/>
      <c r="E156" s="212"/>
      <c r="F156" s="212"/>
      <c r="G156" s="212"/>
      <c r="H156" s="212"/>
      <c r="I156" s="212"/>
      <c r="J156" s="212"/>
      <c r="K156" s="212"/>
      <c r="L156" s="212"/>
      <c r="M156" s="212"/>
      <c r="N156" s="195"/>
      <c r="O156" s="212"/>
      <c r="P156" s="205"/>
      <c r="Q156" s="205"/>
      <c r="R156" s="205"/>
      <c r="S156" s="205"/>
      <c r="T156" s="205"/>
      <c r="U156" s="205"/>
    </row>
    <row r="157" spans="3:21" s="203" customFormat="1" ht="14.25" hidden="1" x14ac:dyDescent="0.25">
      <c r="C157" s="211"/>
      <c r="D157" s="212"/>
      <c r="E157" s="212"/>
      <c r="F157" s="212"/>
      <c r="G157" s="212"/>
      <c r="H157" s="212"/>
      <c r="I157" s="212"/>
      <c r="J157" s="212"/>
      <c r="K157" s="212"/>
      <c r="L157" s="212"/>
      <c r="M157" s="212"/>
      <c r="N157" s="195"/>
      <c r="O157" s="212"/>
      <c r="P157" s="205"/>
      <c r="Q157" s="205"/>
      <c r="R157" s="205"/>
      <c r="S157" s="205"/>
      <c r="T157" s="205"/>
      <c r="U157" s="205"/>
    </row>
    <row r="158" spans="3:21" s="203" customFormat="1" ht="14.25" hidden="1" x14ac:dyDescent="0.25">
      <c r="C158" s="211"/>
      <c r="D158" s="212"/>
      <c r="E158" s="212"/>
      <c r="F158" s="212"/>
      <c r="G158" s="212"/>
      <c r="H158" s="212"/>
      <c r="I158" s="212"/>
      <c r="J158" s="212"/>
      <c r="K158" s="212"/>
      <c r="L158" s="212"/>
      <c r="M158" s="212"/>
      <c r="N158" s="195"/>
      <c r="O158" s="212"/>
      <c r="P158" s="205"/>
      <c r="Q158" s="205"/>
      <c r="R158" s="205"/>
      <c r="S158" s="205"/>
      <c r="T158" s="205"/>
      <c r="U158" s="205"/>
    </row>
    <row r="159" spans="3:21" s="203" customFormat="1" ht="12.75" hidden="1" x14ac:dyDescent="0.25">
      <c r="C159" s="211"/>
      <c r="D159" s="212"/>
      <c r="E159" s="212"/>
      <c r="F159" s="212"/>
      <c r="G159" s="212"/>
      <c r="H159" s="212"/>
      <c r="I159" s="212"/>
      <c r="J159" s="212"/>
      <c r="K159" s="212"/>
      <c r="L159" s="212"/>
      <c r="M159" s="212"/>
      <c r="N159" s="212"/>
      <c r="O159" s="212"/>
      <c r="P159" s="205"/>
      <c r="Q159" s="205"/>
      <c r="R159" s="205"/>
      <c r="S159" s="205"/>
      <c r="T159" s="205"/>
      <c r="U159" s="205"/>
    </row>
    <row r="160" spans="3:21" s="203" customFormat="1" ht="12.75" hidden="1" x14ac:dyDescent="0.25">
      <c r="C160" s="211"/>
      <c r="D160" s="212"/>
      <c r="E160" s="212"/>
      <c r="F160" s="212"/>
      <c r="G160" s="212"/>
      <c r="H160" s="212"/>
      <c r="I160" s="212"/>
      <c r="J160" s="212"/>
      <c r="K160" s="212"/>
      <c r="L160" s="212"/>
      <c r="M160" s="212"/>
      <c r="N160" s="212"/>
      <c r="O160" s="212"/>
      <c r="P160" s="205"/>
      <c r="Q160" s="205"/>
      <c r="R160" s="205"/>
      <c r="S160" s="205"/>
      <c r="T160" s="205"/>
      <c r="U160" s="205"/>
    </row>
    <row r="161" spans="3:21" s="203" customFormat="1" ht="12.75" hidden="1" x14ac:dyDescent="0.25">
      <c r="C161" s="211"/>
      <c r="D161" s="212"/>
      <c r="E161" s="212"/>
      <c r="F161" s="212"/>
      <c r="G161" s="212"/>
      <c r="H161" s="212"/>
      <c r="I161" s="212"/>
      <c r="J161" s="212"/>
      <c r="K161" s="212"/>
      <c r="L161" s="212"/>
      <c r="M161" s="212"/>
      <c r="N161" s="212"/>
      <c r="O161" s="212"/>
      <c r="P161" s="205"/>
      <c r="Q161" s="205"/>
      <c r="R161" s="205"/>
      <c r="S161" s="205"/>
      <c r="T161" s="205"/>
      <c r="U161" s="205"/>
    </row>
    <row r="162" spans="3:21" s="203" customFormat="1" ht="12.75" hidden="1" x14ac:dyDescent="0.25">
      <c r="C162" s="211"/>
      <c r="D162" s="212"/>
      <c r="E162" s="212"/>
      <c r="F162" s="212"/>
      <c r="G162" s="212"/>
      <c r="H162" s="212"/>
      <c r="I162" s="212"/>
      <c r="J162" s="212"/>
      <c r="K162" s="212"/>
      <c r="L162" s="212"/>
      <c r="M162" s="212"/>
      <c r="N162" s="212"/>
      <c r="O162" s="212"/>
      <c r="P162" s="205"/>
      <c r="Q162" s="205"/>
      <c r="R162" s="205"/>
      <c r="S162" s="205"/>
      <c r="T162" s="205"/>
      <c r="U162" s="205"/>
    </row>
    <row r="163" spans="3:21" s="203" customFormat="1" ht="12.75" hidden="1" x14ac:dyDescent="0.25">
      <c r="C163" s="211"/>
      <c r="D163" s="212"/>
      <c r="E163" s="212"/>
      <c r="F163" s="212"/>
      <c r="G163" s="212"/>
      <c r="H163" s="212"/>
      <c r="I163" s="212"/>
      <c r="J163" s="212"/>
      <c r="K163" s="212"/>
      <c r="L163" s="212"/>
      <c r="M163" s="212"/>
      <c r="N163" s="212"/>
      <c r="O163" s="212"/>
      <c r="P163" s="205"/>
      <c r="Q163" s="205"/>
      <c r="R163" s="205"/>
      <c r="S163" s="205"/>
      <c r="T163" s="205"/>
      <c r="U163" s="205"/>
    </row>
    <row r="164" spans="3:21" s="203" customFormat="1" ht="12.75" hidden="1" x14ac:dyDescent="0.25">
      <c r="C164" s="211"/>
      <c r="D164" s="212"/>
      <c r="E164" s="212"/>
      <c r="F164" s="212"/>
      <c r="G164" s="212"/>
      <c r="H164" s="212"/>
      <c r="I164" s="212"/>
      <c r="J164" s="212"/>
      <c r="K164" s="212"/>
      <c r="L164" s="212"/>
      <c r="M164" s="212"/>
      <c r="N164" s="212"/>
      <c r="O164" s="212"/>
      <c r="P164" s="205"/>
      <c r="Q164" s="205"/>
      <c r="R164" s="205"/>
      <c r="S164" s="205"/>
      <c r="T164" s="205"/>
      <c r="U164" s="205"/>
    </row>
    <row r="165" spans="3:21" s="203" customFormat="1" ht="12.75" hidden="1" x14ac:dyDescent="0.25">
      <c r="C165" s="211"/>
      <c r="D165" s="212"/>
      <c r="E165" s="212"/>
      <c r="F165" s="212"/>
      <c r="G165" s="212"/>
      <c r="H165" s="212"/>
      <c r="I165" s="212"/>
      <c r="J165" s="212"/>
      <c r="K165" s="212"/>
      <c r="L165" s="212"/>
      <c r="M165" s="212"/>
      <c r="N165" s="212"/>
      <c r="O165" s="212"/>
      <c r="P165" s="205"/>
      <c r="Q165" s="205"/>
      <c r="R165" s="205"/>
      <c r="S165" s="205"/>
      <c r="T165" s="205"/>
      <c r="U165" s="205"/>
    </row>
    <row r="166" spans="3:21" s="203" customFormat="1" ht="12.75" hidden="1" x14ac:dyDescent="0.25">
      <c r="C166" s="211"/>
      <c r="D166" s="212"/>
      <c r="E166" s="212"/>
      <c r="F166" s="212"/>
      <c r="G166" s="212"/>
      <c r="H166" s="212"/>
      <c r="I166" s="212"/>
      <c r="J166" s="212"/>
      <c r="K166" s="212"/>
      <c r="L166" s="212"/>
      <c r="M166" s="212"/>
      <c r="N166" s="212"/>
      <c r="O166" s="212"/>
      <c r="P166" s="205"/>
      <c r="Q166" s="205"/>
      <c r="R166" s="205"/>
      <c r="S166" s="205"/>
      <c r="T166" s="205"/>
      <c r="U166" s="205"/>
    </row>
    <row r="167" spans="3:21" s="203" customFormat="1" ht="12.75" hidden="1" x14ac:dyDescent="0.25">
      <c r="C167" s="211"/>
      <c r="D167" s="212"/>
      <c r="E167" s="212"/>
      <c r="F167" s="212"/>
      <c r="G167" s="212"/>
      <c r="H167" s="212"/>
      <c r="I167" s="212"/>
      <c r="J167" s="212"/>
      <c r="K167" s="212"/>
      <c r="L167" s="212"/>
      <c r="M167" s="212"/>
      <c r="N167" s="212"/>
      <c r="O167" s="212"/>
      <c r="P167" s="205"/>
      <c r="Q167" s="205"/>
      <c r="R167" s="205"/>
      <c r="S167" s="205"/>
      <c r="T167" s="205"/>
      <c r="U167" s="205"/>
    </row>
    <row r="168" spans="3:21" s="203" customFormat="1" ht="12.75" hidden="1" x14ac:dyDescent="0.25">
      <c r="C168" s="211"/>
      <c r="D168" s="212"/>
      <c r="E168" s="212"/>
      <c r="F168" s="212"/>
      <c r="G168" s="212"/>
      <c r="H168" s="212"/>
      <c r="I168" s="212"/>
      <c r="J168" s="212"/>
      <c r="K168" s="212"/>
      <c r="L168" s="212"/>
      <c r="M168" s="212"/>
      <c r="N168" s="212"/>
      <c r="O168" s="212"/>
      <c r="P168" s="205"/>
      <c r="Q168" s="205"/>
      <c r="R168" s="205"/>
      <c r="S168" s="205"/>
      <c r="T168" s="205"/>
      <c r="U168" s="205"/>
    </row>
    <row r="169" spans="3:21" s="203" customFormat="1" ht="12.75" hidden="1" x14ac:dyDescent="0.25">
      <c r="C169" s="211"/>
      <c r="D169" s="212"/>
      <c r="E169" s="212"/>
      <c r="F169" s="212"/>
      <c r="G169" s="212"/>
      <c r="H169" s="212"/>
      <c r="I169" s="212"/>
      <c r="J169" s="212"/>
      <c r="K169" s="212"/>
      <c r="L169" s="212"/>
      <c r="M169" s="212"/>
      <c r="N169" s="212"/>
      <c r="O169" s="212"/>
      <c r="P169" s="205"/>
      <c r="Q169" s="205"/>
      <c r="R169" s="205"/>
      <c r="S169" s="205"/>
      <c r="T169" s="205"/>
      <c r="U169" s="205"/>
    </row>
    <row r="170" spans="3:21" s="203" customFormat="1" ht="12.75" hidden="1" x14ac:dyDescent="0.25">
      <c r="C170" s="211"/>
      <c r="D170" s="212"/>
      <c r="E170" s="212"/>
      <c r="F170" s="212"/>
      <c r="G170" s="212"/>
      <c r="H170" s="212"/>
      <c r="I170" s="212"/>
      <c r="J170" s="212"/>
      <c r="K170" s="212"/>
      <c r="L170" s="212"/>
      <c r="M170" s="212"/>
      <c r="N170" s="212"/>
      <c r="O170" s="212"/>
      <c r="P170" s="205"/>
      <c r="Q170" s="205"/>
      <c r="R170" s="205"/>
      <c r="S170" s="205"/>
      <c r="T170" s="205"/>
      <c r="U170" s="205"/>
    </row>
    <row r="171" spans="3:21" s="203" customFormat="1" ht="12.75" hidden="1" x14ac:dyDescent="0.25">
      <c r="C171" s="211"/>
      <c r="D171" s="212"/>
      <c r="E171" s="212"/>
      <c r="F171" s="212"/>
      <c r="G171" s="212"/>
      <c r="H171" s="212"/>
      <c r="I171" s="212"/>
      <c r="J171" s="212"/>
      <c r="K171" s="212"/>
      <c r="L171" s="212"/>
      <c r="M171" s="212"/>
      <c r="N171" s="212"/>
      <c r="O171" s="212"/>
      <c r="P171" s="205"/>
      <c r="Q171" s="205"/>
      <c r="R171" s="205"/>
      <c r="S171" s="205"/>
      <c r="T171" s="205"/>
      <c r="U171" s="205"/>
    </row>
    <row r="172" spans="3:21" s="203" customFormat="1" ht="12.75" hidden="1" x14ac:dyDescent="0.25">
      <c r="C172" s="211"/>
      <c r="D172" s="212"/>
      <c r="E172" s="212"/>
      <c r="F172" s="212"/>
      <c r="G172" s="212"/>
      <c r="H172" s="212"/>
      <c r="I172" s="212"/>
      <c r="J172" s="212"/>
      <c r="K172" s="212"/>
      <c r="L172" s="212"/>
      <c r="M172" s="212"/>
      <c r="N172" s="212"/>
      <c r="O172" s="212"/>
      <c r="P172" s="205"/>
      <c r="Q172" s="205"/>
      <c r="R172" s="205"/>
      <c r="S172" s="205"/>
      <c r="T172" s="205"/>
      <c r="U172" s="205"/>
    </row>
    <row r="173" spans="3:21" s="203" customFormat="1" ht="12.75" hidden="1" x14ac:dyDescent="0.25">
      <c r="C173" s="211"/>
      <c r="D173" s="212"/>
      <c r="E173" s="212"/>
      <c r="F173" s="212"/>
      <c r="G173" s="212"/>
      <c r="H173" s="212"/>
      <c r="I173" s="212"/>
      <c r="J173" s="212"/>
      <c r="K173" s="212"/>
      <c r="L173" s="212"/>
      <c r="M173" s="212"/>
      <c r="N173" s="212"/>
      <c r="O173" s="212"/>
      <c r="P173" s="205"/>
      <c r="Q173" s="205"/>
      <c r="R173" s="205"/>
      <c r="S173" s="205"/>
      <c r="T173" s="205"/>
      <c r="U173" s="205"/>
    </row>
    <row r="174" spans="3:21" s="203" customFormat="1" ht="12.75" hidden="1" x14ac:dyDescent="0.25">
      <c r="C174" s="211"/>
      <c r="D174" s="212"/>
      <c r="E174" s="212"/>
      <c r="F174" s="212"/>
      <c r="G174" s="212"/>
      <c r="H174" s="212"/>
      <c r="I174" s="212"/>
      <c r="J174" s="212"/>
      <c r="K174" s="212"/>
      <c r="L174" s="212"/>
      <c r="M174" s="212"/>
      <c r="N174" s="212"/>
      <c r="O174" s="212"/>
      <c r="P174" s="205"/>
      <c r="Q174" s="205"/>
      <c r="R174" s="205"/>
      <c r="S174" s="205"/>
      <c r="T174" s="205"/>
      <c r="U174" s="205"/>
    </row>
    <row r="175" spans="3:21" s="203" customFormat="1" ht="12.75" hidden="1" x14ac:dyDescent="0.25">
      <c r="C175" s="211"/>
      <c r="D175" s="212"/>
      <c r="E175" s="212"/>
      <c r="F175" s="212"/>
      <c r="G175" s="212"/>
      <c r="H175" s="212"/>
      <c r="I175" s="212"/>
      <c r="J175" s="212"/>
      <c r="K175" s="212"/>
      <c r="L175" s="212"/>
      <c r="M175" s="212"/>
      <c r="N175" s="212"/>
      <c r="O175" s="212"/>
      <c r="P175" s="205"/>
      <c r="Q175" s="205"/>
      <c r="R175" s="205"/>
      <c r="S175" s="205"/>
      <c r="T175" s="205"/>
      <c r="U175" s="205"/>
    </row>
    <row r="176" spans="3:21" s="203" customFormat="1" ht="12.75" hidden="1" x14ac:dyDescent="0.25">
      <c r="C176" s="211"/>
      <c r="D176" s="212"/>
      <c r="E176" s="212"/>
      <c r="F176" s="212"/>
      <c r="G176" s="212"/>
      <c r="H176" s="212"/>
      <c r="I176" s="212"/>
      <c r="J176" s="212"/>
      <c r="K176" s="212"/>
      <c r="L176" s="212"/>
      <c r="M176" s="212"/>
      <c r="N176" s="212"/>
      <c r="O176" s="212"/>
      <c r="P176" s="205"/>
      <c r="Q176" s="205"/>
      <c r="R176" s="205"/>
      <c r="S176" s="205"/>
      <c r="T176" s="205"/>
      <c r="U176" s="205"/>
    </row>
    <row r="177" spans="3:21" s="203" customFormat="1" ht="12.75" hidden="1" x14ac:dyDescent="0.25">
      <c r="C177" s="211"/>
      <c r="D177" s="212"/>
      <c r="E177" s="212"/>
      <c r="F177" s="212"/>
      <c r="G177" s="212"/>
      <c r="H177" s="212"/>
      <c r="I177" s="212"/>
      <c r="J177" s="212"/>
      <c r="K177" s="212"/>
      <c r="L177" s="212"/>
      <c r="M177" s="212"/>
      <c r="N177" s="212"/>
      <c r="O177" s="212"/>
      <c r="P177" s="205"/>
      <c r="Q177" s="205"/>
      <c r="R177" s="205"/>
      <c r="S177" s="205"/>
      <c r="T177" s="205"/>
      <c r="U177" s="205"/>
    </row>
    <row r="178" spans="3:21" s="203" customFormat="1" ht="12.75" hidden="1" x14ac:dyDescent="0.25">
      <c r="C178" s="211"/>
      <c r="D178" s="212"/>
      <c r="E178" s="212"/>
      <c r="F178" s="212"/>
      <c r="G178" s="212"/>
      <c r="H178" s="212"/>
      <c r="I178" s="212"/>
      <c r="J178" s="212"/>
      <c r="K178" s="212"/>
      <c r="L178" s="212"/>
      <c r="M178" s="212"/>
      <c r="N178" s="212"/>
      <c r="O178" s="212"/>
      <c r="P178" s="205"/>
      <c r="Q178" s="205"/>
      <c r="R178" s="205"/>
      <c r="S178" s="205"/>
      <c r="T178" s="205"/>
      <c r="U178" s="205"/>
    </row>
    <row r="179" spans="3:21" s="203" customFormat="1" ht="12.75" hidden="1" x14ac:dyDescent="0.25">
      <c r="C179" s="211"/>
      <c r="D179" s="212"/>
      <c r="E179" s="212"/>
      <c r="F179" s="212"/>
      <c r="G179" s="212"/>
      <c r="H179" s="212"/>
      <c r="I179" s="212"/>
      <c r="J179" s="212"/>
      <c r="K179" s="212"/>
      <c r="L179" s="212"/>
      <c r="M179" s="212"/>
      <c r="N179" s="212"/>
      <c r="O179" s="212"/>
      <c r="P179" s="205"/>
      <c r="Q179" s="205"/>
      <c r="R179" s="205"/>
      <c r="S179" s="205"/>
      <c r="T179" s="205"/>
      <c r="U179" s="205"/>
    </row>
    <row r="180" spans="3:21" s="203" customFormat="1" ht="12.75" hidden="1" x14ac:dyDescent="0.25">
      <c r="C180" s="211"/>
      <c r="D180" s="212"/>
      <c r="E180" s="212"/>
      <c r="F180" s="212"/>
      <c r="G180" s="212"/>
      <c r="H180" s="212"/>
      <c r="I180" s="212"/>
      <c r="J180" s="212"/>
      <c r="K180" s="212"/>
      <c r="L180" s="212"/>
      <c r="M180" s="212"/>
      <c r="N180" s="212"/>
      <c r="O180" s="212"/>
      <c r="P180" s="205"/>
      <c r="Q180" s="205"/>
      <c r="R180" s="205"/>
      <c r="S180" s="205"/>
      <c r="T180" s="205"/>
      <c r="U180" s="205"/>
    </row>
    <row r="181" spans="3:21" s="203" customFormat="1" ht="12.75" hidden="1" x14ac:dyDescent="0.25">
      <c r="C181" s="211"/>
      <c r="D181" s="212"/>
      <c r="E181" s="212"/>
      <c r="F181" s="212"/>
      <c r="G181" s="212"/>
      <c r="H181" s="212"/>
      <c r="I181" s="212"/>
      <c r="J181" s="212"/>
      <c r="K181" s="212"/>
      <c r="L181" s="212"/>
      <c r="M181" s="212"/>
      <c r="N181" s="212"/>
      <c r="O181" s="212"/>
      <c r="P181" s="205"/>
      <c r="Q181" s="205"/>
      <c r="R181" s="205"/>
      <c r="S181" s="205"/>
      <c r="T181" s="205"/>
      <c r="U181" s="205"/>
    </row>
    <row r="182" spans="3:21" s="203" customFormat="1" ht="12.75" hidden="1" x14ac:dyDescent="0.25">
      <c r="C182" s="211"/>
      <c r="D182" s="212"/>
      <c r="E182" s="212"/>
      <c r="F182" s="212"/>
      <c r="G182" s="212"/>
      <c r="H182" s="212"/>
      <c r="I182" s="212"/>
      <c r="J182" s="212"/>
      <c r="K182" s="212"/>
      <c r="L182" s="212"/>
      <c r="M182" s="212"/>
      <c r="N182" s="212"/>
      <c r="O182" s="212"/>
      <c r="P182" s="205"/>
      <c r="Q182" s="205"/>
      <c r="R182" s="205"/>
      <c r="S182" s="205"/>
      <c r="T182" s="205"/>
      <c r="U182" s="205"/>
    </row>
    <row r="183" spans="3:21" s="203" customFormat="1" ht="12.75" hidden="1" x14ac:dyDescent="0.25">
      <c r="C183" s="211"/>
      <c r="D183" s="212"/>
      <c r="E183" s="212"/>
      <c r="F183" s="212"/>
      <c r="G183" s="212"/>
      <c r="H183" s="212"/>
      <c r="I183" s="212"/>
      <c r="J183" s="212"/>
      <c r="K183" s="212"/>
      <c r="L183" s="212"/>
      <c r="M183" s="212"/>
      <c r="N183" s="212"/>
      <c r="O183" s="212"/>
      <c r="P183" s="205"/>
      <c r="Q183" s="205"/>
      <c r="R183" s="205"/>
      <c r="S183" s="205"/>
      <c r="T183" s="205"/>
      <c r="U183" s="205"/>
    </row>
    <row r="184" spans="3:21" s="203" customFormat="1" ht="12.75" hidden="1" x14ac:dyDescent="0.25">
      <c r="C184" s="211"/>
      <c r="D184" s="212"/>
      <c r="E184" s="212"/>
      <c r="F184" s="212"/>
      <c r="G184" s="212"/>
      <c r="H184" s="212"/>
      <c r="I184" s="212"/>
      <c r="J184" s="212"/>
      <c r="K184" s="212"/>
      <c r="L184" s="212"/>
      <c r="M184" s="212"/>
      <c r="N184" s="212"/>
      <c r="O184" s="212"/>
      <c r="P184" s="205"/>
      <c r="Q184" s="205"/>
      <c r="R184" s="205"/>
      <c r="S184" s="205"/>
      <c r="T184" s="205"/>
      <c r="U184" s="205"/>
    </row>
    <row r="185" spans="3:21" s="203" customFormat="1" ht="12.75" hidden="1" x14ac:dyDescent="0.25">
      <c r="C185" s="211"/>
      <c r="D185" s="212"/>
      <c r="E185" s="212"/>
      <c r="F185" s="212"/>
      <c r="G185" s="212"/>
      <c r="H185" s="212"/>
      <c r="I185" s="212"/>
      <c r="J185" s="212"/>
      <c r="K185" s="212"/>
      <c r="L185" s="212"/>
      <c r="M185" s="212"/>
      <c r="N185" s="212"/>
      <c r="O185" s="212"/>
      <c r="P185" s="205"/>
      <c r="Q185" s="205"/>
      <c r="R185" s="205"/>
      <c r="S185" s="205"/>
      <c r="T185" s="205"/>
      <c r="U185" s="205"/>
    </row>
    <row r="186" spans="3:21" s="203" customFormat="1" ht="12.75" hidden="1" x14ac:dyDescent="0.25">
      <c r="C186" s="211"/>
      <c r="D186" s="212"/>
      <c r="E186" s="212"/>
      <c r="F186" s="212"/>
      <c r="G186" s="212"/>
      <c r="H186" s="212"/>
      <c r="I186" s="212"/>
      <c r="J186" s="212"/>
      <c r="K186" s="212"/>
      <c r="L186" s="212"/>
      <c r="M186" s="212"/>
      <c r="N186" s="212"/>
      <c r="O186" s="212"/>
      <c r="P186" s="205"/>
      <c r="Q186" s="205"/>
      <c r="R186" s="205"/>
      <c r="S186" s="205"/>
      <c r="T186" s="205"/>
      <c r="U186" s="205"/>
    </row>
    <row r="187" spans="3:21" s="203" customFormat="1" ht="12.75" hidden="1" x14ac:dyDescent="0.25">
      <c r="C187" s="211"/>
      <c r="D187" s="212"/>
      <c r="E187" s="212"/>
      <c r="F187" s="212"/>
      <c r="G187" s="212"/>
      <c r="H187" s="212"/>
      <c r="I187" s="212"/>
      <c r="J187" s="212"/>
      <c r="K187" s="212"/>
      <c r="L187" s="212"/>
      <c r="M187" s="212"/>
      <c r="N187" s="212"/>
      <c r="O187" s="212"/>
      <c r="P187" s="205"/>
      <c r="Q187" s="205"/>
      <c r="R187" s="205"/>
      <c r="S187" s="205"/>
      <c r="T187" s="205"/>
      <c r="U187" s="205"/>
    </row>
    <row r="188" spans="3:21" s="203" customFormat="1" ht="12.75" hidden="1" x14ac:dyDescent="0.25">
      <c r="C188" s="211"/>
      <c r="D188" s="212"/>
      <c r="E188" s="212"/>
      <c r="F188" s="212"/>
      <c r="G188" s="212"/>
      <c r="H188" s="212"/>
      <c r="I188" s="212"/>
      <c r="J188" s="212"/>
      <c r="K188" s="212"/>
      <c r="L188" s="212"/>
      <c r="M188" s="212"/>
      <c r="N188" s="212"/>
      <c r="O188" s="212"/>
      <c r="P188" s="205"/>
      <c r="Q188" s="205"/>
      <c r="R188" s="205"/>
      <c r="S188" s="205"/>
      <c r="T188" s="205"/>
      <c r="U188" s="205"/>
    </row>
    <row r="189" spans="3:21" s="203" customFormat="1" ht="12.75" hidden="1" x14ac:dyDescent="0.25">
      <c r="C189" s="211"/>
      <c r="D189" s="212"/>
      <c r="E189" s="212"/>
      <c r="F189" s="212"/>
      <c r="G189" s="212"/>
      <c r="H189" s="212"/>
      <c r="I189" s="212"/>
      <c r="J189" s="212"/>
      <c r="K189" s="212"/>
      <c r="L189" s="212"/>
      <c r="M189" s="212"/>
      <c r="N189" s="212"/>
      <c r="O189" s="212"/>
      <c r="P189" s="205"/>
      <c r="Q189" s="205"/>
      <c r="R189" s="205"/>
      <c r="S189" s="205"/>
      <c r="T189" s="205"/>
      <c r="U189" s="205"/>
    </row>
    <row r="190" spans="3:21" s="203" customFormat="1" ht="12.75" hidden="1" x14ac:dyDescent="0.25">
      <c r="C190" s="211"/>
      <c r="D190" s="212"/>
      <c r="E190" s="212"/>
      <c r="F190" s="212"/>
      <c r="G190" s="212"/>
      <c r="H190" s="212"/>
      <c r="I190" s="212"/>
      <c r="J190" s="212"/>
      <c r="K190" s="212"/>
      <c r="L190" s="212"/>
      <c r="M190" s="212"/>
      <c r="N190" s="212"/>
      <c r="O190" s="212"/>
      <c r="P190" s="205"/>
      <c r="Q190" s="205"/>
      <c r="R190" s="205"/>
      <c r="S190" s="205"/>
      <c r="T190" s="205"/>
      <c r="U190" s="205"/>
    </row>
    <row r="191" spans="3:21" s="203" customFormat="1" ht="12.75" hidden="1" x14ac:dyDescent="0.25">
      <c r="C191" s="211"/>
      <c r="D191" s="212"/>
      <c r="E191" s="212"/>
      <c r="F191" s="212"/>
      <c r="G191" s="212"/>
      <c r="H191" s="212"/>
      <c r="I191" s="212"/>
      <c r="J191" s="212"/>
      <c r="K191" s="212"/>
      <c r="L191" s="212"/>
      <c r="M191" s="212"/>
      <c r="N191" s="212"/>
      <c r="O191" s="212"/>
      <c r="P191" s="205"/>
      <c r="Q191" s="205"/>
      <c r="R191" s="205"/>
      <c r="S191" s="205"/>
      <c r="T191" s="205"/>
      <c r="U191" s="205"/>
    </row>
    <row r="192" spans="3:21" s="203" customFormat="1" ht="12.75" hidden="1" x14ac:dyDescent="0.25">
      <c r="C192" s="211"/>
      <c r="D192" s="212"/>
      <c r="E192" s="212"/>
      <c r="F192" s="212"/>
      <c r="G192" s="212"/>
      <c r="H192" s="212"/>
      <c r="I192" s="212"/>
      <c r="J192" s="212"/>
      <c r="K192" s="212"/>
      <c r="L192" s="212"/>
      <c r="M192" s="212"/>
      <c r="N192" s="212"/>
      <c r="O192" s="212"/>
      <c r="P192" s="205"/>
      <c r="Q192" s="205"/>
      <c r="R192" s="205"/>
      <c r="S192" s="205"/>
      <c r="T192" s="205"/>
      <c r="U192" s="205"/>
    </row>
    <row r="193" spans="3:21" s="203" customFormat="1" ht="12.75" hidden="1" x14ac:dyDescent="0.25">
      <c r="C193" s="211"/>
      <c r="D193" s="212"/>
      <c r="E193" s="212"/>
      <c r="F193" s="212"/>
      <c r="G193" s="212"/>
      <c r="H193" s="212"/>
      <c r="I193" s="212"/>
      <c r="J193" s="212"/>
      <c r="K193" s="212"/>
      <c r="L193" s="212"/>
      <c r="M193" s="212"/>
      <c r="N193" s="212"/>
      <c r="O193" s="212"/>
      <c r="P193" s="205"/>
      <c r="Q193" s="205"/>
      <c r="R193" s="205"/>
      <c r="S193" s="205"/>
      <c r="T193" s="205"/>
      <c r="U193" s="205"/>
    </row>
    <row r="194" spans="3:21" s="203" customFormat="1" ht="12.75" hidden="1" x14ac:dyDescent="0.25">
      <c r="C194" s="211"/>
      <c r="D194" s="212"/>
      <c r="E194" s="212"/>
      <c r="F194" s="212"/>
      <c r="G194" s="212"/>
      <c r="H194" s="212"/>
      <c r="I194" s="212"/>
      <c r="J194" s="212"/>
      <c r="K194" s="212"/>
      <c r="L194" s="212"/>
      <c r="M194" s="212"/>
      <c r="N194" s="212"/>
      <c r="O194" s="212"/>
      <c r="P194" s="205"/>
      <c r="Q194" s="205"/>
      <c r="R194" s="205"/>
      <c r="S194" s="205"/>
      <c r="T194" s="205"/>
      <c r="U194" s="205"/>
    </row>
    <row r="195" spans="3:21" s="203" customFormat="1" ht="12.75" hidden="1" x14ac:dyDescent="0.25">
      <c r="C195" s="211"/>
      <c r="D195" s="212"/>
      <c r="E195" s="212"/>
      <c r="F195" s="212"/>
      <c r="G195" s="212"/>
      <c r="H195" s="212"/>
      <c r="I195" s="212"/>
      <c r="J195" s="212"/>
      <c r="K195" s="212"/>
      <c r="L195" s="212"/>
      <c r="M195" s="212"/>
      <c r="N195" s="212"/>
      <c r="O195" s="212"/>
      <c r="P195" s="205"/>
      <c r="Q195" s="205"/>
      <c r="R195" s="205"/>
      <c r="S195" s="205"/>
      <c r="T195" s="205"/>
      <c r="U195" s="205"/>
    </row>
    <row r="196" spans="3:21" s="203" customFormat="1" ht="12.75" hidden="1" x14ac:dyDescent="0.25">
      <c r="C196" s="211"/>
      <c r="D196" s="212"/>
      <c r="E196" s="212"/>
      <c r="F196" s="212"/>
      <c r="G196" s="212"/>
      <c r="H196" s="212"/>
      <c r="I196" s="212"/>
      <c r="J196" s="212"/>
      <c r="K196" s="212"/>
      <c r="L196" s="212"/>
      <c r="M196" s="212"/>
      <c r="N196" s="212"/>
      <c r="O196" s="212"/>
      <c r="P196" s="205"/>
      <c r="Q196" s="205"/>
      <c r="R196" s="205"/>
      <c r="S196" s="205"/>
      <c r="T196" s="205"/>
      <c r="U196" s="205"/>
    </row>
    <row r="197" spans="3:21" s="203" customFormat="1" ht="12.75" hidden="1" x14ac:dyDescent="0.25">
      <c r="C197" s="211"/>
      <c r="D197" s="212"/>
      <c r="E197" s="212"/>
      <c r="F197" s="212"/>
      <c r="G197" s="212"/>
      <c r="H197" s="212"/>
      <c r="I197" s="212"/>
      <c r="J197" s="212"/>
      <c r="K197" s="212"/>
      <c r="L197" s="212"/>
      <c r="M197" s="212"/>
      <c r="N197" s="212"/>
      <c r="O197" s="212"/>
      <c r="P197" s="205"/>
      <c r="Q197" s="205"/>
      <c r="R197" s="205"/>
      <c r="S197" s="205"/>
      <c r="T197" s="205"/>
      <c r="U197" s="205"/>
    </row>
    <row r="198" spans="3:21" s="203" customFormat="1" ht="12.75" hidden="1" x14ac:dyDescent="0.25">
      <c r="C198" s="211"/>
      <c r="D198" s="212"/>
      <c r="E198" s="212"/>
      <c r="F198" s="212"/>
      <c r="G198" s="212"/>
      <c r="H198" s="212"/>
      <c r="I198" s="212"/>
      <c r="J198" s="212"/>
      <c r="K198" s="212"/>
      <c r="L198" s="212"/>
      <c r="M198" s="212"/>
      <c r="N198" s="212"/>
      <c r="O198" s="212"/>
      <c r="P198" s="205"/>
      <c r="Q198" s="205"/>
      <c r="R198" s="205"/>
      <c r="S198" s="205"/>
      <c r="T198" s="205"/>
      <c r="U198" s="205"/>
    </row>
    <row r="199" spans="3:21" s="203" customFormat="1" ht="12.75" hidden="1" x14ac:dyDescent="0.25">
      <c r="C199" s="211"/>
      <c r="D199" s="212"/>
      <c r="E199" s="212"/>
      <c r="F199" s="212"/>
      <c r="G199" s="212"/>
      <c r="H199" s="212"/>
      <c r="I199" s="212"/>
      <c r="J199" s="212"/>
      <c r="K199" s="212"/>
      <c r="L199" s="212"/>
      <c r="M199" s="212"/>
      <c r="N199" s="212"/>
      <c r="O199" s="212"/>
      <c r="P199" s="205"/>
      <c r="Q199" s="205"/>
      <c r="R199" s="205"/>
      <c r="S199" s="205"/>
      <c r="T199" s="205"/>
      <c r="U199" s="205"/>
    </row>
    <row r="200" spans="3:21" s="203" customFormat="1" ht="12.75" hidden="1" x14ac:dyDescent="0.25">
      <c r="C200" s="211"/>
      <c r="D200" s="212"/>
      <c r="E200" s="212"/>
      <c r="F200" s="212"/>
      <c r="G200" s="212"/>
      <c r="H200" s="212"/>
      <c r="I200" s="212"/>
      <c r="J200" s="212"/>
      <c r="K200" s="212"/>
      <c r="L200" s="212"/>
      <c r="M200" s="212"/>
      <c r="N200" s="212"/>
      <c r="O200" s="212"/>
      <c r="P200" s="205"/>
      <c r="Q200" s="205"/>
      <c r="R200" s="205"/>
      <c r="S200" s="205"/>
      <c r="T200" s="205"/>
      <c r="U200" s="205"/>
    </row>
    <row r="201" spans="3:21" s="203" customFormat="1" ht="12.75" hidden="1" x14ac:dyDescent="0.25">
      <c r="C201" s="211"/>
      <c r="D201" s="212"/>
      <c r="E201" s="212"/>
      <c r="F201" s="212"/>
      <c r="G201" s="212"/>
      <c r="H201" s="212"/>
      <c r="I201" s="212"/>
      <c r="J201" s="212"/>
      <c r="K201" s="212"/>
      <c r="L201" s="212"/>
      <c r="M201" s="212"/>
      <c r="N201" s="212"/>
      <c r="O201" s="212"/>
      <c r="P201" s="205"/>
      <c r="Q201" s="205"/>
      <c r="R201" s="205"/>
      <c r="S201" s="205"/>
      <c r="T201" s="205"/>
      <c r="U201" s="205"/>
    </row>
    <row r="202" spans="3:21" s="203" customFormat="1" ht="12.75" hidden="1" x14ac:dyDescent="0.25">
      <c r="C202" s="211"/>
      <c r="D202" s="212"/>
      <c r="E202" s="212"/>
      <c r="F202" s="212"/>
      <c r="G202" s="212"/>
      <c r="H202" s="212"/>
      <c r="I202" s="212"/>
      <c r="J202" s="212"/>
      <c r="K202" s="212"/>
      <c r="L202" s="212"/>
      <c r="M202" s="212"/>
      <c r="N202" s="212"/>
      <c r="O202" s="212"/>
      <c r="P202" s="205"/>
      <c r="Q202" s="205"/>
      <c r="R202" s="205"/>
      <c r="S202" s="205"/>
      <c r="T202" s="205"/>
      <c r="U202" s="205"/>
    </row>
    <row r="203" spans="3:21" s="203" customFormat="1" ht="12.75" hidden="1" x14ac:dyDescent="0.25">
      <c r="C203" s="211"/>
      <c r="D203" s="212"/>
      <c r="E203" s="212"/>
      <c r="F203" s="212"/>
      <c r="G203" s="212"/>
      <c r="H203" s="212"/>
      <c r="I203" s="212"/>
      <c r="J203" s="212"/>
      <c r="K203" s="212"/>
      <c r="L203" s="212"/>
      <c r="M203" s="212"/>
      <c r="N203" s="212"/>
      <c r="O203" s="212"/>
      <c r="P203" s="205"/>
      <c r="Q203" s="205"/>
      <c r="R203" s="205"/>
      <c r="S203" s="205"/>
      <c r="T203" s="205"/>
      <c r="U203" s="205"/>
    </row>
    <row r="204" spans="3:21" s="203" customFormat="1" ht="12.75" hidden="1" x14ac:dyDescent="0.25">
      <c r="C204" s="211"/>
      <c r="D204" s="212"/>
      <c r="E204" s="212"/>
      <c r="F204" s="212"/>
      <c r="G204" s="212"/>
      <c r="H204" s="212"/>
      <c r="I204" s="212"/>
      <c r="J204" s="212"/>
      <c r="K204" s="212"/>
      <c r="L204" s="212"/>
      <c r="M204" s="212"/>
      <c r="N204" s="212"/>
      <c r="O204" s="212"/>
      <c r="P204" s="205"/>
      <c r="Q204" s="205"/>
      <c r="R204" s="205"/>
      <c r="S204" s="205"/>
      <c r="T204" s="205"/>
      <c r="U204" s="205"/>
    </row>
    <row r="205" spans="3:21" s="203" customFormat="1" ht="12.75" hidden="1" x14ac:dyDescent="0.25">
      <c r="C205" s="211"/>
      <c r="D205" s="212"/>
      <c r="E205" s="212"/>
      <c r="F205" s="212"/>
      <c r="G205" s="212"/>
      <c r="H205" s="212"/>
      <c r="I205" s="212"/>
      <c r="J205" s="212"/>
      <c r="K205" s="212"/>
      <c r="L205" s="212"/>
      <c r="M205" s="212"/>
      <c r="N205" s="212"/>
      <c r="O205" s="212"/>
      <c r="P205" s="205"/>
      <c r="Q205" s="205"/>
      <c r="R205" s="205"/>
      <c r="S205" s="205"/>
      <c r="T205" s="205"/>
      <c r="U205" s="205"/>
    </row>
    <row r="206" spans="3:21" s="203" customFormat="1" ht="12.75" hidden="1" x14ac:dyDescent="0.25">
      <c r="C206" s="211"/>
      <c r="D206" s="212"/>
      <c r="E206" s="212"/>
      <c r="F206" s="212"/>
      <c r="G206" s="212"/>
      <c r="H206" s="212"/>
      <c r="I206" s="212"/>
      <c r="J206" s="212"/>
      <c r="K206" s="212"/>
      <c r="L206" s="212"/>
      <c r="M206" s="212"/>
      <c r="N206" s="212"/>
      <c r="O206" s="212"/>
      <c r="P206" s="205"/>
      <c r="Q206" s="205"/>
      <c r="R206" s="205"/>
      <c r="S206" s="205"/>
      <c r="T206" s="205"/>
      <c r="U206" s="205"/>
    </row>
    <row r="207" spans="3:21" s="203" customFormat="1" ht="12.75" hidden="1" x14ac:dyDescent="0.25">
      <c r="C207" s="211"/>
      <c r="D207" s="212"/>
      <c r="E207" s="212"/>
      <c r="F207" s="212"/>
      <c r="G207" s="212"/>
      <c r="H207" s="212"/>
      <c r="I207" s="212"/>
      <c r="J207" s="212"/>
      <c r="K207" s="212"/>
      <c r="L207" s="212"/>
      <c r="M207" s="212"/>
      <c r="N207" s="212"/>
      <c r="O207" s="212"/>
      <c r="P207" s="205"/>
      <c r="Q207" s="205"/>
      <c r="R207" s="205"/>
      <c r="S207" s="205"/>
      <c r="T207" s="205"/>
      <c r="U207" s="205"/>
    </row>
    <row r="208" spans="3:21" s="203" customFormat="1" ht="12.75" hidden="1" x14ac:dyDescent="0.25">
      <c r="C208" s="211"/>
      <c r="D208" s="212"/>
      <c r="E208" s="212"/>
      <c r="F208" s="212"/>
      <c r="G208" s="212"/>
      <c r="H208" s="212"/>
      <c r="I208" s="212"/>
      <c r="J208" s="212"/>
      <c r="K208" s="212"/>
      <c r="L208" s="212"/>
      <c r="M208" s="212"/>
      <c r="N208" s="212"/>
      <c r="O208" s="212"/>
      <c r="P208" s="205"/>
      <c r="Q208" s="205"/>
      <c r="R208" s="205"/>
      <c r="S208" s="205"/>
      <c r="T208" s="205"/>
      <c r="U208" s="205"/>
    </row>
    <row r="209" spans="3:21" s="203" customFormat="1" ht="12.75" hidden="1" x14ac:dyDescent="0.25">
      <c r="C209" s="211"/>
      <c r="D209" s="212"/>
      <c r="E209" s="212"/>
      <c r="F209" s="212"/>
      <c r="G209" s="212"/>
      <c r="H209" s="212"/>
      <c r="I209" s="212"/>
      <c r="J209" s="212"/>
      <c r="K209" s="212"/>
      <c r="L209" s="212"/>
      <c r="M209" s="212"/>
      <c r="N209" s="212"/>
      <c r="O209" s="212"/>
      <c r="P209" s="205"/>
      <c r="Q209" s="205"/>
      <c r="R209" s="205"/>
      <c r="S209" s="205"/>
      <c r="T209" s="205"/>
      <c r="U209" s="205"/>
    </row>
    <row r="210" spans="3:21" s="203" customFormat="1" ht="12.75" hidden="1" x14ac:dyDescent="0.25">
      <c r="C210" s="211"/>
      <c r="D210" s="212"/>
      <c r="E210" s="212"/>
      <c r="F210" s="212"/>
      <c r="G210" s="212"/>
      <c r="H210" s="212"/>
      <c r="I210" s="212"/>
      <c r="J210" s="212"/>
      <c r="K210" s="212"/>
      <c r="L210" s="212"/>
      <c r="M210" s="212"/>
      <c r="N210" s="212"/>
      <c r="O210" s="212"/>
      <c r="P210" s="205"/>
      <c r="Q210" s="205"/>
      <c r="R210" s="205"/>
      <c r="S210" s="205"/>
      <c r="T210" s="205"/>
      <c r="U210" s="205"/>
    </row>
    <row r="211" spans="3:21" s="203" customFormat="1" ht="12.75" hidden="1" x14ac:dyDescent="0.25">
      <c r="C211" s="211"/>
      <c r="D211" s="212"/>
      <c r="E211" s="212"/>
      <c r="F211" s="212"/>
      <c r="G211" s="212"/>
      <c r="H211" s="212"/>
      <c r="I211" s="212"/>
      <c r="J211" s="212"/>
      <c r="K211" s="212"/>
      <c r="L211" s="212"/>
      <c r="M211" s="212"/>
      <c r="N211" s="212"/>
      <c r="O211" s="212"/>
      <c r="P211" s="205"/>
      <c r="Q211" s="205"/>
      <c r="R211" s="205"/>
      <c r="S211" s="205"/>
      <c r="T211" s="205"/>
      <c r="U211" s="205"/>
    </row>
    <row r="212" spans="3:21" s="203" customFormat="1" ht="12.75" hidden="1" x14ac:dyDescent="0.25">
      <c r="C212" s="211"/>
      <c r="D212" s="212"/>
      <c r="E212" s="212"/>
      <c r="F212" s="212"/>
      <c r="G212" s="212"/>
      <c r="H212" s="212"/>
      <c r="I212" s="212"/>
      <c r="J212" s="212"/>
      <c r="K212" s="212"/>
      <c r="L212" s="212"/>
      <c r="M212" s="212"/>
      <c r="N212" s="212"/>
      <c r="O212" s="212"/>
      <c r="P212" s="205"/>
      <c r="Q212" s="205"/>
      <c r="R212" s="205"/>
      <c r="S212" s="205"/>
      <c r="T212" s="205"/>
      <c r="U212" s="205"/>
    </row>
    <row r="213" spans="3:21" s="203" customFormat="1" ht="12.75" hidden="1" x14ac:dyDescent="0.25">
      <c r="C213" s="211"/>
      <c r="D213" s="212"/>
      <c r="E213" s="212"/>
      <c r="F213" s="212"/>
      <c r="G213" s="212"/>
      <c r="H213" s="212"/>
      <c r="I213" s="212"/>
      <c r="J213" s="212"/>
      <c r="K213" s="212"/>
      <c r="L213" s="212"/>
      <c r="M213" s="212"/>
      <c r="N213" s="212"/>
      <c r="O213" s="212"/>
      <c r="P213" s="205"/>
      <c r="Q213" s="205"/>
      <c r="R213" s="205"/>
      <c r="S213" s="205"/>
      <c r="T213" s="205"/>
      <c r="U213" s="205"/>
    </row>
    <row r="214" spans="3:21" s="203" customFormat="1" ht="12.75" hidden="1" x14ac:dyDescent="0.25">
      <c r="C214" s="211"/>
      <c r="D214" s="212"/>
      <c r="E214" s="212"/>
      <c r="F214" s="212"/>
      <c r="G214" s="212"/>
      <c r="H214" s="212"/>
      <c r="I214" s="212"/>
      <c r="J214" s="212"/>
      <c r="K214" s="212"/>
      <c r="L214" s="212"/>
      <c r="M214" s="212"/>
      <c r="N214" s="212"/>
      <c r="O214" s="212"/>
      <c r="P214" s="205"/>
      <c r="Q214" s="205"/>
      <c r="R214" s="205"/>
      <c r="S214" s="205"/>
      <c r="T214" s="205"/>
      <c r="U214" s="205"/>
    </row>
    <row r="215" spans="3:21" s="203" customFormat="1" ht="12.75" hidden="1" x14ac:dyDescent="0.25">
      <c r="C215" s="211"/>
      <c r="D215" s="212"/>
      <c r="E215" s="212"/>
      <c r="F215" s="212"/>
      <c r="G215" s="212"/>
      <c r="H215" s="212"/>
      <c r="I215" s="212"/>
      <c r="J215" s="212"/>
      <c r="K215" s="212"/>
      <c r="L215" s="212"/>
      <c r="M215" s="212"/>
      <c r="N215" s="212"/>
      <c r="O215" s="212"/>
      <c r="P215" s="205"/>
      <c r="Q215" s="205"/>
      <c r="R215" s="205"/>
      <c r="S215" s="205"/>
      <c r="T215" s="205"/>
      <c r="U215" s="205"/>
    </row>
    <row r="216" spans="3:21" s="203" customFormat="1" ht="12.75" hidden="1" x14ac:dyDescent="0.25">
      <c r="C216" s="211"/>
      <c r="D216" s="212"/>
      <c r="E216" s="212"/>
      <c r="F216" s="212"/>
      <c r="G216" s="212"/>
      <c r="H216" s="212"/>
      <c r="I216" s="212"/>
      <c r="J216" s="212"/>
      <c r="K216" s="212"/>
      <c r="L216" s="212"/>
      <c r="M216" s="212"/>
      <c r="N216" s="212"/>
      <c r="O216" s="212"/>
      <c r="P216" s="205"/>
      <c r="Q216" s="205"/>
      <c r="R216" s="205"/>
      <c r="S216" s="205"/>
      <c r="T216" s="205"/>
      <c r="U216" s="205"/>
    </row>
    <row r="217" spans="3:21" s="203" customFormat="1" ht="12.75" hidden="1" x14ac:dyDescent="0.25">
      <c r="C217" s="211"/>
      <c r="D217" s="212"/>
      <c r="E217" s="212"/>
      <c r="F217" s="212"/>
      <c r="G217" s="212"/>
      <c r="H217" s="212"/>
      <c r="I217" s="212"/>
      <c r="J217" s="212"/>
      <c r="K217" s="212"/>
      <c r="L217" s="212"/>
      <c r="M217" s="212"/>
      <c r="N217" s="212"/>
      <c r="O217" s="212"/>
      <c r="P217" s="205"/>
      <c r="Q217" s="205"/>
      <c r="R217" s="205"/>
      <c r="S217" s="205"/>
      <c r="T217" s="205"/>
      <c r="U217" s="205"/>
    </row>
    <row r="218" spans="3:21" s="203" customFormat="1" ht="12.75" hidden="1" x14ac:dyDescent="0.25">
      <c r="C218" s="211"/>
      <c r="D218" s="212"/>
      <c r="E218" s="212"/>
      <c r="F218" s="212"/>
      <c r="G218" s="212"/>
      <c r="H218" s="212"/>
      <c r="I218" s="212"/>
      <c r="J218" s="212"/>
      <c r="K218" s="212"/>
      <c r="L218" s="212"/>
      <c r="M218" s="212"/>
      <c r="N218" s="212"/>
      <c r="O218" s="212"/>
      <c r="P218" s="205"/>
      <c r="Q218" s="205"/>
      <c r="R218" s="205"/>
      <c r="S218" s="205"/>
      <c r="T218" s="205"/>
      <c r="U218" s="205"/>
    </row>
    <row r="219" spans="3:21" s="203" customFormat="1" ht="12.75" hidden="1" x14ac:dyDescent="0.25">
      <c r="C219" s="211"/>
      <c r="D219" s="212"/>
      <c r="E219" s="212"/>
      <c r="F219" s="212"/>
      <c r="G219" s="212"/>
      <c r="H219" s="212"/>
      <c r="I219" s="212"/>
      <c r="J219" s="212"/>
      <c r="K219" s="212"/>
      <c r="L219" s="212"/>
      <c r="M219" s="212"/>
      <c r="N219" s="212"/>
      <c r="O219" s="212"/>
      <c r="P219" s="205"/>
      <c r="Q219" s="205"/>
      <c r="R219" s="205"/>
      <c r="S219" s="205"/>
      <c r="T219" s="205"/>
      <c r="U219" s="205"/>
    </row>
    <row r="220" spans="3:21" s="203" customFormat="1" ht="12.75" hidden="1" x14ac:dyDescent="0.25">
      <c r="C220" s="211"/>
      <c r="D220" s="212"/>
      <c r="E220" s="212"/>
      <c r="F220" s="212"/>
      <c r="G220" s="212"/>
      <c r="H220" s="212"/>
      <c r="I220" s="212"/>
      <c r="J220" s="212"/>
      <c r="K220" s="212"/>
      <c r="L220" s="212"/>
      <c r="M220" s="212"/>
      <c r="N220" s="212"/>
      <c r="O220" s="212"/>
      <c r="P220" s="205"/>
      <c r="Q220" s="205"/>
      <c r="R220" s="205"/>
      <c r="S220" s="205"/>
      <c r="T220" s="205"/>
      <c r="U220" s="205"/>
    </row>
    <row r="221" spans="3:21" s="203" customFormat="1" ht="12.75" hidden="1" x14ac:dyDescent="0.25">
      <c r="C221" s="211"/>
      <c r="D221" s="212"/>
      <c r="E221" s="212"/>
      <c r="F221" s="212"/>
      <c r="G221" s="212"/>
      <c r="H221" s="212"/>
      <c r="I221" s="212"/>
      <c r="J221" s="212"/>
      <c r="K221" s="212"/>
      <c r="L221" s="212"/>
      <c r="M221" s="212"/>
      <c r="N221" s="212"/>
      <c r="O221" s="212"/>
      <c r="P221" s="205"/>
      <c r="Q221" s="205"/>
      <c r="R221" s="205"/>
      <c r="S221" s="205"/>
      <c r="T221" s="205"/>
      <c r="U221" s="205"/>
    </row>
    <row r="222" spans="3:21" s="203" customFormat="1" ht="12.75" hidden="1" x14ac:dyDescent="0.25">
      <c r="C222" s="211"/>
      <c r="D222" s="212"/>
      <c r="E222" s="212"/>
      <c r="F222" s="212"/>
      <c r="G222" s="212"/>
      <c r="H222" s="212"/>
      <c r="I222" s="212"/>
      <c r="J222" s="212"/>
      <c r="K222" s="212"/>
      <c r="L222" s="212"/>
      <c r="M222" s="212"/>
      <c r="N222" s="212"/>
      <c r="O222" s="212"/>
      <c r="P222" s="205"/>
      <c r="Q222" s="205"/>
      <c r="R222" s="205"/>
      <c r="S222" s="205"/>
      <c r="T222" s="205"/>
      <c r="U222" s="205"/>
    </row>
    <row r="223" spans="3:21" s="203" customFormat="1" ht="12.75" hidden="1" x14ac:dyDescent="0.25">
      <c r="C223" s="211"/>
      <c r="D223" s="212"/>
      <c r="E223" s="212"/>
      <c r="F223" s="212"/>
      <c r="G223" s="212"/>
      <c r="H223" s="212"/>
      <c r="I223" s="212"/>
      <c r="J223" s="212"/>
      <c r="K223" s="212"/>
      <c r="L223" s="212"/>
      <c r="M223" s="212"/>
      <c r="N223" s="212"/>
      <c r="O223" s="212"/>
      <c r="P223" s="205"/>
      <c r="Q223" s="205"/>
      <c r="R223" s="205"/>
      <c r="S223" s="205"/>
      <c r="T223" s="205"/>
      <c r="U223" s="205"/>
    </row>
    <row r="224" spans="3:21" s="203" customFormat="1" ht="12.75" hidden="1" x14ac:dyDescent="0.25">
      <c r="C224" s="211"/>
      <c r="D224" s="212"/>
      <c r="E224" s="212"/>
      <c r="F224" s="212"/>
      <c r="G224" s="212"/>
      <c r="H224" s="212"/>
      <c r="I224" s="212"/>
      <c r="J224" s="212"/>
      <c r="K224" s="212"/>
      <c r="L224" s="212"/>
      <c r="M224" s="212"/>
      <c r="N224" s="212"/>
      <c r="O224" s="212"/>
      <c r="P224" s="205"/>
      <c r="Q224" s="205"/>
      <c r="R224" s="205"/>
      <c r="S224" s="205"/>
      <c r="T224" s="205"/>
      <c r="U224" s="205"/>
    </row>
    <row r="225" spans="3:21" s="203" customFormat="1" ht="12.75" hidden="1" x14ac:dyDescent="0.25">
      <c r="C225" s="211"/>
      <c r="D225" s="212"/>
      <c r="E225" s="212"/>
      <c r="F225" s="212"/>
      <c r="G225" s="212"/>
      <c r="H225" s="212"/>
      <c r="I225" s="212"/>
      <c r="J225" s="212"/>
      <c r="K225" s="212"/>
      <c r="L225" s="212"/>
      <c r="M225" s="212"/>
      <c r="N225" s="212"/>
      <c r="O225" s="212"/>
      <c r="P225" s="205"/>
      <c r="Q225" s="205"/>
      <c r="R225" s="205"/>
      <c r="S225" s="205"/>
      <c r="T225" s="205"/>
      <c r="U225" s="205"/>
    </row>
    <row r="226" spans="3:21" s="203" customFormat="1" ht="12.75" hidden="1" x14ac:dyDescent="0.25">
      <c r="C226" s="211"/>
      <c r="D226" s="212"/>
      <c r="E226" s="212"/>
      <c r="F226" s="212"/>
      <c r="G226" s="212"/>
      <c r="H226" s="212"/>
      <c r="I226" s="212"/>
      <c r="J226" s="212"/>
      <c r="K226" s="212"/>
      <c r="L226" s="212"/>
      <c r="M226" s="212"/>
      <c r="N226" s="212"/>
      <c r="O226" s="212"/>
      <c r="P226" s="205"/>
      <c r="Q226" s="205"/>
      <c r="R226" s="205"/>
      <c r="S226" s="205"/>
      <c r="T226" s="205"/>
      <c r="U226" s="205"/>
    </row>
    <row r="227" spans="3:21" s="203" customFormat="1" ht="12.75" hidden="1" x14ac:dyDescent="0.25">
      <c r="C227" s="211"/>
      <c r="D227" s="212"/>
      <c r="E227" s="212"/>
      <c r="F227" s="212"/>
      <c r="G227" s="212"/>
      <c r="H227" s="212"/>
      <c r="I227" s="212"/>
      <c r="J227" s="212"/>
      <c r="K227" s="212"/>
      <c r="L227" s="212"/>
      <c r="M227" s="212"/>
      <c r="N227" s="212"/>
      <c r="O227" s="212"/>
      <c r="P227" s="205"/>
      <c r="Q227" s="205"/>
      <c r="R227" s="205"/>
      <c r="S227" s="205"/>
      <c r="T227" s="205"/>
      <c r="U227" s="205"/>
    </row>
    <row r="228" spans="3:21" s="203" customFormat="1" ht="12.75" hidden="1" x14ac:dyDescent="0.25">
      <c r="C228" s="211"/>
      <c r="D228" s="212"/>
      <c r="E228" s="212"/>
      <c r="F228" s="212"/>
      <c r="G228" s="212"/>
      <c r="H228" s="212"/>
      <c r="I228" s="212"/>
      <c r="J228" s="212"/>
      <c r="K228" s="212"/>
      <c r="L228" s="212"/>
      <c r="M228" s="212"/>
      <c r="N228" s="212"/>
      <c r="O228" s="212"/>
      <c r="P228" s="205"/>
      <c r="Q228" s="205"/>
      <c r="R228" s="205"/>
      <c r="S228" s="205"/>
      <c r="T228" s="205"/>
      <c r="U228" s="205"/>
    </row>
    <row r="229" spans="3:21" s="203" customFormat="1" ht="12.75" hidden="1" x14ac:dyDescent="0.25">
      <c r="C229" s="211"/>
      <c r="D229" s="212"/>
      <c r="E229" s="212"/>
      <c r="F229" s="212"/>
      <c r="G229" s="212"/>
      <c r="H229" s="212"/>
      <c r="I229" s="212"/>
      <c r="J229" s="212"/>
      <c r="K229" s="212"/>
      <c r="L229" s="212"/>
      <c r="M229" s="212"/>
      <c r="N229" s="212"/>
      <c r="O229" s="212"/>
      <c r="P229" s="205"/>
      <c r="Q229" s="205"/>
      <c r="R229" s="205"/>
      <c r="S229" s="205"/>
      <c r="T229" s="205"/>
      <c r="U229" s="205"/>
    </row>
    <row r="230" spans="3:21" s="203" customFormat="1" ht="12.75" hidden="1" x14ac:dyDescent="0.25">
      <c r="C230" s="211"/>
      <c r="D230" s="212"/>
      <c r="E230" s="212"/>
      <c r="F230" s="212"/>
      <c r="G230" s="212"/>
      <c r="H230" s="212"/>
      <c r="I230" s="212"/>
      <c r="J230" s="212"/>
      <c r="K230" s="212"/>
      <c r="L230" s="212"/>
      <c r="M230" s="212"/>
      <c r="N230" s="212"/>
      <c r="O230" s="212"/>
      <c r="P230" s="205"/>
      <c r="Q230" s="205"/>
      <c r="R230" s="205"/>
      <c r="S230" s="205"/>
      <c r="T230" s="205"/>
      <c r="U230" s="205"/>
    </row>
    <row r="231" spans="3:21" s="203" customFormat="1" ht="12.75" hidden="1" x14ac:dyDescent="0.25">
      <c r="C231" s="211"/>
      <c r="D231" s="212"/>
      <c r="E231" s="212"/>
      <c r="F231" s="212"/>
      <c r="G231" s="212"/>
      <c r="H231" s="212"/>
      <c r="I231" s="212"/>
      <c r="J231" s="212"/>
      <c r="K231" s="212"/>
      <c r="L231" s="212"/>
      <c r="M231" s="212"/>
      <c r="N231" s="212"/>
      <c r="O231" s="212"/>
      <c r="P231" s="205"/>
      <c r="Q231" s="205"/>
      <c r="R231" s="205"/>
      <c r="S231" s="205"/>
      <c r="T231" s="205"/>
      <c r="U231" s="205"/>
    </row>
    <row r="232" spans="3:21" s="203" customFormat="1" ht="12.75" hidden="1" x14ac:dyDescent="0.25">
      <c r="C232" s="211"/>
      <c r="D232" s="212"/>
      <c r="E232" s="212"/>
      <c r="F232" s="212"/>
      <c r="G232" s="212"/>
      <c r="H232" s="212"/>
      <c r="I232" s="212"/>
      <c r="J232" s="212"/>
      <c r="K232" s="212"/>
      <c r="L232" s="212"/>
      <c r="M232" s="212"/>
      <c r="N232" s="212"/>
      <c r="O232" s="212"/>
      <c r="P232" s="205"/>
      <c r="Q232" s="205"/>
      <c r="R232" s="205"/>
      <c r="S232" s="205"/>
      <c r="T232" s="205"/>
      <c r="U232" s="205"/>
    </row>
    <row r="233" spans="3:21" s="203" customFormat="1" ht="12.75" hidden="1" x14ac:dyDescent="0.25">
      <c r="C233" s="211"/>
      <c r="D233" s="212"/>
      <c r="E233" s="212"/>
      <c r="F233" s="212"/>
      <c r="G233" s="212"/>
      <c r="H233" s="212"/>
      <c r="I233" s="212"/>
      <c r="J233" s="212"/>
      <c r="K233" s="212"/>
      <c r="L233" s="212"/>
      <c r="M233" s="212"/>
      <c r="N233" s="212"/>
      <c r="O233" s="212"/>
      <c r="P233" s="205"/>
      <c r="Q233" s="205"/>
      <c r="R233" s="205"/>
      <c r="S233" s="205"/>
      <c r="T233" s="205"/>
      <c r="U233" s="205"/>
    </row>
    <row r="234" spans="3:21" s="203" customFormat="1" ht="12.75" hidden="1" x14ac:dyDescent="0.25">
      <c r="C234" s="211"/>
      <c r="D234" s="212"/>
      <c r="E234" s="212"/>
      <c r="F234" s="212"/>
      <c r="G234" s="212"/>
      <c r="H234" s="212"/>
      <c r="I234" s="212"/>
      <c r="J234" s="212"/>
      <c r="K234" s="212"/>
      <c r="L234" s="212"/>
      <c r="M234" s="212"/>
      <c r="N234" s="212"/>
      <c r="O234" s="212"/>
      <c r="P234" s="205"/>
      <c r="Q234" s="205"/>
      <c r="R234" s="205"/>
      <c r="S234" s="205"/>
      <c r="T234" s="205"/>
      <c r="U234" s="205"/>
    </row>
    <row r="235" spans="3:21" s="203" customFormat="1" ht="12.75" hidden="1" x14ac:dyDescent="0.25">
      <c r="C235" s="211"/>
      <c r="D235" s="212"/>
      <c r="E235" s="212"/>
      <c r="F235" s="212"/>
      <c r="G235" s="212"/>
      <c r="H235" s="212"/>
      <c r="I235" s="212"/>
      <c r="J235" s="212"/>
      <c r="K235" s="212"/>
      <c r="L235" s="212"/>
      <c r="M235" s="212"/>
      <c r="N235" s="212"/>
      <c r="O235" s="212"/>
      <c r="P235" s="205"/>
      <c r="Q235" s="205"/>
      <c r="R235" s="205"/>
      <c r="S235" s="205"/>
      <c r="T235" s="205"/>
      <c r="U235" s="205"/>
    </row>
    <row r="236" spans="3:21" s="203" customFormat="1" ht="12.75" hidden="1" x14ac:dyDescent="0.25">
      <c r="C236" s="211"/>
      <c r="D236" s="212"/>
      <c r="E236" s="212"/>
      <c r="F236" s="212"/>
      <c r="G236" s="212"/>
      <c r="H236" s="212"/>
      <c r="I236" s="212"/>
      <c r="J236" s="212"/>
      <c r="K236" s="212"/>
      <c r="L236" s="212"/>
      <c r="M236" s="212"/>
      <c r="N236" s="212"/>
      <c r="O236" s="212"/>
      <c r="P236" s="205"/>
      <c r="Q236" s="205"/>
      <c r="R236" s="205"/>
      <c r="S236" s="205"/>
      <c r="T236" s="205"/>
      <c r="U236" s="205"/>
    </row>
    <row r="237" spans="3:21" s="203" customFormat="1" ht="12.75" hidden="1" x14ac:dyDescent="0.25">
      <c r="C237" s="211"/>
      <c r="D237" s="212"/>
      <c r="E237" s="212"/>
      <c r="F237" s="212"/>
      <c r="G237" s="212"/>
      <c r="H237" s="212"/>
      <c r="I237" s="212"/>
      <c r="J237" s="212"/>
      <c r="K237" s="212"/>
      <c r="L237" s="212"/>
      <c r="M237" s="212"/>
      <c r="N237" s="212"/>
      <c r="O237" s="212"/>
      <c r="P237" s="205"/>
      <c r="Q237" s="205"/>
      <c r="R237" s="205"/>
      <c r="S237" s="205"/>
      <c r="T237" s="205"/>
      <c r="U237" s="205"/>
    </row>
    <row r="238" spans="3:21" s="203" customFormat="1" ht="12.75" hidden="1" x14ac:dyDescent="0.25">
      <c r="C238" s="211"/>
      <c r="D238" s="212"/>
      <c r="E238" s="212"/>
      <c r="F238" s="212"/>
      <c r="G238" s="212"/>
      <c r="H238" s="212"/>
      <c r="I238" s="212"/>
      <c r="J238" s="212"/>
      <c r="K238" s="212"/>
      <c r="L238" s="212"/>
      <c r="M238" s="212"/>
      <c r="N238" s="212"/>
      <c r="O238" s="212"/>
      <c r="P238" s="205"/>
      <c r="Q238" s="205"/>
      <c r="R238" s="205"/>
      <c r="S238" s="205"/>
      <c r="T238" s="205"/>
      <c r="U238" s="205"/>
    </row>
    <row r="239" spans="3:21" s="203" customFormat="1" ht="12.75" hidden="1" x14ac:dyDescent="0.25">
      <c r="C239" s="211"/>
      <c r="D239" s="212"/>
      <c r="E239" s="212"/>
      <c r="F239" s="212"/>
      <c r="G239" s="212"/>
      <c r="H239" s="212"/>
      <c r="I239" s="212"/>
      <c r="J239" s="212"/>
      <c r="K239" s="212"/>
      <c r="L239" s="212"/>
      <c r="M239" s="212"/>
      <c r="N239" s="212"/>
      <c r="O239" s="212"/>
      <c r="P239" s="205"/>
      <c r="Q239" s="205"/>
      <c r="R239" s="205"/>
      <c r="S239" s="205"/>
      <c r="T239" s="205"/>
      <c r="U239" s="205"/>
    </row>
    <row r="240" spans="3:21" s="203" customFormat="1" ht="12.75" hidden="1" x14ac:dyDescent="0.25">
      <c r="C240" s="211"/>
      <c r="D240" s="212"/>
      <c r="E240" s="212"/>
      <c r="F240" s="212"/>
      <c r="G240" s="212"/>
      <c r="H240" s="212"/>
      <c r="I240" s="212"/>
      <c r="J240" s="212"/>
      <c r="K240" s="212"/>
      <c r="L240" s="212"/>
      <c r="M240" s="212"/>
      <c r="N240" s="212"/>
      <c r="O240" s="212"/>
      <c r="P240" s="205"/>
      <c r="Q240" s="205"/>
      <c r="R240" s="205"/>
      <c r="S240" s="205"/>
      <c r="T240" s="205"/>
      <c r="U240" s="205"/>
    </row>
    <row r="241" spans="3:21" s="203" customFormat="1" ht="12.75" hidden="1" x14ac:dyDescent="0.25">
      <c r="C241" s="211"/>
      <c r="D241" s="212"/>
      <c r="E241" s="212"/>
      <c r="F241" s="212"/>
      <c r="G241" s="212"/>
      <c r="H241" s="212"/>
      <c r="I241" s="212"/>
      <c r="J241" s="212"/>
      <c r="K241" s="212"/>
      <c r="L241" s="212"/>
      <c r="M241" s="212"/>
      <c r="N241" s="212"/>
      <c r="O241" s="212"/>
      <c r="P241" s="205"/>
      <c r="Q241" s="205"/>
      <c r="R241" s="205"/>
      <c r="S241" s="205"/>
      <c r="T241" s="205"/>
      <c r="U241" s="205"/>
    </row>
    <row r="242" spans="3:21" s="203" customFormat="1" ht="12.75" hidden="1" x14ac:dyDescent="0.25">
      <c r="C242" s="211"/>
      <c r="D242" s="212"/>
      <c r="E242" s="212"/>
      <c r="F242" s="212"/>
      <c r="G242" s="212"/>
      <c r="H242" s="212"/>
      <c r="I242" s="212"/>
      <c r="J242" s="212"/>
      <c r="K242" s="212"/>
      <c r="L242" s="212"/>
      <c r="M242" s="212"/>
      <c r="N242" s="212"/>
      <c r="O242" s="212"/>
      <c r="P242" s="205"/>
      <c r="Q242" s="205"/>
      <c r="R242" s="205"/>
      <c r="S242" s="205"/>
      <c r="T242" s="205"/>
      <c r="U242" s="205"/>
    </row>
    <row r="243" spans="3:21" s="203" customFormat="1" ht="12.75" hidden="1" x14ac:dyDescent="0.25">
      <c r="C243" s="211"/>
      <c r="D243" s="212"/>
      <c r="E243" s="212"/>
      <c r="F243" s="212"/>
      <c r="G243" s="212"/>
      <c r="H243" s="212"/>
      <c r="I243" s="212"/>
      <c r="J243" s="212"/>
      <c r="K243" s="212"/>
      <c r="L243" s="212"/>
      <c r="M243" s="212"/>
      <c r="N243" s="212"/>
      <c r="O243" s="212"/>
      <c r="P243" s="205"/>
      <c r="Q243" s="205"/>
      <c r="R243" s="205"/>
      <c r="S243" s="205"/>
      <c r="T243" s="205"/>
      <c r="U243" s="205"/>
    </row>
    <row r="244" spans="3:21" s="203" customFormat="1" ht="12.75" hidden="1" x14ac:dyDescent="0.25">
      <c r="C244" s="211"/>
      <c r="D244" s="212"/>
      <c r="E244" s="212"/>
      <c r="F244" s="212"/>
      <c r="G244" s="212"/>
      <c r="H244" s="212"/>
      <c r="I244" s="212"/>
      <c r="J244" s="212"/>
      <c r="K244" s="212"/>
      <c r="L244" s="212"/>
      <c r="M244" s="212"/>
      <c r="N244" s="212"/>
      <c r="O244" s="212"/>
      <c r="P244" s="205"/>
      <c r="Q244" s="205"/>
      <c r="R244" s="205"/>
      <c r="S244" s="205"/>
      <c r="T244" s="205"/>
      <c r="U244" s="205"/>
    </row>
    <row r="245" spans="3:21" s="203" customFormat="1" ht="12.75" hidden="1" x14ac:dyDescent="0.25">
      <c r="C245" s="211"/>
      <c r="D245" s="212"/>
      <c r="E245" s="212"/>
      <c r="F245" s="212"/>
      <c r="G245" s="212"/>
      <c r="H245" s="212"/>
      <c r="I245" s="212"/>
      <c r="J245" s="212"/>
      <c r="K245" s="212"/>
      <c r="L245" s="212"/>
      <c r="M245" s="212"/>
      <c r="N245" s="212"/>
      <c r="O245" s="212"/>
      <c r="P245" s="205"/>
      <c r="Q245" s="205"/>
      <c r="R245" s="205"/>
      <c r="S245" s="205"/>
      <c r="T245" s="205"/>
      <c r="U245" s="205"/>
    </row>
    <row r="246" spans="3:21" s="203" customFormat="1" ht="12.75" hidden="1" x14ac:dyDescent="0.25">
      <c r="C246" s="211"/>
      <c r="D246" s="212"/>
      <c r="E246" s="212"/>
      <c r="F246" s="212"/>
      <c r="G246" s="212"/>
      <c r="H246" s="212"/>
      <c r="I246" s="212"/>
      <c r="J246" s="212"/>
      <c r="K246" s="212"/>
      <c r="L246" s="212"/>
      <c r="M246" s="212"/>
      <c r="N246" s="212"/>
      <c r="O246" s="212"/>
      <c r="P246" s="205"/>
      <c r="Q246" s="205"/>
      <c r="R246" s="205"/>
      <c r="S246" s="205"/>
      <c r="T246" s="205"/>
      <c r="U246" s="205"/>
    </row>
    <row r="247" spans="3:21" s="203" customFormat="1" ht="12.75" hidden="1" x14ac:dyDescent="0.25">
      <c r="C247" s="211"/>
      <c r="D247" s="212"/>
      <c r="E247" s="212"/>
      <c r="F247" s="212"/>
      <c r="G247" s="212"/>
      <c r="H247" s="212"/>
      <c r="I247" s="212"/>
      <c r="J247" s="212"/>
      <c r="K247" s="212"/>
      <c r="L247" s="212"/>
      <c r="M247" s="212"/>
      <c r="N247" s="212"/>
      <c r="O247" s="212"/>
      <c r="P247" s="205"/>
      <c r="Q247" s="205"/>
      <c r="R247" s="205"/>
      <c r="S247" s="205"/>
      <c r="T247" s="205"/>
      <c r="U247" s="205"/>
    </row>
    <row r="248" spans="3:21" s="203" customFormat="1" ht="12.75" hidden="1" x14ac:dyDescent="0.25">
      <c r="C248" s="211"/>
      <c r="D248" s="212"/>
      <c r="E248" s="212"/>
      <c r="F248" s="212"/>
      <c r="G248" s="212"/>
      <c r="H248" s="212"/>
      <c r="I248" s="212"/>
      <c r="J248" s="212"/>
      <c r="K248" s="212"/>
      <c r="L248" s="212"/>
      <c r="M248" s="212"/>
      <c r="N248" s="212"/>
      <c r="O248" s="212"/>
      <c r="P248" s="205"/>
      <c r="Q248" s="205"/>
      <c r="R248" s="205"/>
      <c r="S248" s="205"/>
      <c r="T248" s="205"/>
      <c r="U248" s="205"/>
    </row>
    <row r="249" spans="3:21" s="203" customFormat="1" ht="12.75" hidden="1" x14ac:dyDescent="0.25">
      <c r="C249" s="211"/>
      <c r="D249" s="212"/>
      <c r="E249" s="212"/>
      <c r="F249" s="212"/>
      <c r="G249" s="212"/>
      <c r="H249" s="212"/>
      <c r="I249" s="212"/>
      <c r="J249" s="212"/>
      <c r="K249" s="212"/>
      <c r="L249" s="212"/>
      <c r="M249" s="212"/>
      <c r="N249" s="212"/>
      <c r="O249" s="212"/>
      <c r="P249" s="205"/>
      <c r="Q249" s="205"/>
      <c r="R249" s="205"/>
      <c r="S249" s="205"/>
      <c r="T249" s="205"/>
      <c r="U249" s="205"/>
    </row>
    <row r="250" spans="3:21" s="203" customFormat="1" ht="12.75" hidden="1" x14ac:dyDescent="0.25">
      <c r="C250" s="211"/>
      <c r="D250" s="212"/>
      <c r="E250" s="212"/>
      <c r="F250" s="212"/>
      <c r="G250" s="212"/>
      <c r="H250" s="212"/>
      <c r="I250" s="212"/>
      <c r="J250" s="212"/>
      <c r="K250" s="212"/>
      <c r="L250" s="212"/>
      <c r="M250" s="212"/>
      <c r="N250" s="212"/>
      <c r="O250" s="212"/>
      <c r="P250" s="205"/>
      <c r="Q250" s="205"/>
      <c r="R250" s="205"/>
      <c r="S250" s="205"/>
      <c r="T250" s="205"/>
      <c r="U250" s="205"/>
    </row>
    <row r="251" spans="3:21" s="203" customFormat="1" ht="12.75" hidden="1" x14ac:dyDescent="0.25">
      <c r="C251" s="211"/>
      <c r="D251" s="212"/>
      <c r="E251" s="212"/>
      <c r="F251" s="212"/>
      <c r="G251" s="212"/>
      <c r="H251" s="212"/>
      <c r="I251" s="212"/>
      <c r="J251" s="212"/>
      <c r="K251" s="212"/>
      <c r="L251" s="212"/>
      <c r="M251" s="212"/>
      <c r="N251" s="212"/>
      <c r="O251" s="212"/>
      <c r="P251" s="205"/>
      <c r="Q251" s="205"/>
      <c r="R251" s="205"/>
      <c r="S251" s="205"/>
      <c r="T251" s="205"/>
      <c r="U251" s="205"/>
    </row>
    <row r="252" spans="3:21" s="203" customFormat="1" ht="12.75" hidden="1" x14ac:dyDescent="0.25">
      <c r="C252" s="211"/>
      <c r="D252" s="212"/>
      <c r="E252" s="212"/>
      <c r="F252" s="212"/>
      <c r="G252" s="212"/>
      <c r="H252" s="212"/>
      <c r="I252" s="212"/>
      <c r="J252" s="212"/>
      <c r="K252" s="212"/>
      <c r="L252" s="212"/>
      <c r="M252" s="212"/>
      <c r="N252" s="212"/>
      <c r="O252" s="212"/>
      <c r="P252" s="205"/>
      <c r="Q252" s="205"/>
      <c r="R252" s="205"/>
      <c r="S252" s="205"/>
      <c r="T252" s="205"/>
      <c r="U252" s="205"/>
    </row>
    <row r="253" spans="3:21" s="203" customFormat="1" ht="12.75" hidden="1" x14ac:dyDescent="0.25">
      <c r="C253" s="211"/>
      <c r="D253" s="212"/>
      <c r="E253" s="212"/>
      <c r="F253" s="212"/>
      <c r="G253" s="212"/>
      <c r="H253" s="212"/>
      <c r="I253" s="212"/>
      <c r="J253" s="212"/>
      <c r="K253" s="212"/>
      <c r="L253" s="212"/>
      <c r="M253" s="212"/>
      <c r="N253" s="212"/>
      <c r="O253" s="212"/>
      <c r="P253" s="205"/>
      <c r="Q253" s="205"/>
      <c r="R253" s="205"/>
      <c r="S253" s="205"/>
      <c r="T253" s="205"/>
      <c r="U253" s="205"/>
    </row>
    <row r="254" spans="3:21" s="203" customFormat="1" ht="12.75" hidden="1" x14ac:dyDescent="0.25">
      <c r="C254" s="211"/>
      <c r="D254" s="212"/>
      <c r="E254" s="212"/>
      <c r="F254" s="212"/>
      <c r="G254" s="212"/>
      <c r="H254" s="212"/>
      <c r="I254" s="212"/>
      <c r="J254" s="212"/>
      <c r="K254" s="212"/>
      <c r="L254" s="212"/>
      <c r="M254" s="212"/>
      <c r="N254" s="212"/>
      <c r="O254" s="212"/>
      <c r="P254" s="205"/>
      <c r="Q254" s="205"/>
      <c r="R254" s="205"/>
      <c r="S254" s="205"/>
      <c r="T254" s="205"/>
      <c r="U254" s="205"/>
    </row>
    <row r="255" spans="3:21" s="203" customFormat="1" ht="12.75" hidden="1" x14ac:dyDescent="0.25">
      <c r="C255" s="211"/>
      <c r="D255" s="212"/>
      <c r="E255" s="212"/>
      <c r="F255" s="212"/>
      <c r="G255" s="212"/>
      <c r="H255" s="212"/>
      <c r="I255" s="212"/>
      <c r="J255" s="212"/>
      <c r="K255" s="212"/>
      <c r="L255" s="212"/>
      <c r="M255" s="212"/>
      <c r="N255" s="212"/>
      <c r="O255" s="212"/>
      <c r="P255" s="205"/>
      <c r="Q255" s="205"/>
      <c r="R255" s="205"/>
      <c r="S255" s="205"/>
      <c r="T255" s="205"/>
      <c r="U255" s="205"/>
    </row>
    <row r="256" spans="3:21" s="203" customFormat="1" ht="12.75" hidden="1" x14ac:dyDescent="0.25">
      <c r="C256" s="211"/>
      <c r="D256" s="212"/>
      <c r="E256" s="212"/>
      <c r="F256" s="212"/>
      <c r="G256" s="212"/>
      <c r="H256" s="212"/>
      <c r="I256" s="212"/>
      <c r="J256" s="212"/>
      <c r="K256" s="212"/>
      <c r="L256" s="212"/>
      <c r="M256" s="212"/>
      <c r="N256" s="212"/>
      <c r="O256" s="212"/>
      <c r="P256" s="205"/>
      <c r="Q256" s="205"/>
      <c r="R256" s="205"/>
      <c r="S256" s="205"/>
      <c r="T256" s="205"/>
      <c r="U256" s="205"/>
    </row>
    <row r="257" spans="3:21" s="203" customFormat="1" ht="12.75" hidden="1" x14ac:dyDescent="0.25">
      <c r="C257" s="211"/>
      <c r="D257" s="212"/>
      <c r="E257" s="212"/>
      <c r="F257" s="212"/>
      <c r="G257" s="212"/>
      <c r="H257" s="212"/>
      <c r="I257" s="212"/>
      <c r="J257" s="212"/>
      <c r="K257" s="212"/>
      <c r="L257" s="212"/>
      <c r="M257" s="212"/>
      <c r="N257" s="212"/>
      <c r="O257" s="212"/>
      <c r="P257" s="205"/>
      <c r="Q257" s="205"/>
      <c r="R257" s="205"/>
      <c r="S257" s="205"/>
      <c r="T257" s="205"/>
      <c r="U257" s="205"/>
    </row>
    <row r="258" spans="3:21" s="203" customFormat="1" ht="12.75" hidden="1" x14ac:dyDescent="0.25">
      <c r="C258" s="211"/>
      <c r="D258" s="212"/>
      <c r="E258" s="212"/>
      <c r="F258" s="212"/>
      <c r="G258" s="212"/>
      <c r="H258" s="212"/>
      <c r="I258" s="212"/>
      <c r="J258" s="212"/>
      <c r="K258" s="212"/>
      <c r="L258" s="212"/>
      <c r="M258" s="212"/>
      <c r="N258" s="212"/>
      <c r="O258" s="212"/>
      <c r="P258" s="205"/>
      <c r="Q258" s="205"/>
      <c r="R258" s="205"/>
      <c r="S258" s="205"/>
      <c r="T258" s="205"/>
      <c r="U258" s="205"/>
    </row>
    <row r="259" spans="3:21" s="203" customFormat="1" ht="12.75" hidden="1" x14ac:dyDescent="0.25">
      <c r="C259" s="211"/>
      <c r="D259" s="212"/>
      <c r="E259" s="212"/>
      <c r="F259" s="212"/>
      <c r="G259" s="212"/>
      <c r="H259" s="212"/>
      <c r="I259" s="212"/>
      <c r="J259" s="212"/>
      <c r="K259" s="212"/>
      <c r="L259" s="212"/>
      <c r="M259" s="212"/>
      <c r="N259" s="212"/>
      <c r="O259" s="212"/>
      <c r="P259" s="205"/>
      <c r="Q259" s="205"/>
      <c r="R259" s="205"/>
      <c r="S259" s="205"/>
      <c r="T259" s="205"/>
      <c r="U259" s="205"/>
    </row>
    <row r="260" spans="3:21" s="203" customFormat="1" ht="12.75" hidden="1" x14ac:dyDescent="0.25">
      <c r="C260" s="211"/>
      <c r="D260" s="212"/>
      <c r="E260" s="212"/>
      <c r="F260" s="212"/>
      <c r="G260" s="212"/>
      <c r="H260" s="212"/>
      <c r="I260" s="212"/>
      <c r="J260" s="212"/>
      <c r="K260" s="212"/>
      <c r="L260" s="212"/>
      <c r="M260" s="212"/>
      <c r="N260" s="212"/>
      <c r="O260" s="212"/>
      <c r="P260" s="205"/>
      <c r="Q260" s="205"/>
      <c r="R260" s="205"/>
      <c r="S260" s="205"/>
      <c r="T260" s="205"/>
      <c r="U260" s="205"/>
    </row>
    <row r="261" spans="3:21" s="203" customFormat="1" ht="12.75" hidden="1" x14ac:dyDescent="0.25">
      <c r="C261" s="211"/>
      <c r="D261" s="212"/>
      <c r="E261" s="212"/>
      <c r="F261" s="212"/>
      <c r="G261" s="212"/>
      <c r="H261" s="212"/>
      <c r="I261" s="212"/>
      <c r="J261" s="212"/>
      <c r="K261" s="212"/>
      <c r="L261" s="212"/>
      <c r="M261" s="212"/>
      <c r="N261" s="212"/>
      <c r="O261" s="212"/>
      <c r="P261" s="205"/>
      <c r="Q261" s="205"/>
      <c r="R261" s="205"/>
      <c r="S261" s="205"/>
      <c r="T261" s="205"/>
      <c r="U261" s="205"/>
    </row>
    <row r="262" spans="3:21" s="203" customFormat="1" ht="12.75" hidden="1" x14ac:dyDescent="0.25">
      <c r="C262" s="211"/>
      <c r="D262" s="212"/>
      <c r="E262" s="212"/>
      <c r="F262" s="212"/>
      <c r="G262" s="212"/>
      <c r="H262" s="212"/>
      <c r="I262" s="212"/>
      <c r="J262" s="212"/>
      <c r="K262" s="212"/>
      <c r="L262" s="212"/>
      <c r="M262" s="212"/>
      <c r="N262" s="212"/>
      <c r="O262" s="212"/>
      <c r="P262" s="205"/>
      <c r="Q262" s="205"/>
      <c r="R262" s="205"/>
      <c r="S262" s="205"/>
      <c r="T262" s="205"/>
      <c r="U262" s="205"/>
    </row>
    <row r="263" spans="3:21" s="203" customFormat="1" ht="12.75" hidden="1" x14ac:dyDescent="0.25">
      <c r="C263" s="211"/>
      <c r="D263" s="212"/>
      <c r="E263" s="212"/>
      <c r="F263" s="212"/>
      <c r="G263" s="212"/>
      <c r="H263" s="212"/>
      <c r="I263" s="212"/>
      <c r="J263" s="212"/>
      <c r="K263" s="212"/>
      <c r="L263" s="212"/>
      <c r="M263" s="212"/>
      <c r="N263" s="212"/>
      <c r="O263" s="212"/>
      <c r="P263" s="205"/>
      <c r="Q263" s="205"/>
      <c r="R263" s="205"/>
      <c r="S263" s="205"/>
      <c r="T263" s="205"/>
      <c r="U263" s="205"/>
    </row>
    <row r="264" spans="3:21" s="203" customFormat="1" ht="12.75" hidden="1" x14ac:dyDescent="0.25">
      <c r="C264" s="211"/>
      <c r="D264" s="212"/>
      <c r="E264" s="212"/>
      <c r="F264" s="212"/>
      <c r="G264" s="212"/>
      <c r="H264" s="212"/>
      <c r="I264" s="212"/>
      <c r="J264" s="212"/>
      <c r="K264" s="212"/>
      <c r="L264" s="212"/>
      <c r="M264" s="212"/>
      <c r="N264" s="212"/>
      <c r="O264" s="212"/>
      <c r="P264" s="205"/>
      <c r="Q264" s="205"/>
      <c r="R264" s="205"/>
      <c r="S264" s="205"/>
      <c r="T264" s="205"/>
      <c r="U264" s="205"/>
    </row>
    <row r="265" spans="3:21" s="203" customFormat="1" ht="12.75" hidden="1" x14ac:dyDescent="0.25">
      <c r="C265" s="211"/>
      <c r="D265" s="212"/>
      <c r="E265" s="212"/>
      <c r="F265" s="212"/>
      <c r="G265" s="212"/>
      <c r="H265" s="212"/>
      <c r="I265" s="212"/>
      <c r="J265" s="212"/>
      <c r="K265" s="212"/>
      <c r="L265" s="212"/>
      <c r="M265" s="212"/>
      <c r="N265" s="212"/>
      <c r="O265" s="212"/>
      <c r="P265" s="205"/>
      <c r="Q265" s="205"/>
      <c r="R265" s="205"/>
      <c r="S265" s="205"/>
      <c r="T265" s="205"/>
      <c r="U265" s="205"/>
    </row>
    <row r="266" spans="3:21" s="203" customFormat="1" ht="12.75" hidden="1" x14ac:dyDescent="0.25">
      <c r="C266" s="211"/>
      <c r="D266" s="212"/>
      <c r="E266" s="212"/>
      <c r="F266" s="212"/>
      <c r="G266" s="212"/>
      <c r="H266" s="212"/>
      <c r="I266" s="212"/>
      <c r="J266" s="212"/>
      <c r="K266" s="212"/>
      <c r="L266" s="212"/>
      <c r="M266" s="212"/>
      <c r="N266" s="212"/>
      <c r="O266" s="212"/>
      <c r="P266" s="205"/>
      <c r="Q266" s="205"/>
      <c r="R266" s="205"/>
      <c r="S266" s="205"/>
      <c r="T266" s="205"/>
      <c r="U266" s="205"/>
    </row>
    <row r="267" spans="3:21" s="203" customFormat="1" ht="12.75" hidden="1" x14ac:dyDescent="0.25">
      <c r="C267" s="211"/>
      <c r="D267" s="212"/>
      <c r="E267" s="212"/>
      <c r="F267" s="212"/>
      <c r="G267" s="212"/>
      <c r="H267" s="212"/>
      <c r="I267" s="212"/>
      <c r="J267" s="212"/>
      <c r="K267" s="212"/>
      <c r="L267" s="212"/>
      <c r="M267" s="212"/>
      <c r="N267" s="212"/>
      <c r="O267" s="212"/>
      <c r="P267" s="205"/>
      <c r="Q267" s="205"/>
      <c r="R267" s="205"/>
      <c r="S267" s="205"/>
      <c r="T267" s="205"/>
      <c r="U267" s="205"/>
    </row>
    <row r="268" spans="3:21" s="203" customFormat="1" ht="12.75" hidden="1" x14ac:dyDescent="0.25">
      <c r="C268" s="211"/>
      <c r="D268" s="212"/>
      <c r="E268" s="212"/>
      <c r="F268" s="212"/>
      <c r="G268" s="212"/>
      <c r="H268" s="212"/>
      <c r="I268" s="212"/>
      <c r="J268" s="212"/>
      <c r="K268" s="212"/>
      <c r="L268" s="212"/>
      <c r="M268" s="212"/>
      <c r="N268" s="212"/>
      <c r="O268" s="212"/>
      <c r="P268" s="205"/>
      <c r="Q268" s="205"/>
      <c r="R268" s="205"/>
      <c r="S268" s="205"/>
      <c r="T268" s="205"/>
      <c r="U268" s="205"/>
    </row>
    <row r="269" spans="3:21" s="203" customFormat="1" ht="12.75" hidden="1" x14ac:dyDescent="0.25">
      <c r="C269" s="211"/>
      <c r="D269" s="212"/>
      <c r="E269" s="212"/>
      <c r="F269" s="212"/>
      <c r="G269" s="212"/>
      <c r="H269" s="212"/>
      <c r="I269" s="212"/>
      <c r="J269" s="212"/>
      <c r="K269" s="212"/>
      <c r="L269" s="212"/>
      <c r="M269" s="212"/>
      <c r="N269" s="212"/>
      <c r="O269" s="212"/>
      <c r="P269" s="205"/>
      <c r="Q269" s="205"/>
      <c r="R269" s="205"/>
      <c r="S269" s="205"/>
      <c r="T269" s="205"/>
      <c r="U269" s="205"/>
    </row>
    <row r="270" spans="3:21" s="203" customFormat="1" ht="12.75" hidden="1" x14ac:dyDescent="0.25">
      <c r="C270" s="211"/>
      <c r="D270" s="212"/>
      <c r="E270" s="212"/>
      <c r="F270" s="212"/>
      <c r="G270" s="212"/>
      <c r="H270" s="212"/>
      <c r="I270" s="212"/>
      <c r="J270" s="212"/>
      <c r="K270" s="212"/>
      <c r="L270" s="212"/>
      <c r="M270" s="212"/>
      <c r="N270" s="212"/>
      <c r="O270" s="212"/>
      <c r="P270" s="205"/>
      <c r="Q270" s="205"/>
      <c r="R270" s="205"/>
      <c r="S270" s="205"/>
      <c r="T270" s="205"/>
      <c r="U270" s="205"/>
    </row>
    <row r="271" spans="3:21" s="203" customFormat="1" ht="12.75" hidden="1" x14ac:dyDescent="0.25">
      <c r="C271" s="211"/>
      <c r="D271" s="212"/>
      <c r="E271" s="212"/>
      <c r="F271" s="212"/>
      <c r="G271" s="212"/>
      <c r="H271" s="212"/>
      <c r="I271" s="212"/>
      <c r="J271" s="212"/>
      <c r="K271" s="212"/>
      <c r="L271" s="212"/>
      <c r="M271" s="212"/>
      <c r="N271" s="212"/>
      <c r="O271" s="212"/>
      <c r="P271" s="205"/>
      <c r="Q271" s="205"/>
      <c r="R271" s="205"/>
      <c r="S271" s="205"/>
      <c r="T271" s="205"/>
      <c r="U271" s="205"/>
    </row>
    <row r="272" spans="3:21" s="203" customFormat="1" ht="12.75" hidden="1" x14ac:dyDescent="0.25">
      <c r="C272" s="211"/>
      <c r="D272" s="212"/>
      <c r="E272" s="212"/>
      <c r="F272" s="212"/>
      <c r="G272" s="212"/>
      <c r="H272" s="212"/>
      <c r="I272" s="212"/>
      <c r="J272" s="212"/>
      <c r="K272" s="212"/>
      <c r="L272" s="212"/>
      <c r="M272" s="212"/>
      <c r="N272" s="212"/>
      <c r="O272" s="212"/>
      <c r="P272" s="205"/>
      <c r="Q272" s="205"/>
      <c r="R272" s="205"/>
      <c r="S272" s="205"/>
      <c r="T272" s="205"/>
      <c r="U272" s="205"/>
    </row>
    <row r="273" spans="3:21" s="203" customFormat="1" ht="12.75" hidden="1" x14ac:dyDescent="0.25">
      <c r="C273" s="211"/>
      <c r="D273" s="212"/>
      <c r="E273" s="212"/>
      <c r="F273" s="212"/>
      <c r="G273" s="212"/>
      <c r="H273" s="212"/>
      <c r="I273" s="212"/>
      <c r="J273" s="212"/>
      <c r="K273" s="212"/>
      <c r="L273" s="212"/>
      <c r="M273" s="212"/>
      <c r="N273" s="212"/>
      <c r="O273" s="212"/>
      <c r="P273" s="205"/>
      <c r="Q273" s="205"/>
      <c r="R273" s="205"/>
      <c r="S273" s="205"/>
      <c r="T273" s="205"/>
      <c r="U273" s="205"/>
    </row>
    <row r="274" spans="3:21" s="203" customFormat="1" ht="12.75" hidden="1" x14ac:dyDescent="0.25">
      <c r="C274" s="211"/>
      <c r="D274" s="212"/>
      <c r="E274" s="212"/>
      <c r="F274" s="212"/>
      <c r="G274" s="212"/>
      <c r="H274" s="212"/>
      <c r="I274" s="212"/>
      <c r="J274" s="212"/>
      <c r="K274" s="212"/>
      <c r="L274" s="212"/>
      <c r="M274" s="212"/>
      <c r="N274" s="212"/>
      <c r="O274" s="212"/>
      <c r="P274" s="205"/>
      <c r="Q274" s="205"/>
      <c r="R274" s="205"/>
      <c r="S274" s="205"/>
      <c r="T274" s="205"/>
      <c r="U274" s="205"/>
    </row>
    <row r="275" spans="3:21" s="203" customFormat="1" ht="12.75" hidden="1" x14ac:dyDescent="0.25">
      <c r="C275" s="211"/>
      <c r="D275" s="212"/>
      <c r="E275" s="212"/>
      <c r="F275" s="212"/>
      <c r="G275" s="212"/>
      <c r="H275" s="212"/>
      <c r="I275" s="212"/>
      <c r="J275" s="212"/>
      <c r="K275" s="212"/>
      <c r="L275" s="212"/>
      <c r="M275" s="212"/>
      <c r="N275" s="212"/>
      <c r="O275" s="212"/>
      <c r="P275" s="205"/>
      <c r="Q275" s="205"/>
      <c r="R275" s="205"/>
      <c r="S275" s="205"/>
      <c r="T275" s="205"/>
      <c r="U275" s="205"/>
    </row>
    <row r="276" spans="3:21" s="203" customFormat="1" ht="12.75" hidden="1" x14ac:dyDescent="0.25">
      <c r="C276" s="211"/>
      <c r="D276" s="212"/>
      <c r="E276" s="212"/>
      <c r="F276" s="212"/>
      <c r="G276" s="212"/>
      <c r="H276" s="212"/>
      <c r="I276" s="212"/>
      <c r="J276" s="212"/>
      <c r="K276" s="212"/>
      <c r="L276" s="212"/>
      <c r="M276" s="212"/>
      <c r="N276" s="212"/>
      <c r="O276" s="212"/>
      <c r="P276" s="205"/>
      <c r="Q276" s="205"/>
      <c r="R276" s="205"/>
      <c r="S276" s="205"/>
      <c r="T276" s="205"/>
      <c r="U276" s="205"/>
    </row>
    <row r="277" spans="3:21" s="203" customFormat="1" ht="12.75" hidden="1" x14ac:dyDescent="0.25">
      <c r="C277" s="211"/>
      <c r="D277" s="212"/>
      <c r="E277" s="212"/>
      <c r="F277" s="212"/>
      <c r="G277" s="212"/>
      <c r="H277" s="212"/>
      <c r="I277" s="212"/>
      <c r="J277" s="212"/>
      <c r="K277" s="212"/>
      <c r="L277" s="212"/>
      <c r="M277" s="212"/>
      <c r="N277" s="212"/>
      <c r="O277" s="212"/>
      <c r="P277" s="205"/>
      <c r="Q277" s="205"/>
      <c r="R277" s="205"/>
      <c r="S277" s="205"/>
      <c r="T277" s="205"/>
      <c r="U277" s="205"/>
    </row>
    <row r="278" spans="3:21" s="203" customFormat="1" ht="12.75" hidden="1" x14ac:dyDescent="0.25">
      <c r="C278" s="211"/>
      <c r="D278" s="212"/>
      <c r="E278" s="212"/>
      <c r="F278" s="212"/>
      <c r="G278" s="212"/>
      <c r="H278" s="212"/>
      <c r="I278" s="212"/>
      <c r="J278" s="212"/>
      <c r="K278" s="212"/>
      <c r="L278" s="212"/>
      <c r="M278" s="212"/>
      <c r="N278" s="212"/>
      <c r="O278" s="212"/>
      <c r="P278" s="205"/>
      <c r="Q278" s="205"/>
      <c r="R278" s="205"/>
      <c r="S278" s="205"/>
      <c r="T278" s="205"/>
      <c r="U278" s="205"/>
    </row>
    <row r="279" spans="3:21" s="203" customFormat="1" ht="12.75" hidden="1" x14ac:dyDescent="0.25">
      <c r="C279" s="211"/>
      <c r="D279" s="212"/>
      <c r="E279" s="212"/>
      <c r="F279" s="212"/>
      <c r="G279" s="212"/>
      <c r="H279" s="212"/>
      <c r="I279" s="212"/>
      <c r="J279" s="212"/>
      <c r="K279" s="212"/>
      <c r="L279" s="212"/>
      <c r="M279" s="212"/>
      <c r="N279" s="212"/>
      <c r="O279" s="212"/>
      <c r="P279" s="205"/>
      <c r="Q279" s="205"/>
      <c r="R279" s="205"/>
      <c r="S279" s="205"/>
      <c r="T279" s="205"/>
      <c r="U279" s="205"/>
    </row>
    <row r="280" spans="3:21" s="203" customFormat="1" ht="12.75" hidden="1" x14ac:dyDescent="0.25">
      <c r="C280" s="211"/>
      <c r="D280" s="212"/>
      <c r="E280" s="212"/>
      <c r="F280" s="212"/>
      <c r="G280" s="212"/>
      <c r="H280" s="212"/>
      <c r="I280" s="212"/>
      <c r="J280" s="212"/>
      <c r="K280" s="212"/>
      <c r="L280" s="212"/>
      <c r="M280" s="212"/>
      <c r="N280" s="212"/>
      <c r="O280" s="212"/>
      <c r="P280" s="205"/>
      <c r="Q280" s="205"/>
      <c r="R280" s="205"/>
      <c r="S280" s="205"/>
      <c r="T280" s="205"/>
      <c r="U280" s="205"/>
    </row>
    <row r="281" spans="3:21" s="203" customFormat="1" ht="12.75" hidden="1" x14ac:dyDescent="0.25">
      <c r="C281" s="211"/>
      <c r="D281" s="212"/>
      <c r="E281" s="212"/>
      <c r="F281" s="212"/>
      <c r="G281" s="212"/>
      <c r="H281" s="212"/>
      <c r="I281" s="212"/>
      <c r="J281" s="212"/>
      <c r="K281" s="212"/>
      <c r="L281" s="212"/>
      <c r="M281" s="212"/>
      <c r="N281" s="212"/>
      <c r="O281" s="212"/>
      <c r="P281" s="205"/>
      <c r="Q281" s="205"/>
      <c r="R281" s="205"/>
      <c r="S281" s="205"/>
      <c r="T281" s="205"/>
      <c r="U281" s="205"/>
    </row>
    <row r="282" spans="3:21" s="203" customFormat="1" ht="12.75" hidden="1" x14ac:dyDescent="0.25">
      <c r="C282" s="211"/>
      <c r="D282" s="212"/>
      <c r="E282" s="212"/>
      <c r="F282" s="212"/>
      <c r="G282" s="212"/>
      <c r="H282" s="212"/>
      <c r="I282" s="212"/>
      <c r="J282" s="212"/>
      <c r="K282" s="212"/>
      <c r="L282" s="212"/>
      <c r="M282" s="212"/>
      <c r="N282" s="212"/>
      <c r="O282" s="212"/>
      <c r="P282" s="205"/>
      <c r="Q282" s="205"/>
      <c r="R282" s="205"/>
      <c r="S282" s="205"/>
      <c r="T282" s="205"/>
      <c r="U282" s="205"/>
    </row>
    <row r="283" spans="3:21" s="203" customFormat="1" ht="12.75" hidden="1" x14ac:dyDescent="0.25">
      <c r="C283" s="211"/>
      <c r="D283" s="212"/>
      <c r="E283" s="212"/>
      <c r="F283" s="212"/>
      <c r="G283" s="212"/>
      <c r="H283" s="212"/>
      <c r="I283" s="212"/>
      <c r="J283" s="212"/>
      <c r="K283" s="212"/>
      <c r="L283" s="212"/>
      <c r="M283" s="212"/>
      <c r="N283" s="212"/>
      <c r="O283" s="212"/>
      <c r="P283" s="205"/>
      <c r="Q283" s="205"/>
      <c r="R283" s="205"/>
      <c r="S283" s="205"/>
      <c r="T283" s="205"/>
      <c r="U283" s="205"/>
    </row>
    <row r="284" spans="3:21" s="203" customFormat="1" ht="12.75" hidden="1" x14ac:dyDescent="0.25">
      <c r="C284" s="211"/>
      <c r="D284" s="212"/>
      <c r="E284" s="212"/>
      <c r="F284" s="212"/>
      <c r="G284" s="212"/>
      <c r="H284" s="212"/>
      <c r="I284" s="212"/>
      <c r="J284" s="212"/>
      <c r="K284" s="212"/>
      <c r="L284" s="212"/>
      <c r="M284" s="212"/>
      <c r="N284" s="212"/>
      <c r="O284" s="212"/>
      <c r="P284" s="205"/>
      <c r="Q284" s="205"/>
      <c r="R284" s="205"/>
      <c r="S284" s="205"/>
      <c r="T284" s="205"/>
      <c r="U284" s="205"/>
    </row>
    <row r="285" spans="3:21" s="203" customFormat="1" ht="12.75" hidden="1" x14ac:dyDescent="0.25">
      <c r="C285" s="211"/>
      <c r="D285" s="212"/>
      <c r="E285" s="212"/>
      <c r="F285" s="212"/>
      <c r="G285" s="212"/>
      <c r="H285" s="212"/>
      <c r="I285" s="212"/>
      <c r="J285" s="212"/>
      <c r="K285" s="212"/>
      <c r="L285" s="212"/>
      <c r="M285" s="212"/>
      <c r="N285" s="212"/>
      <c r="O285" s="212"/>
      <c r="P285" s="205"/>
      <c r="Q285" s="205"/>
      <c r="R285" s="205"/>
      <c r="S285" s="205"/>
      <c r="T285" s="205"/>
      <c r="U285" s="205"/>
    </row>
    <row r="286" spans="3:21" s="203" customFormat="1" ht="12.75" hidden="1" x14ac:dyDescent="0.25">
      <c r="C286" s="211"/>
      <c r="D286" s="212"/>
      <c r="E286" s="212"/>
      <c r="F286" s="212"/>
      <c r="G286" s="212"/>
      <c r="H286" s="212"/>
      <c r="I286" s="212"/>
      <c r="J286" s="212"/>
      <c r="K286" s="212"/>
      <c r="L286" s="212"/>
      <c r="M286" s="212"/>
      <c r="N286" s="212"/>
      <c r="O286" s="212"/>
      <c r="P286" s="205"/>
      <c r="Q286" s="205"/>
      <c r="R286" s="205"/>
      <c r="S286" s="205"/>
      <c r="T286" s="205"/>
      <c r="U286" s="205"/>
    </row>
    <row r="287" spans="3:21" s="203" customFormat="1" ht="12.75" hidden="1" x14ac:dyDescent="0.25">
      <c r="C287" s="211"/>
      <c r="D287" s="212"/>
      <c r="E287" s="212"/>
      <c r="F287" s="212"/>
      <c r="G287" s="212"/>
      <c r="H287" s="212"/>
      <c r="I287" s="212"/>
      <c r="J287" s="212"/>
      <c r="K287" s="212"/>
      <c r="L287" s="212"/>
      <c r="M287" s="212"/>
      <c r="N287" s="212"/>
      <c r="O287" s="212"/>
      <c r="P287" s="205"/>
      <c r="Q287" s="205"/>
      <c r="R287" s="205"/>
      <c r="S287" s="205"/>
      <c r="T287" s="205"/>
      <c r="U287" s="205"/>
    </row>
    <row r="288" spans="3:21" s="203" customFormat="1" ht="12.75" hidden="1" x14ac:dyDescent="0.25">
      <c r="C288" s="211"/>
      <c r="D288" s="212"/>
      <c r="E288" s="212"/>
      <c r="F288" s="212"/>
      <c r="G288" s="212"/>
      <c r="H288" s="212"/>
      <c r="I288" s="212"/>
      <c r="J288" s="212"/>
      <c r="K288" s="212"/>
      <c r="L288" s="212"/>
      <c r="M288" s="212"/>
      <c r="N288" s="212"/>
      <c r="O288" s="212"/>
      <c r="P288" s="205"/>
      <c r="Q288" s="205"/>
      <c r="R288" s="205"/>
      <c r="S288" s="205"/>
      <c r="T288" s="205"/>
      <c r="U288" s="205"/>
    </row>
    <row r="289" spans="3:21" s="203" customFormat="1" ht="12.75" hidden="1" x14ac:dyDescent="0.25">
      <c r="C289" s="211"/>
      <c r="D289" s="212"/>
      <c r="E289" s="212"/>
      <c r="F289" s="212"/>
      <c r="G289" s="212"/>
      <c r="H289" s="212"/>
      <c r="I289" s="212"/>
      <c r="J289" s="212"/>
      <c r="K289" s="212"/>
      <c r="L289" s="212"/>
      <c r="M289" s="212"/>
      <c r="N289" s="212"/>
      <c r="O289" s="212"/>
      <c r="P289" s="205"/>
      <c r="Q289" s="205"/>
      <c r="R289" s="205"/>
      <c r="S289" s="205"/>
      <c r="T289" s="205"/>
      <c r="U289" s="205"/>
    </row>
    <row r="290" spans="3:21" s="203" customFormat="1" ht="12.75" hidden="1" x14ac:dyDescent="0.25">
      <c r="C290" s="211"/>
      <c r="D290" s="212"/>
      <c r="E290" s="212"/>
      <c r="F290" s="212"/>
      <c r="G290" s="212"/>
      <c r="H290" s="212"/>
      <c r="I290" s="212"/>
      <c r="J290" s="212"/>
      <c r="K290" s="212"/>
      <c r="L290" s="212"/>
      <c r="M290" s="212"/>
      <c r="N290" s="212"/>
      <c r="O290" s="212"/>
      <c r="P290" s="205"/>
      <c r="Q290" s="205"/>
      <c r="R290" s="205"/>
      <c r="S290" s="205"/>
      <c r="T290" s="205"/>
      <c r="U290" s="205"/>
    </row>
    <row r="291" spans="3:21" s="203" customFormat="1" ht="12.75" hidden="1" x14ac:dyDescent="0.25">
      <c r="C291" s="211"/>
      <c r="D291" s="212"/>
      <c r="E291" s="212"/>
      <c r="F291" s="212"/>
      <c r="G291" s="212"/>
      <c r="H291" s="212"/>
      <c r="I291" s="212"/>
      <c r="J291" s="212"/>
      <c r="K291" s="212"/>
      <c r="L291" s="212"/>
      <c r="M291" s="212"/>
      <c r="N291" s="212"/>
      <c r="O291" s="212"/>
      <c r="P291" s="205"/>
      <c r="Q291" s="205"/>
      <c r="R291" s="205"/>
      <c r="S291" s="205"/>
      <c r="T291" s="205"/>
      <c r="U291" s="205"/>
    </row>
    <row r="292" spans="3:21" s="203" customFormat="1" ht="12.75" hidden="1" x14ac:dyDescent="0.25">
      <c r="C292" s="211"/>
      <c r="D292" s="212"/>
      <c r="E292" s="212"/>
      <c r="F292" s="212"/>
      <c r="G292" s="212"/>
      <c r="H292" s="212"/>
      <c r="I292" s="212"/>
      <c r="J292" s="212"/>
      <c r="K292" s="212"/>
      <c r="L292" s="212"/>
      <c r="M292" s="212"/>
      <c r="N292" s="212"/>
      <c r="O292" s="212"/>
      <c r="P292" s="205"/>
      <c r="Q292" s="205"/>
      <c r="R292" s="205"/>
      <c r="S292" s="205"/>
      <c r="T292" s="205"/>
      <c r="U292" s="205"/>
    </row>
    <row r="293" spans="3:21" s="203" customFormat="1" ht="12.75" hidden="1" x14ac:dyDescent="0.25">
      <c r="C293" s="211"/>
      <c r="D293" s="212"/>
      <c r="E293" s="212"/>
      <c r="F293" s="212"/>
      <c r="G293" s="212"/>
      <c r="H293" s="212"/>
      <c r="I293" s="212"/>
      <c r="J293" s="212"/>
      <c r="K293" s="212"/>
      <c r="L293" s="212"/>
      <c r="M293" s="212"/>
      <c r="N293" s="212"/>
      <c r="O293" s="212"/>
      <c r="P293" s="205"/>
      <c r="Q293" s="205"/>
      <c r="R293" s="205"/>
      <c r="S293" s="205"/>
      <c r="T293" s="205"/>
      <c r="U293" s="205"/>
    </row>
    <row r="294" spans="3:21" s="203" customFormat="1" ht="12.75" hidden="1" x14ac:dyDescent="0.25">
      <c r="C294" s="211"/>
      <c r="D294" s="212"/>
      <c r="E294" s="212"/>
      <c r="F294" s="212"/>
      <c r="G294" s="212"/>
      <c r="H294" s="212"/>
      <c r="I294" s="212"/>
      <c r="J294" s="212"/>
      <c r="K294" s="212"/>
      <c r="L294" s="212"/>
      <c r="M294" s="212"/>
      <c r="N294" s="212"/>
      <c r="O294" s="212"/>
      <c r="P294" s="205"/>
      <c r="Q294" s="205"/>
      <c r="R294" s="205"/>
      <c r="S294" s="205"/>
      <c r="T294" s="205"/>
      <c r="U294" s="205"/>
    </row>
    <row r="295" spans="3:21" s="203" customFormat="1" ht="12.75" hidden="1" x14ac:dyDescent="0.25">
      <c r="C295" s="211"/>
      <c r="D295" s="212"/>
      <c r="E295" s="212"/>
      <c r="F295" s="212"/>
      <c r="G295" s="212"/>
      <c r="H295" s="212"/>
      <c r="I295" s="212"/>
      <c r="J295" s="212"/>
      <c r="K295" s="212"/>
      <c r="L295" s="212"/>
      <c r="M295" s="212"/>
      <c r="N295" s="212"/>
      <c r="O295" s="212"/>
      <c r="P295" s="205"/>
      <c r="Q295" s="205"/>
      <c r="R295" s="205"/>
      <c r="S295" s="205"/>
      <c r="T295" s="205"/>
      <c r="U295" s="205"/>
    </row>
    <row r="296" spans="3:21" s="203" customFormat="1" ht="12.75" hidden="1" x14ac:dyDescent="0.25">
      <c r="C296" s="211"/>
      <c r="D296" s="212"/>
      <c r="E296" s="212"/>
      <c r="F296" s="212"/>
      <c r="G296" s="212"/>
      <c r="H296" s="212"/>
      <c r="I296" s="212"/>
      <c r="J296" s="212"/>
      <c r="K296" s="212"/>
      <c r="L296" s="212"/>
      <c r="M296" s="212"/>
      <c r="N296" s="212"/>
      <c r="O296" s="212"/>
      <c r="P296" s="205"/>
      <c r="Q296" s="205"/>
      <c r="R296" s="205"/>
      <c r="S296" s="205"/>
      <c r="T296" s="205"/>
      <c r="U296" s="205"/>
    </row>
    <row r="297" spans="3:21" s="203" customFormat="1" ht="12.75" hidden="1" x14ac:dyDescent="0.25">
      <c r="C297" s="211"/>
      <c r="D297" s="212"/>
      <c r="E297" s="212"/>
      <c r="F297" s="212"/>
      <c r="G297" s="212"/>
      <c r="H297" s="212"/>
      <c r="I297" s="212"/>
      <c r="J297" s="212"/>
      <c r="K297" s="212"/>
      <c r="L297" s="212"/>
      <c r="M297" s="212"/>
      <c r="N297" s="212"/>
      <c r="O297" s="212"/>
      <c r="P297" s="205"/>
      <c r="Q297" s="205"/>
      <c r="R297" s="205"/>
      <c r="S297" s="205"/>
      <c r="T297" s="205"/>
      <c r="U297" s="205"/>
    </row>
    <row r="298" spans="3:21" s="203" customFormat="1" ht="12.75" hidden="1" x14ac:dyDescent="0.25">
      <c r="C298" s="211"/>
      <c r="D298" s="212"/>
      <c r="E298" s="212"/>
      <c r="F298" s="212"/>
      <c r="G298" s="212"/>
      <c r="H298" s="212"/>
      <c r="I298" s="212"/>
      <c r="J298" s="212"/>
      <c r="K298" s="212"/>
      <c r="L298" s="212"/>
      <c r="M298" s="212"/>
      <c r="N298" s="212"/>
      <c r="O298" s="212"/>
      <c r="P298" s="205"/>
      <c r="Q298" s="205"/>
      <c r="R298" s="205"/>
      <c r="S298" s="205"/>
      <c r="T298" s="205"/>
      <c r="U298" s="205"/>
    </row>
    <row r="299" spans="3:21" s="203" customFormat="1" ht="12.75" hidden="1" x14ac:dyDescent="0.25">
      <c r="C299" s="211"/>
      <c r="D299" s="212"/>
      <c r="E299" s="212"/>
      <c r="F299" s="212"/>
      <c r="G299" s="212"/>
      <c r="H299" s="212"/>
      <c r="I299" s="212"/>
      <c r="J299" s="212"/>
      <c r="K299" s="212"/>
      <c r="L299" s="212"/>
      <c r="M299" s="212"/>
      <c r="N299" s="212"/>
      <c r="O299" s="212"/>
      <c r="P299" s="205"/>
      <c r="Q299" s="205"/>
      <c r="R299" s="205"/>
      <c r="S299" s="205"/>
      <c r="T299" s="205"/>
      <c r="U299" s="205"/>
    </row>
    <row r="300" spans="3:21" s="203" customFormat="1" ht="12.75" hidden="1" x14ac:dyDescent="0.25">
      <c r="C300" s="211"/>
      <c r="D300" s="212"/>
      <c r="E300" s="212"/>
      <c r="F300" s="212"/>
      <c r="G300" s="212"/>
      <c r="H300" s="212"/>
      <c r="I300" s="212"/>
      <c r="J300" s="212"/>
      <c r="K300" s="212"/>
      <c r="L300" s="212"/>
      <c r="M300" s="212"/>
      <c r="N300" s="212"/>
      <c r="O300" s="212"/>
      <c r="P300" s="205"/>
      <c r="Q300" s="205"/>
      <c r="R300" s="205"/>
      <c r="S300" s="205"/>
      <c r="T300" s="205"/>
      <c r="U300" s="205"/>
    </row>
    <row r="301" spans="3:21" s="203" customFormat="1" ht="12.75" hidden="1" x14ac:dyDescent="0.25">
      <c r="C301" s="211"/>
      <c r="D301" s="212"/>
      <c r="E301" s="212"/>
      <c r="F301" s="212"/>
      <c r="G301" s="212"/>
      <c r="H301" s="212"/>
      <c r="I301" s="212"/>
      <c r="J301" s="212"/>
      <c r="K301" s="212"/>
      <c r="L301" s="212"/>
      <c r="M301" s="212"/>
      <c r="N301" s="212"/>
      <c r="O301" s="212"/>
      <c r="P301" s="205"/>
      <c r="Q301" s="205"/>
      <c r="R301" s="205"/>
      <c r="S301" s="205"/>
      <c r="T301" s="205"/>
      <c r="U301" s="205"/>
    </row>
    <row r="302" spans="3:21" s="203" customFormat="1" ht="12.75" hidden="1" x14ac:dyDescent="0.25">
      <c r="C302" s="211"/>
      <c r="D302" s="212"/>
      <c r="E302" s="212"/>
      <c r="F302" s="212"/>
      <c r="G302" s="212"/>
      <c r="H302" s="212"/>
      <c r="I302" s="212"/>
      <c r="J302" s="212"/>
      <c r="K302" s="212"/>
      <c r="L302" s="212"/>
      <c r="M302" s="212"/>
      <c r="N302" s="212"/>
      <c r="O302" s="212"/>
      <c r="P302" s="205"/>
      <c r="Q302" s="205"/>
      <c r="R302" s="205"/>
      <c r="S302" s="205"/>
      <c r="T302" s="205"/>
      <c r="U302" s="205"/>
    </row>
    <row r="303" spans="3:21" s="203" customFormat="1" ht="12.75" hidden="1" x14ac:dyDescent="0.25">
      <c r="C303" s="211"/>
      <c r="D303" s="212"/>
      <c r="E303" s="212"/>
      <c r="F303" s="212"/>
      <c r="G303" s="212"/>
      <c r="H303" s="212"/>
      <c r="I303" s="212"/>
      <c r="J303" s="212"/>
      <c r="K303" s="212"/>
      <c r="L303" s="212"/>
      <c r="M303" s="212"/>
      <c r="N303" s="212"/>
      <c r="O303" s="212"/>
      <c r="P303" s="205"/>
      <c r="Q303" s="205"/>
      <c r="R303" s="205"/>
      <c r="S303" s="205"/>
      <c r="T303" s="205"/>
      <c r="U303" s="205"/>
    </row>
    <row r="304" spans="3:21" s="203" customFormat="1" ht="12.75" hidden="1" x14ac:dyDescent="0.25">
      <c r="C304" s="211"/>
      <c r="D304" s="212"/>
      <c r="E304" s="212"/>
      <c r="F304" s="212"/>
      <c r="G304" s="212"/>
      <c r="H304" s="212"/>
      <c r="I304" s="212"/>
      <c r="J304" s="212"/>
      <c r="K304" s="212"/>
      <c r="L304" s="212"/>
      <c r="M304" s="212"/>
      <c r="N304" s="212"/>
      <c r="O304" s="212"/>
      <c r="P304" s="205"/>
      <c r="Q304" s="205"/>
      <c r="R304" s="205"/>
      <c r="S304" s="205"/>
      <c r="T304" s="205"/>
      <c r="U304" s="205"/>
    </row>
    <row r="305" spans="3:21" s="203" customFormat="1" ht="12.75" hidden="1" x14ac:dyDescent="0.25">
      <c r="C305" s="211"/>
      <c r="D305" s="212"/>
      <c r="E305" s="212"/>
      <c r="F305" s="212"/>
      <c r="G305" s="212"/>
      <c r="H305" s="212"/>
      <c r="I305" s="212"/>
      <c r="J305" s="212"/>
      <c r="K305" s="212"/>
      <c r="L305" s="212"/>
      <c r="M305" s="212"/>
      <c r="N305" s="212"/>
      <c r="O305" s="212"/>
      <c r="P305" s="205"/>
      <c r="Q305" s="205"/>
      <c r="R305" s="205"/>
      <c r="S305" s="205"/>
      <c r="T305" s="205"/>
      <c r="U305" s="205"/>
    </row>
    <row r="306" spans="3:21" s="203" customFormat="1" ht="12.75" hidden="1" x14ac:dyDescent="0.25">
      <c r="C306" s="211"/>
      <c r="D306" s="212"/>
      <c r="E306" s="212"/>
      <c r="F306" s="212"/>
      <c r="G306" s="212"/>
      <c r="H306" s="212"/>
      <c r="I306" s="212"/>
      <c r="J306" s="212"/>
      <c r="K306" s="212"/>
      <c r="L306" s="212"/>
      <c r="M306" s="212"/>
      <c r="N306" s="212"/>
      <c r="O306" s="212"/>
      <c r="P306" s="205"/>
      <c r="Q306" s="205"/>
      <c r="R306" s="205"/>
      <c r="S306" s="205"/>
      <c r="T306" s="205"/>
      <c r="U306" s="205"/>
    </row>
    <row r="307" spans="3:21" s="203" customFormat="1" ht="12.75" hidden="1" x14ac:dyDescent="0.25">
      <c r="C307" s="211"/>
      <c r="D307" s="212"/>
      <c r="E307" s="212"/>
      <c r="F307" s="212"/>
      <c r="G307" s="212"/>
      <c r="H307" s="212"/>
      <c r="I307" s="212"/>
      <c r="J307" s="212"/>
      <c r="K307" s="212"/>
      <c r="L307" s="212"/>
      <c r="M307" s="212"/>
      <c r="N307" s="212"/>
      <c r="O307" s="212"/>
      <c r="P307" s="205"/>
      <c r="Q307" s="205"/>
      <c r="R307" s="205"/>
      <c r="S307" s="205"/>
      <c r="T307" s="205"/>
      <c r="U307" s="205"/>
    </row>
    <row r="308" spans="3:21" s="203" customFormat="1" ht="12.75" hidden="1" x14ac:dyDescent="0.25">
      <c r="C308" s="211"/>
      <c r="D308" s="212"/>
      <c r="E308" s="212"/>
      <c r="F308" s="212"/>
      <c r="G308" s="212"/>
      <c r="H308" s="212"/>
      <c r="I308" s="212"/>
      <c r="J308" s="212"/>
      <c r="K308" s="212"/>
      <c r="L308" s="212"/>
      <c r="M308" s="212"/>
      <c r="N308" s="212"/>
      <c r="O308" s="212"/>
      <c r="P308" s="205"/>
      <c r="Q308" s="205"/>
      <c r="R308" s="205"/>
      <c r="S308" s="205"/>
      <c r="T308" s="205"/>
      <c r="U308" s="205"/>
    </row>
    <row r="309" spans="3:21" s="203" customFormat="1" ht="12.75" hidden="1" x14ac:dyDescent="0.25">
      <c r="C309" s="211"/>
      <c r="D309" s="212"/>
      <c r="E309" s="212"/>
      <c r="F309" s="212"/>
      <c r="G309" s="212"/>
      <c r="H309" s="212"/>
      <c r="I309" s="212"/>
      <c r="J309" s="212"/>
      <c r="K309" s="212"/>
      <c r="L309" s="212"/>
      <c r="M309" s="212"/>
      <c r="N309" s="212"/>
      <c r="O309" s="212"/>
      <c r="P309" s="205"/>
      <c r="Q309" s="205"/>
      <c r="R309" s="205"/>
      <c r="S309" s="205"/>
      <c r="T309" s="205"/>
      <c r="U309" s="205"/>
    </row>
    <row r="310" spans="3:21" s="203" customFormat="1" ht="12.75" hidden="1" x14ac:dyDescent="0.25">
      <c r="C310" s="211"/>
      <c r="D310" s="212"/>
      <c r="E310" s="212"/>
      <c r="F310" s="212"/>
      <c r="G310" s="212"/>
      <c r="H310" s="212"/>
      <c r="I310" s="212"/>
      <c r="J310" s="212"/>
      <c r="K310" s="212"/>
      <c r="L310" s="212"/>
      <c r="M310" s="212"/>
      <c r="N310" s="212"/>
      <c r="O310" s="212"/>
      <c r="P310" s="205"/>
      <c r="Q310" s="205"/>
      <c r="R310" s="205"/>
      <c r="S310" s="205"/>
      <c r="T310" s="205"/>
      <c r="U310" s="205"/>
    </row>
    <row r="311" spans="3:21" s="203" customFormat="1" ht="12.75" hidden="1" x14ac:dyDescent="0.25">
      <c r="C311" s="211"/>
      <c r="D311" s="212"/>
      <c r="E311" s="212"/>
      <c r="F311" s="212"/>
      <c r="G311" s="212"/>
      <c r="H311" s="212"/>
      <c r="I311" s="212"/>
      <c r="J311" s="212"/>
      <c r="K311" s="212"/>
      <c r="L311" s="212"/>
      <c r="M311" s="212"/>
      <c r="N311" s="212"/>
      <c r="O311" s="212"/>
      <c r="P311" s="205"/>
      <c r="Q311" s="205"/>
      <c r="R311" s="205"/>
      <c r="S311" s="205"/>
      <c r="T311" s="205"/>
      <c r="U311" s="205"/>
    </row>
    <row r="312" spans="3:21" s="203" customFormat="1" ht="12.75" hidden="1" x14ac:dyDescent="0.25">
      <c r="C312" s="211"/>
      <c r="D312" s="212"/>
      <c r="E312" s="212"/>
      <c r="F312" s="212"/>
      <c r="G312" s="212"/>
      <c r="H312" s="212"/>
      <c r="I312" s="212"/>
      <c r="J312" s="212"/>
      <c r="K312" s="212"/>
      <c r="L312" s="212"/>
      <c r="M312" s="212"/>
      <c r="N312" s="212"/>
      <c r="O312" s="212"/>
      <c r="P312" s="205"/>
      <c r="Q312" s="205"/>
      <c r="R312" s="205"/>
      <c r="S312" s="205"/>
      <c r="T312" s="205"/>
      <c r="U312" s="205"/>
    </row>
    <row r="313" spans="3:21" s="203" customFormat="1" ht="12.75" hidden="1" x14ac:dyDescent="0.25">
      <c r="C313" s="211"/>
      <c r="D313" s="212"/>
      <c r="E313" s="212"/>
      <c r="F313" s="212"/>
      <c r="G313" s="212"/>
      <c r="H313" s="212"/>
      <c r="I313" s="212"/>
      <c r="J313" s="212"/>
      <c r="K313" s="212"/>
      <c r="L313" s="212"/>
      <c r="M313" s="212"/>
      <c r="N313" s="212"/>
      <c r="O313" s="212"/>
      <c r="P313" s="205"/>
      <c r="Q313" s="205"/>
      <c r="R313" s="205"/>
      <c r="S313" s="205"/>
      <c r="T313" s="205"/>
      <c r="U313" s="205"/>
    </row>
    <row r="314" spans="3:21" s="203" customFormat="1" ht="12.75" hidden="1" x14ac:dyDescent="0.25">
      <c r="C314" s="211"/>
      <c r="D314" s="212"/>
      <c r="E314" s="212"/>
      <c r="F314" s="212"/>
      <c r="G314" s="212"/>
      <c r="H314" s="212"/>
      <c r="I314" s="212"/>
      <c r="J314" s="212"/>
      <c r="K314" s="212"/>
      <c r="L314" s="212"/>
      <c r="M314" s="212"/>
      <c r="N314" s="212"/>
      <c r="O314" s="212"/>
      <c r="P314" s="205"/>
      <c r="Q314" s="205"/>
      <c r="R314" s="205"/>
      <c r="S314" s="205"/>
      <c r="T314" s="205"/>
      <c r="U314" s="205"/>
    </row>
    <row r="315" spans="3:21" s="203" customFormat="1" ht="12.75" hidden="1" x14ac:dyDescent="0.25">
      <c r="C315" s="211"/>
      <c r="D315" s="212"/>
      <c r="E315" s="212"/>
      <c r="F315" s="212"/>
      <c r="G315" s="212"/>
      <c r="H315" s="212"/>
      <c r="I315" s="212"/>
      <c r="J315" s="212"/>
      <c r="K315" s="212"/>
      <c r="L315" s="212"/>
      <c r="M315" s="212"/>
      <c r="N315" s="212"/>
      <c r="O315" s="212"/>
      <c r="P315" s="205"/>
      <c r="Q315" s="205"/>
      <c r="R315" s="205"/>
      <c r="S315" s="205"/>
      <c r="T315" s="205"/>
      <c r="U315" s="205"/>
    </row>
    <row r="316" spans="3:21" s="203" customFormat="1" ht="12.75" hidden="1" x14ac:dyDescent="0.25">
      <c r="C316" s="211"/>
      <c r="D316" s="212"/>
      <c r="E316" s="212"/>
      <c r="F316" s="212"/>
      <c r="G316" s="212"/>
      <c r="H316" s="212"/>
      <c r="I316" s="212"/>
      <c r="J316" s="212"/>
      <c r="K316" s="212"/>
      <c r="L316" s="212"/>
      <c r="M316" s="212"/>
      <c r="N316" s="212"/>
      <c r="O316" s="212"/>
      <c r="P316" s="205"/>
      <c r="Q316" s="205"/>
      <c r="R316" s="205"/>
      <c r="S316" s="205"/>
      <c r="T316" s="205"/>
      <c r="U316" s="205"/>
    </row>
    <row r="317" spans="3:21" s="203" customFormat="1" ht="12.75" hidden="1" x14ac:dyDescent="0.25">
      <c r="C317" s="211"/>
      <c r="D317" s="212"/>
      <c r="E317" s="212"/>
      <c r="F317" s="212"/>
      <c r="G317" s="212"/>
      <c r="H317" s="212"/>
      <c r="I317" s="212"/>
      <c r="J317" s="212"/>
      <c r="K317" s="212"/>
      <c r="L317" s="212"/>
      <c r="M317" s="212"/>
      <c r="N317" s="212"/>
      <c r="O317" s="212"/>
      <c r="P317" s="205"/>
      <c r="Q317" s="205"/>
      <c r="R317" s="205"/>
      <c r="S317" s="205"/>
      <c r="T317" s="205"/>
      <c r="U317" s="205"/>
    </row>
    <row r="318" spans="3:21" s="203" customFormat="1" ht="12.75" hidden="1" x14ac:dyDescent="0.25">
      <c r="C318" s="211"/>
      <c r="D318" s="212"/>
      <c r="E318" s="212"/>
      <c r="F318" s="212"/>
      <c r="G318" s="212"/>
      <c r="H318" s="212"/>
      <c r="I318" s="212"/>
      <c r="J318" s="212"/>
      <c r="K318" s="212"/>
      <c r="L318" s="212"/>
      <c r="M318" s="212"/>
      <c r="N318" s="212"/>
      <c r="O318" s="212"/>
      <c r="P318" s="205"/>
      <c r="Q318" s="205"/>
      <c r="R318" s="205"/>
      <c r="S318" s="205"/>
      <c r="T318" s="205"/>
      <c r="U318" s="205"/>
    </row>
    <row r="319" spans="3:21" s="203" customFormat="1" ht="12.75" hidden="1" x14ac:dyDescent="0.25">
      <c r="C319" s="211"/>
      <c r="D319" s="212"/>
      <c r="E319" s="212"/>
      <c r="F319" s="212"/>
      <c r="G319" s="212"/>
      <c r="H319" s="212"/>
      <c r="I319" s="212"/>
      <c r="J319" s="212"/>
      <c r="K319" s="212"/>
      <c r="L319" s="212"/>
      <c r="M319" s="212"/>
      <c r="N319" s="212"/>
      <c r="O319" s="212"/>
      <c r="P319" s="205"/>
      <c r="Q319" s="205"/>
      <c r="R319" s="205"/>
      <c r="S319" s="205"/>
      <c r="T319" s="205"/>
      <c r="U319" s="205"/>
    </row>
  </sheetData>
  <sheetProtection algorithmName="SHA-512" hashValue="Oqm1fCtuCaTmqxeL8YBWPwodC6a+KW52cFRKNQ8zfA+hnd+048Z6oglO2+p126nYnD1mxCd1eiqTUIRuj/KrEA==" saltValue="vIsVF3l978BnfdURteXzxw==" spinCount="100000" sheet="1" objects="1" scenarios="1"/>
  <mergeCells count="19">
    <mergeCell ref="A1:B1"/>
    <mergeCell ref="G21:K21"/>
    <mergeCell ref="G20:K20"/>
    <mergeCell ref="G19:K19"/>
    <mergeCell ref="C127:H128"/>
    <mergeCell ref="F33:F34"/>
    <mergeCell ref="D34:E34"/>
    <mergeCell ref="H34:H35"/>
    <mergeCell ref="C86:H87"/>
    <mergeCell ref="F115:F116"/>
    <mergeCell ref="D116:E116"/>
    <mergeCell ref="H116:H117"/>
    <mergeCell ref="L116:L117"/>
    <mergeCell ref="L34:L35"/>
    <mergeCell ref="C45:H46"/>
    <mergeCell ref="F74:F75"/>
    <mergeCell ref="D75:E75"/>
    <mergeCell ref="H75:H76"/>
    <mergeCell ref="L75:L76"/>
  </mergeCells>
  <conditionalFormatting sqref="L36">
    <cfRule type="expression" dxfId="546" priority="375">
      <formula>S36=2</formula>
    </cfRule>
  </conditionalFormatting>
  <conditionalFormatting sqref="H36">
    <cfRule type="expression" dxfId="545" priority="194">
      <formula>D36=""</formula>
    </cfRule>
  </conditionalFormatting>
  <conditionalFormatting sqref="E37">
    <cfRule type="expression" dxfId="544" priority="193">
      <formula>D37=""</formula>
    </cfRule>
  </conditionalFormatting>
  <conditionalFormatting sqref="I36">
    <cfRule type="expression" dxfId="543" priority="192">
      <formula>D36=""</formula>
    </cfRule>
  </conditionalFormatting>
  <conditionalFormatting sqref="H37">
    <cfRule type="expression" dxfId="542" priority="190">
      <formula>AND(D37&lt;&gt;"",H37&lt;H36)</formula>
    </cfRule>
    <cfRule type="expression" dxfId="541" priority="191">
      <formula>D37=""</formula>
    </cfRule>
  </conditionalFormatting>
  <conditionalFormatting sqref="I37">
    <cfRule type="expression" dxfId="540" priority="189">
      <formula>D37=""</formula>
    </cfRule>
  </conditionalFormatting>
  <conditionalFormatting sqref="E44">
    <cfRule type="expression" dxfId="539" priority="188">
      <formula>D44=""</formula>
    </cfRule>
  </conditionalFormatting>
  <conditionalFormatting sqref="H44">
    <cfRule type="expression" dxfId="538" priority="186">
      <formula>AND(D44&lt;&gt;"",H44&lt;H43)</formula>
    </cfRule>
    <cfRule type="expression" dxfId="537" priority="187">
      <formula>D44=""</formula>
    </cfRule>
  </conditionalFormatting>
  <conditionalFormatting sqref="I44">
    <cfRule type="expression" dxfId="536" priority="185">
      <formula>D44=""</formula>
    </cfRule>
  </conditionalFormatting>
  <conditionalFormatting sqref="E38">
    <cfRule type="expression" dxfId="535" priority="184">
      <formula>D38=""</formula>
    </cfRule>
  </conditionalFormatting>
  <conditionalFormatting sqref="H38">
    <cfRule type="expression" dxfId="534" priority="182">
      <formula>AND(D38&lt;&gt;"",H38&lt;H37)</formula>
    </cfRule>
    <cfRule type="expression" dxfId="533" priority="183">
      <formula>D38=""</formula>
    </cfRule>
  </conditionalFormatting>
  <conditionalFormatting sqref="I38">
    <cfRule type="expression" dxfId="532" priority="181">
      <formula>D38=""</formula>
    </cfRule>
  </conditionalFormatting>
  <conditionalFormatting sqref="E39">
    <cfRule type="expression" dxfId="531" priority="180">
      <formula>D39=""</formula>
    </cfRule>
  </conditionalFormatting>
  <conditionalFormatting sqref="H39">
    <cfRule type="expression" dxfId="530" priority="178">
      <formula>AND(D39&lt;&gt;"",H39&lt;H38)</formula>
    </cfRule>
    <cfRule type="expression" dxfId="529" priority="179">
      <formula>D39=""</formula>
    </cfRule>
  </conditionalFormatting>
  <conditionalFormatting sqref="I39">
    <cfRule type="expression" dxfId="528" priority="177">
      <formula>D39=""</formula>
    </cfRule>
  </conditionalFormatting>
  <conditionalFormatting sqref="E40">
    <cfRule type="expression" dxfId="527" priority="176">
      <formula>D40=""</formula>
    </cfRule>
  </conditionalFormatting>
  <conditionalFormatting sqref="H40">
    <cfRule type="expression" dxfId="526" priority="174">
      <formula>AND(D40&lt;&gt;"",H40&lt;H39)</formula>
    </cfRule>
    <cfRule type="expression" dxfId="525" priority="175">
      <formula>D40=""</formula>
    </cfRule>
  </conditionalFormatting>
  <conditionalFormatting sqref="I40">
    <cfRule type="expression" dxfId="524" priority="173">
      <formula>D40=""</formula>
    </cfRule>
  </conditionalFormatting>
  <conditionalFormatting sqref="E41">
    <cfRule type="expression" dxfId="523" priority="172">
      <formula>D41=""</formula>
    </cfRule>
  </conditionalFormatting>
  <conditionalFormatting sqref="H41">
    <cfRule type="expression" dxfId="522" priority="170">
      <formula>AND(D41&lt;&gt;"",H41&lt;H40)</formula>
    </cfRule>
    <cfRule type="expression" dxfId="521" priority="171">
      <formula>D41=""</formula>
    </cfRule>
  </conditionalFormatting>
  <conditionalFormatting sqref="I41">
    <cfRule type="expression" dxfId="520" priority="169">
      <formula>D41=""</formula>
    </cfRule>
  </conditionalFormatting>
  <conditionalFormatting sqref="E42">
    <cfRule type="expression" dxfId="519" priority="168">
      <formula>D42=""</formula>
    </cfRule>
  </conditionalFormatting>
  <conditionalFormatting sqref="H42">
    <cfRule type="expression" dxfId="518" priority="166">
      <formula>AND(D42&lt;&gt;"",H42&lt;H41)</formula>
    </cfRule>
    <cfRule type="expression" dxfId="517" priority="167">
      <formula>D42=""</formula>
    </cfRule>
  </conditionalFormatting>
  <conditionalFormatting sqref="I42">
    <cfRule type="expression" dxfId="516" priority="165">
      <formula>D42=""</formula>
    </cfRule>
  </conditionalFormatting>
  <conditionalFormatting sqref="E43">
    <cfRule type="expression" dxfId="515" priority="164">
      <formula>D43=""</formula>
    </cfRule>
  </conditionalFormatting>
  <conditionalFormatting sqref="H43">
    <cfRule type="expression" dxfId="514" priority="162">
      <formula>AND(D43&lt;&gt;"",H43&lt;H42)</formula>
    </cfRule>
    <cfRule type="expression" dxfId="513" priority="163">
      <formula>D43=""</formula>
    </cfRule>
  </conditionalFormatting>
  <conditionalFormatting sqref="I43">
    <cfRule type="expression" dxfId="512" priority="161">
      <formula>D43=""</formula>
    </cfRule>
  </conditionalFormatting>
  <conditionalFormatting sqref="L37">
    <cfRule type="expression" dxfId="511" priority="159">
      <formula>AND(D37&lt;&gt;"",L37&lt;L36)</formula>
    </cfRule>
    <cfRule type="expression" dxfId="510" priority="160">
      <formula>D37=""</formula>
    </cfRule>
  </conditionalFormatting>
  <conditionalFormatting sqref="L38">
    <cfRule type="expression" dxfId="509" priority="157">
      <formula>AND(D38&lt;&gt;"",L38&lt;L37)</formula>
    </cfRule>
    <cfRule type="expression" dxfId="508" priority="158">
      <formula>D38=""</formula>
    </cfRule>
  </conditionalFormatting>
  <conditionalFormatting sqref="L39">
    <cfRule type="expression" dxfId="507" priority="155">
      <formula>AND(D39&lt;&gt;"",L39&lt;L38)</formula>
    </cfRule>
    <cfRule type="expression" dxfId="506" priority="156">
      <formula>D39=""</formula>
    </cfRule>
  </conditionalFormatting>
  <conditionalFormatting sqref="L40">
    <cfRule type="expression" dxfId="505" priority="153">
      <formula>AND(D40&lt;&gt;"",L40&lt;L39)</formula>
    </cfRule>
    <cfRule type="expression" dxfId="504" priority="154">
      <formula>D40=""</formula>
    </cfRule>
  </conditionalFormatting>
  <conditionalFormatting sqref="L41">
    <cfRule type="expression" dxfId="503" priority="151">
      <formula>AND(D41&lt;&gt;"",L41&lt;L40)</formula>
    </cfRule>
    <cfRule type="expression" dxfId="502" priority="152">
      <formula>D41=""</formula>
    </cfRule>
  </conditionalFormatting>
  <conditionalFormatting sqref="L42">
    <cfRule type="expression" dxfId="501" priority="149">
      <formula>AND(D42&lt;&gt;"",L42&lt;L41)</formula>
    </cfRule>
    <cfRule type="expression" dxfId="500" priority="150">
      <formula>D42=""</formula>
    </cfRule>
  </conditionalFormatting>
  <conditionalFormatting sqref="L43">
    <cfRule type="expression" dxfId="499" priority="147">
      <formula>AND(D43&lt;&gt;"",L43&lt;L42)</formula>
    </cfRule>
    <cfRule type="expression" dxfId="498" priority="148">
      <formula>D43=""</formula>
    </cfRule>
  </conditionalFormatting>
  <conditionalFormatting sqref="L44">
    <cfRule type="expression" dxfId="497" priority="145">
      <formula>AND(D44&lt;&gt;"",L44&lt;L43)</formula>
    </cfRule>
    <cfRule type="expression" dxfId="496" priority="146">
      <formula>D44=""</formula>
    </cfRule>
  </conditionalFormatting>
  <conditionalFormatting sqref="M37">
    <cfRule type="expression" dxfId="495" priority="144">
      <formula>D37=""</formula>
    </cfRule>
  </conditionalFormatting>
  <conditionalFormatting sqref="M38">
    <cfRule type="expression" dxfId="494" priority="143">
      <formula>D38=""</formula>
    </cfRule>
  </conditionalFormatting>
  <conditionalFormatting sqref="M39">
    <cfRule type="expression" dxfId="493" priority="142">
      <formula>D39=""</formula>
    </cfRule>
  </conditionalFormatting>
  <conditionalFormatting sqref="M40">
    <cfRule type="expression" dxfId="492" priority="141">
      <formula>D40=""</formula>
    </cfRule>
  </conditionalFormatting>
  <conditionalFormatting sqref="M41">
    <cfRule type="expression" dxfId="491" priority="140">
      <formula>D41=""</formula>
    </cfRule>
  </conditionalFormatting>
  <conditionalFormatting sqref="M42">
    <cfRule type="expression" dxfId="490" priority="139">
      <formula>D42=""</formula>
    </cfRule>
  </conditionalFormatting>
  <conditionalFormatting sqref="M43">
    <cfRule type="expression" dxfId="489" priority="138">
      <formula>D43=""</formula>
    </cfRule>
  </conditionalFormatting>
  <conditionalFormatting sqref="M44">
    <cfRule type="expression" dxfId="488" priority="137">
      <formula>D44=""</formula>
    </cfRule>
  </conditionalFormatting>
  <conditionalFormatting sqref="L77">
    <cfRule type="expression" dxfId="487" priority="136">
      <formula>S77=2</formula>
    </cfRule>
  </conditionalFormatting>
  <conditionalFormatting sqref="H77">
    <cfRule type="expression" dxfId="486" priority="135">
      <formula>D77=""</formula>
    </cfRule>
  </conditionalFormatting>
  <conditionalFormatting sqref="E78">
    <cfRule type="expression" dxfId="485" priority="134">
      <formula>D78=""</formula>
    </cfRule>
  </conditionalFormatting>
  <conditionalFormatting sqref="I77">
    <cfRule type="expression" dxfId="484" priority="133">
      <formula>D77=""</formula>
    </cfRule>
  </conditionalFormatting>
  <conditionalFormatting sqref="H78">
    <cfRule type="expression" dxfId="483" priority="131">
      <formula>AND(D78&lt;&gt;"",H78&lt;H77)</formula>
    </cfRule>
    <cfRule type="expression" dxfId="482" priority="132">
      <formula>D78=""</formula>
    </cfRule>
  </conditionalFormatting>
  <conditionalFormatting sqref="I78">
    <cfRule type="expression" dxfId="481" priority="130">
      <formula>D78=""</formula>
    </cfRule>
  </conditionalFormatting>
  <conditionalFormatting sqref="E85">
    <cfRule type="expression" dxfId="480" priority="129">
      <formula>D85=""</formula>
    </cfRule>
  </conditionalFormatting>
  <conditionalFormatting sqref="H85">
    <cfRule type="expression" dxfId="479" priority="127">
      <formula>AND(D85&lt;&gt;"",H85&lt;H84)</formula>
    </cfRule>
    <cfRule type="expression" dxfId="478" priority="128">
      <formula>D85=""</formula>
    </cfRule>
  </conditionalFormatting>
  <conditionalFormatting sqref="I85">
    <cfRule type="expression" dxfId="477" priority="126">
      <formula>D85=""</formula>
    </cfRule>
  </conditionalFormatting>
  <conditionalFormatting sqref="E79">
    <cfRule type="expression" dxfId="476" priority="125">
      <formula>D79=""</formula>
    </cfRule>
  </conditionalFormatting>
  <conditionalFormatting sqref="H79">
    <cfRule type="expression" dxfId="475" priority="123">
      <formula>AND(D79&lt;&gt;"",H79&lt;H78)</formula>
    </cfRule>
    <cfRule type="expression" dxfId="474" priority="124">
      <formula>D79=""</formula>
    </cfRule>
  </conditionalFormatting>
  <conditionalFormatting sqref="I79">
    <cfRule type="expression" dxfId="473" priority="122">
      <formula>D79=""</formula>
    </cfRule>
  </conditionalFormatting>
  <conditionalFormatting sqref="E80">
    <cfRule type="expression" dxfId="472" priority="121">
      <formula>D80=""</formula>
    </cfRule>
  </conditionalFormatting>
  <conditionalFormatting sqref="H80">
    <cfRule type="expression" dxfId="471" priority="119">
      <formula>AND(D80&lt;&gt;"",H80&lt;H79)</formula>
    </cfRule>
    <cfRule type="expression" dxfId="470" priority="120">
      <formula>D80=""</formula>
    </cfRule>
  </conditionalFormatting>
  <conditionalFormatting sqref="I80">
    <cfRule type="expression" dxfId="469" priority="118">
      <formula>D80=""</formula>
    </cfRule>
  </conditionalFormatting>
  <conditionalFormatting sqref="E81">
    <cfRule type="expression" dxfId="468" priority="117">
      <formula>D81=""</formula>
    </cfRule>
  </conditionalFormatting>
  <conditionalFormatting sqref="H81">
    <cfRule type="expression" dxfId="467" priority="115">
      <formula>AND(D81&lt;&gt;"",H81&lt;H80)</formula>
    </cfRule>
    <cfRule type="expression" dxfId="466" priority="116">
      <formula>D81=""</formula>
    </cfRule>
  </conditionalFormatting>
  <conditionalFormatting sqref="I81">
    <cfRule type="expression" dxfId="465" priority="114">
      <formula>D81=""</formula>
    </cfRule>
  </conditionalFormatting>
  <conditionalFormatting sqref="E82">
    <cfRule type="expression" dxfId="464" priority="113">
      <formula>D82=""</formula>
    </cfRule>
  </conditionalFormatting>
  <conditionalFormatting sqref="H82">
    <cfRule type="expression" dxfId="463" priority="111">
      <formula>AND(D82&lt;&gt;"",H82&lt;H81)</formula>
    </cfRule>
    <cfRule type="expression" dxfId="462" priority="112">
      <formula>D82=""</formula>
    </cfRule>
  </conditionalFormatting>
  <conditionalFormatting sqref="I82">
    <cfRule type="expression" dxfId="461" priority="110">
      <formula>D82=""</formula>
    </cfRule>
  </conditionalFormatting>
  <conditionalFormatting sqref="E83">
    <cfRule type="expression" dxfId="460" priority="109">
      <formula>D83=""</formula>
    </cfRule>
  </conditionalFormatting>
  <conditionalFormatting sqref="H83">
    <cfRule type="expression" dxfId="459" priority="107">
      <formula>AND(D83&lt;&gt;"",H83&lt;H82)</formula>
    </cfRule>
    <cfRule type="expression" dxfId="458" priority="108">
      <formula>D83=""</formula>
    </cfRule>
  </conditionalFormatting>
  <conditionalFormatting sqref="I83">
    <cfRule type="expression" dxfId="457" priority="106">
      <formula>D83=""</formula>
    </cfRule>
  </conditionalFormatting>
  <conditionalFormatting sqref="E84">
    <cfRule type="expression" dxfId="456" priority="105">
      <formula>D84=""</formula>
    </cfRule>
  </conditionalFormatting>
  <conditionalFormatting sqref="H84">
    <cfRule type="expression" dxfId="455" priority="103">
      <formula>AND(D84&lt;&gt;"",H84&lt;H83)</formula>
    </cfRule>
    <cfRule type="expression" dxfId="454" priority="104">
      <formula>D84=""</formula>
    </cfRule>
  </conditionalFormatting>
  <conditionalFormatting sqref="I84">
    <cfRule type="expression" dxfId="453" priority="102">
      <formula>D84=""</formula>
    </cfRule>
  </conditionalFormatting>
  <conditionalFormatting sqref="L78">
    <cfRule type="expression" dxfId="452" priority="100">
      <formula>AND(D78&lt;&gt;"",L78&lt;L77)</formula>
    </cfRule>
    <cfRule type="expression" dxfId="451" priority="101">
      <formula>D78=""</formula>
    </cfRule>
  </conditionalFormatting>
  <conditionalFormatting sqref="L79">
    <cfRule type="expression" dxfId="450" priority="98">
      <formula>AND(D79&lt;&gt;"",L79&lt;L78)</formula>
    </cfRule>
    <cfRule type="expression" dxfId="449" priority="99">
      <formula>D79=""</formula>
    </cfRule>
  </conditionalFormatting>
  <conditionalFormatting sqref="L80">
    <cfRule type="expression" dxfId="448" priority="96">
      <formula>AND(D80&lt;&gt;"",L80&lt;L79)</formula>
    </cfRule>
    <cfRule type="expression" dxfId="447" priority="97">
      <formula>D80=""</formula>
    </cfRule>
  </conditionalFormatting>
  <conditionalFormatting sqref="L81">
    <cfRule type="expression" dxfId="446" priority="94">
      <formula>AND(D81&lt;&gt;"",L81&lt;L80)</formula>
    </cfRule>
    <cfRule type="expression" dxfId="445" priority="95">
      <formula>D81=""</formula>
    </cfRule>
  </conditionalFormatting>
  <conditionalFormatting sqref="L82">
    <cfRule type="expression" dxfId="444" priority="92">
      <formula>AND(D82&lt;&gt;"",L82&lt;L81)</formula>
    </cfRule>
    <cfRule type="expression" dxfId="443" priority="93">
      <formula>D82=""</formula>
    </cfRule>
  </conditionalFormatting>
  <conditionalFormatting sqref="L83">
    <cfRule type="expression" dxfId="442" priority="90">
      <formula>AND(D83&lt;&gt;"",L83&lt;L82)</formula>
    </cfRule>
    <cfRule type="expression" dxfId="441" priority="91">
      <formula>D83=""</formula>
    </cfRule>
  </conditionalFormatting>
  <conditionalFormatting sqref="L84">
    <cfRule type="expression" dxfId="440" priority="88">
      <formula>AND(D84&lt;&gt;"",L84&lt;L83)</formula>
    </cfRule>
    <cfRule type="expression" dxfId="439" priority="89">
      <formula>D84=""</formula>
    </cfRule>
  </conditionalFormatting>
  <conditionalFormatting sqref="L85">
    <cfRule type="expression" dxfId="438" priority="86">
      <formula>AND(D85&lt;&gt;"",L85&lt;L84)</formula>
    </cfRule>
    <cfRule type="expression" dxfId="437" priority="87">
      <formula>D85=""</formula>
    </cfRule>
  </conditionalFormatting>
  <conditionalFormatting sqref="L118">
    <cfRule type="expression" dxfId="436" priority="77">
      <formula>S118=2</formula>
    </cfRule>
  </conditionalFormatting>
  <conditionalFormatting sqref="H118">
    <cfRule type="expression" dxfId="435" priority="76">
      <formula>D118=""</formula>
    </cfRule>
  </conditionalFormatting>
  <conditionalFormatting sqref="E119">
    <cfRule type="expression" dxfId="434" priority="75">
      <formula>D119=""</formula>
    </cfRule>
  </conditionalFormatting>
  <conditionalFormatting sqref="I118">
    <cfRule type="expression" dxfId="433" priority="74">
      <formula>D118=""</formula>
    </cfRule>
  </conditionalFormatting>
  <conditionalFormatting sqref="H119">
    <cfRule type="expression" dxfId="432" priority="72">
      <formula>AND(D119&lt;&gt;"",H119&lt;H118)</formula>
    </cfRule>
    <cfRule type="expression" dxfId="431" priority="73">
      <formula>D119=""</formula>
    </cfRule>
  </conditionalFormatting>
  <conditionalFormatting sqref="I119">
    <cfRule type="expression" dxfId="430" priority="71">
      <formula>D119=""</formula>
    </cfRule>
  </conditionalFormatting>
  <conditionalFormatting sqref="E126">
    <cfRule type="expression" dxfId="429" priority="70">
      <formula>D126=""</formula>
    </cfRule>
  </conditionalFormatting>
  <conditionalFormatting sqref="H126">
    <cfRule type="expression" dxfId="428" priority="68">
      <formula>AND(D126&lt;&gt;"",H126&lt;H125)</formula>
    </cfRule>
    <cfRule type="expression" dxfId="427" priority="69">
      <formula>D126=""</formula>
    </cfRule>
  </conditionalFormatting>
  <conditionalFormatting sqref="I126">
    <cfRule type="expression" dxfId="426" priority="67">
      <formula>D126=""</formula>
    </cfRule>
  </conditionalFormatting>
  <conditionalFormatting sqref="E120">
    <cfRule type="expression" dxfId="425" priority="66">
      <formula>D120=""</formula>
    </cfRule>
  </conditionalFormatting>
  <conditionalFormatting sqref="H120">
    <cfRule type="expression" dxfId="424" priority="64">
      <formula>AND(D120&lt;&gt;"",H120&lt;H119)</formula>
    </cfRule>
    <cfRule type="expression" dxfId="423" priority="65">
      <formula>D120=""</formula>
    </cfRule>
  </conditionalFormatting>
  <conditionalFormatting sqref="I120">
    <cfRule type="expression" dxfId="422" priority="63">
      <formula>D120=""</formula>
    </cfRule>
  </conditionalFormatting>
  <conditionalFormatting sqref="E121">
    <cfRule type="expression" dxfId="421" priority="62">
      <formula>D121=""</formula>
    </cfRule>
  </conditionalFormatting>
  <conditionalFormatting sqref="H121">
    <cfRule type="expression" dxfId="420" priority="60">
      <formula>AND(D121&lt;&gt;"",H121&lt;H120)</formula>
    </cfRule>
    <cfRule type="expression" dxfId="419" priority="61">
      <formula>D121=""</formula>
    </cfRule>
  </conditionalFormatting>
  <conditionalFormatting sqref="I121">
    <cfRule type="expression" dxfId="418" priority="59">
      <formula>D121=""</formula>
    </cfRule>
  </conditionalFormatting>
  <conditionalFormatting sqref="E122">
    <cfRule type="expression" dxfId="417" priority="58">
      <formula>D122=""</formula>
    </cfRule>
  </conditionalFormatting>
  <conditionalFormatting sqref="H122">
    <cfRule type="expression" dxfId="416" priority="56">
      <formula>AND(D122&lt;&gt;"",H122&lt;H121)</formula>
    </cfRule>
    <cfRule type="expression" dxfId="415" priority="57">
      <formula>D122=""</formula>
    </cfRule>
  </conditionalFormatting>
  <conditionalFormatting sqref="I122">
    <cfRule type="expression" dxfId="414" priority="55">
      <formula>D122=""</formula>
    </cfRule>
  </conditionalFormatting>
  <conditionalFormatting sqref="E123">
    <cfRule type="expression" dxfId="413" priority="54">
      <formula>D123=""</formula>
    </cfRule>
  </conditionalFormatting>
  <conditionalFormatting sqref="H123">
    <cfRule type="expression" dxfId="412" priority="52">
      <formula>AND(D123&lt;&gt;"",H123&lt;H122)</formula>
    </cfRule>
    <cfRule type="expression" dxfId="411" priority="53">
      <formula>D123=""</formula>
    </cfRule>
  </conditionalFormatting>
  <conditionalFormatting sqref="I123">
    <cfRule type="expression" dxfId="410" priority="51">
      <formula>D123=""</formula>
    </cfRule>
  </conditionalFormatting>
  <conditionalFormatting sqref="E124">
    <cfRule type="expression" dxfId="409" priority="50">
      <formula>D124=""</formula>
    </cfRule>
  </conditionalFormatting>
  <conditionalFormatting sqref="H124">
    <cfRule type="expression" dxfId="408" priority="48">
      <formula>AND(D124&lt;&gt;"",H124&lt;H123)</formula>
    </cfRule>
    <cfRule type="expression" dxfId="407" priority="49">
      <formula>D124=""</formula>
    </cfRule>
  </conditionalFormatting>
  <conditionalFormatting sqref="I124">
    <cfRule type="expression" dxfId="406" priority="47">
      <formula>D124=""</formula>
    </cfRule>
  </conditionalFormatting>
  <conditionalFormatting sqref="E125">
    <cfRule type="expression" dxfId="405" priority="46">
      <formula>D125=""</formula>
    </cfRule>
  </conditionalFormatting>
  <conditionalFormatting sqref="H125">
    <cfRule type="expression" dxfId="404" priority="44">
      <formula>AND(D125&lt;&gt;"",H125&lt;H124)</formula>
    </cfRule>
    <cfRule type="expression" dxfId="403" priority="45">
      <formula>D125=""</formula>
    </cfRule>
  </conditionalFormatting>
  <conditionalFormatting sqref="I125">
    <cfRule type="expression" dxfId="402" priority="43">
      <formula>D125=""</formula>
    </cfRule>
  </conditionalFormatting>
  <conditionalFormatting sqref="L119">
    <cfRule type="expression" dxfId="401" priority="41">
      <formula>AND(D119&lt;&gt;"",L119&lt;L118)</formula>
    </cfRule>
    <cfRule type="expression" dxfId="400" priority="42">
      <formula>D119=""</formula>
    </cfRule>
  </conditionalFormatting>
  <conditionalFormatting sqref="L120">
    <cfRule type="expression" dxfId="399" priority="39">
      <formula>AND(D120&lt;&gt;"",L120&lt;L119)</formula>
    </cfRule>
    <cfRule type="expression" dxfId="398" priority="40">
      <formula>D120=""</formula>
    </cfRule>
  </conditionalFormatting>
  <conditionalFormatting sqref="L121">
    <cfRule type="expression" dxfId="397" priority="37">
      <formula>AND(D121&lt;&gt;"",L121&lt;L120)</formula>
    </cfRule>
    <cfRule type="expression" dxfId="396" priority="38">
      <formula>D121=""</formula>
    </cfRule>
  </conditionalFormatting>
  <conditionalFormatting sqref="L122">
    <cfRule type="expression" dxfId="395" priority="35">
      <formula>AND(D122&lt;&gt;"",L122&lt;L121)</formula>
    </cfRule>
    <cfRule type="expression" dxfId="394" priority="36">
      <formula>D122=""</formula>
    </cfRule>
  </conditionalFormatting>
  <conditionalFormatting sqref="L123">
    <cfRule type="expression" dxfId="393" priority="33">
      <formula>AND(D123&lt;&gt;"",L123&lt;L122)</formula>
    </cfRule>
    <cfRule type="expression" dxfId="392" priority="34">
      <formula>D123=""</formula>
    </cfRule>
  </conditionalFormatting>
  <conditionalFormatting sqref="L124">
    <cfRule type="expression" dxfId="391" priority="31">
      <formula>AND(D124&lt;&gt;"",L124&lt;L123)</formula>
    </cfRule>
    <cfRule type="expression" dxfId="390" priority="32">
      <formula>D124=""</formula>
    </cfRule>
  </conditionalFormatting>
  <conditionalFormatting sqref="L125">
    <cfRule type="expression" dxfId="389" priority="29">
      <formula>AND(D125&lt;&gt;"",L125&lt;L124)</formula>
    </cfRule>
    <cfRule type="expression" dxfId="388" priority="30">
      <formula>D125=""</formula>
    </cfRule>
  </conditionalFormatting>
  <conditionalFormatting sqref="L126">
    <cfRule type="expression" dxfId="387" priority="27">
      <formula>AND(D126&lt;&gt;"",L126&lt;L125)</formula>
    </cfRule>
    <cfRule type="expression" dxfId="386" priority="28">
      <formula>D126=""</formula>
    </cfRule>
  </conditionalFormatting>
  <conditionalFormatting sqref="M78">
    <cfRule type="expression" dxfId="385" priority="17">
      <formula>D78=""</formula>
    </cfRule>
  </conditionalFormatting>
  <conditionalFormatting sqref="M79">
    <cfRule type="expression" dxfId="384" priority="16">
      <formula>D79=""</formula>
    </cfRule>
  </conditionalFormatting>
  <conditionalFormatting sqref="M80">
    <cfRule type="expression" dxfId="383" priority="15">
      <formula>D80=""</formula>
    </cfRule>
  </conditionalFormatting>
  <conditionalFormatting sqref="M81">
    <cfRule type="expression" dxfId="382" priority="14">
      <formula>D81=""</formula>
    </cfRule>
  </conditionalFormatting>
  <conditionalFormatting sqref="M82">
    <cfRule type="expression" dxfId="381" priority="13">
      <formula>D82=""</formula>
    </cfRule>
  </conditionalFormatting>
  <conditionalFormatting sqref="M83">
    <cfRule type="expression" dxfId="380" priority="12">
      <formula>D83=""</formula>
    </cfRule>
  </conditionalFormatting>
  <conditionalFormatting sqref="M84">
    <cfRule type="expression" dxfId="379" priority="11">
      <formula>D84=""</formula>
    </cfRule>
  </conditionalFormatting>
  <conditionalFormatting sqref="M85">
    <cfRule type="expression" dxfId="378" priority="10">
      <formula>D85=""</formula>
    </cfRule>
  </conditionalFormatting>
  <conditionalFormatting sqref="M77">
    <cfRule type="expression" dxfId="377" priority="18">
      <formula>D77=""</formula>
    </cfRule>
  </conditionalFormatting>
  <conditionalFormatting sqref="M118">
    <cfRule type="expression" dxfId="376" priority="9">
      <formula>D118=""</formula>
    </cfRule>
  </conditionalFormatting>
  <conditionalFormatting sqref="M119">
    <cfRule type="expression" dxfId="375" priority="8">
      <formula>D119=""</formula>
    </cfRule>
  </conditionalFormatting>
  <conditionalFormatting sqref="M120">
    <cfRule type="expression" dxfId="374" priority="7">
      <formula>D120=""</formula>
    </cfRule>
  </conditionalFormatting>
  <conditionalFormatting sqref="M121">
    <cfRule type="expression" dxfId="373" priority="6">
      <formula>D121=""</formula>
    </cfRule>
  </conditionalFormatting>
  <conditionalFormatting sqref="M122">
    <cfRule type="expression" dxfId="372" priority="5">
      <formula>D122=""</formula>
    </cfRule>
  </conditionalFormatting>
  <conditionalFormatting sqref="M123">
    <cfRule type="expression" dxfId="371" priority="4">
      <formula>D123=""</formula>
    </cfRule>
  </conditionalFormatting>
  <conditionalFormatting sqref="M124">
    <cfRule type="expression" dxfId="370" priority="3">
      <formula>D124=""</formula>
    </cfRule>
  </conditionalFormatting>
  <conditionalFormatting sqref="M125">
    <cfRule type="expression" dxfId="369" priority="2">
      <formula>D125=""</formula>
    </cfRule>
  </conditionalFormatting>
  <conditionalFormatting sqref="M126">
    <cfRule type="expression" dxfId="368" priority="1">
      <formula>D126=""</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89"/>
  <sheetViews>
    <sheetView showGridLines="0" zoomScaleNormal="100" workbookViewId="0">
      <selection activeCell="D13" sqref="D13"/>
    </sheetView>
  </sheetViews>
  <sheetFormatPr defaultColWidth="0" defaultRowHeight="0" customHeight="1" zeroHeight="1" x14ac:dyDescent="0.25"/>
  <cols>
    <col min="1" max="1" width="3.7109375" style="195" customWidth="1"/>
    <col min="2" max="2" width="6.140625" style="195" customWidth="1"/>
    <col min="3" max="3" width="47.7109375" style="194" customWidth="1"/>
    <col min="4" max="4" width="23.28515625" style="195" customWidth="1"/>
    <col min="5" max="6" width="19.42578125" style="196" bestFit="1" customWidth="1"/>
    <col min="7" max="7" width="17.7109375" style="196" customWidth="1"/>
    <col min="8" max="10" width="15.7109375" style="196" customWidth="1"/>
    <col min="11" max="12" width="15.7109375" style="290" customWidth="1"/>
    <col min="13" max="13" width="15.7109375" style="195" customWidth="1"/>
    <col min="14" max="14" width="16" style="195" customWidth="1"/>
    <col min="15" max="15" width="3.7109375" style="195" customWidth="1"/>
    <col min="16" max="17" width="9.28515625" style="195" hidden="1"/>
    <col min="18" max="18" width="8.7109375" style="195" hidden="1"/>
    <col min="19" max="20" width="23.7109375" style="195" hidden="1"/>
    <col min="21" max="27" width="8.85546875" style="195" hidden="1"/>
    <col min="28" max="16383" width="9.140625" style="195" hidden="1"/>
    <col min="16384" max="16384" width="11.85546875" style="195" hidden="1"/>
  </cols>
  <sheetData>
    <row r="1" spans="1:22" ht="15" x14ac:dyDescent="0.25">
      <c r="A1" s="515"/>
      <c r="B1" s="516"/>
      <c r="J1" s="197"/>
      <c r="K1" s="197"/>
      <c r="L1" s="197"/>
    </row>
    <row r="2" spans="1:22" s="198" customFormat="1" ht="22.5" x14ac:dyDescent="0.25">
      <c r="C2" s="162" t="s">
        <v>67</v>
      </c>
      <c r="D2" s="199"/>
      <c r="E2" s="166"/>
      <c r="F2" s="199"/>
      <c r="G2" s="199"/>
      <c r="H2" s="199"/>
      <c r="I2" s="199"/>
      <c r="J2" s="200"/>
      <c r="K2" s="200"/>
      <c r="L2" s="200"/>
      <c r="M2" s="201"/>
      <c r="N2" s="201"/>
      <c r="O2" s="195"/>
      <c r="P2" s="202"/>
      <c r="Q2" s="202"/>
      <c r="R2" s="202"/>
      <c r="S2" s="202"/>
      <c r="T2" s="202"/>
      <c r="U2" s="202"/>
    </row>
    <row r="3" spans="1:22" s="203" customFormat="1" ht="18" x14ac:dyDescent="0.25">
      <c r="C3" s="165" t="s">
        <v>222</v>
      </c>
      <c r="D3" s="168"/>
      <c r="E3" s="168"/>
      <c r="F3" s="168"/>
      <c r="G3" s="168"/>
      <c r="H3" s="168"/>
      <c r="I3" s="168"/>
      <c r="J3" s="200"/>
      <c r="K3" s="200"/>
      <c r="L3" s="200"/>
      <c r="M3" s="204"/>
      <c r="N3" s="204"/>
      <c r="O3" s="195"/>
      <c r="P3" s="205"/>
      <c r="Q3" s="205"/>
      <c r="R3" s="205"/>
      <c r="S3" s="205"/>
      <c r="T3" s="205"/>
      <c r="U3" s="205"/>
    </row>
    <row r="4" spans="1:22" s="203" customFormat="1" ht="15" x14ac:dyDescent="0.25">
      <c r="C4" s="167" t="s">
        <v>188</v>
      </c>
      <c r="D4" s="168"/>
      <c r="E4" s="168"/>
      <c r="F4" s="168"/>
      <c r="G4" s="168"/>
      <c r="H4" s="168"/>
      <c r="I4" s="168"/>
      <c r="J4" s="200"/>
      <c r="K4" s="200"/>
      <c r="L4" s="200"/>
      <c r="M4" s="204"/>
      <c r="N4" s="204"/>
      <c r="O4" s="195"/>
      <c r="P4" s="205"/>
      <c r="Q4" s="205"/>
      <c r="R4" s="205"/>
      <c r="S4" s="205"/>
      <c r="T4" s="205"/>
      <c r="U4" s="205"/>
    </row>
    <row r="5" spans="1:22" s="203" customFormat="1" ht="15" x14ac:dyDescent="0.25">
      <c r="C5" s="169" t="s">
        <v>168</v>
      </c>
      <c r="D5" s="168"/>
      <c r="E5" s="168"/>
      <c r="F5" s="168"/>
      <c r="G5" s="168"/>
      <c r="H5" s="168"/>
      <c r="I5" s="168"/>
      <c r="J5" s="200"/>
      <c r="K5" s="200"/>
      <c r="L5" s="200"/>
      <c r="M5" s="204"/>
      <c r="N5" s="204"/>
      <c r="O5" s="195"/>
      <c r="P5" s="205"/>
      <c r="Q5" s="205"/>
      <c r="R5" s="205"/>
      <c r="S5" s="205"/>
      <c r="T5" s="205"/>
      <c r="U5" s="205"/>
    </row>
    <row r="6" spans="1:22" s="203" customFormat="1" ht="15" x14ac:dyDescent="0.25">
      <c r="C6" s="206" t="s">
        <v>31</v>
      </c>
      <c r="D6" s="168"/>
      <c r="E6" s="168"/>
      <c r="F6" s="168"/>
      <c r="G6" s="168"/>
      <c r="H6" s="168"/>
      <c r="I6" s="168"/>
      <c r="J6" s="200"/>
      <c r="K6" s="200"/>
      <c r="L6" s="200"/>
      <c r="M6" s="204"/>
      <c r="N6" s="204"/>
      <c r="O6" s="195"/>
      <c r="P6" s="205"/>
      <c r="Q6" s="205"/>
      <c r="R6" s="205"/>
      <c r="S6" s="205"/>
      <c r="T6" s="205"/>
      <c r="U6" s="205"/>
    </row>
    <row r="7" spans="1:22" s="203" customFormat="1" ht="15" x14ac:dyDescent="0.25">
      <c r="C7" s="207"/>
      <c r="D7" s="208"/>
      <c r="E7" s="209"/>
      <c r="F7" s="210"/>
      <c r="G7" s="210"/>
      <c r="H7" s="210"/>
      <c r="I7" s="209"/>
      <c r="J7" s="200"/>
      <c r="K7" s="200"/>
      <c r="L7" s="200"/>
      <c r="M7" s="204"/>
      <c r="N7" s="204"/>
      <c r="O7" s="195"/>
      <c r="P7" s="205"/>
      <c r="Q7" s="205"/>
      <c r="R7" s="205"/>
      <c r="S7" s="205"/>
      <c r="T7" s="205"/>
      <c r="U7" s="205"/>
    </row>
    <row r="8" spans="1:22" s="203" customFormat="1" ht="15" x14ac:dyDescent="0.25">
      <c r="C8" s="211"/>
      <c r="D8" s="212"/>
      <c r="E8" s="212"/>
      <c r="F8" s="212"/>
      <c r="G8" s="212"/>
      <c r="H8" s="212"/>
      <c r="I8" s="212"/>
      <c r="J8" s="197"/>
      <c r="K8" s="197"/>
      <c r="L8" s="197"/>
      <c r="M8" s="205"/>
      <c r="N8" s="195"/>
      <c r="O8" s="195"/>
      <c r="P8" s="205"/>
      <c r="Q8" s="205"/>
      <c r="R8" s="205"/>
      <c r="S8" s="205"/>
      <c r="T8" s="205"/>
      <c r="U8" s="205"/>
    </row>
    <row r="9" spans="1:22" s="203" customFormat="1" ht="15" x14ac:dyDescent="0.25">
      <c r="C9" s="213" t="s">
        <v>9</v>
      </c>
      <c r="D9" s="315"/>
      <c r="E9" s="214"/>
      <c r="F9" s="217"/>
      <c r="G9" s="525" t="s">
        <v>213</v>
      </c>
      <c r="H9" s="526"/>
      <c r="I9" s="216" t="s">
        <v>81</v>
      </c>
      <c r="J9" s="214"/>
      <c r="K9" s="214"/>
      <c r="L9" s="214"/>
      <c r="M9" s="214"/>
      <c r="N9" s="316"/>
      <c r="O9" s="195"/>
      <c r="P9" s="195"/>
      <c r="Q9" s="205"/>
      <c r="R9" s="205"/>
      <c r="S9" s="205"/>
      <c r="T9" s="205"/>
      <c r="U9" s="205"/>
      <c r="V9" s="205"/>
    </row>
    <row r="10" spans="1:22" s="203" customFormat="1" ht="14.25" x14ac:dyDescent="0.25">
      <c r="C10" s="317"/>
      <c r="D10" s="318"/>
      <c r="E10" s="219" t="s">
        <v>23</v>
      </c>
      <c r="F10" s="319" t="s">
        <v>24</v>
      </c>
      <c r="G10" s="310" t="s">
        <v>25</v>
      </c>
      <c r="H10" s="319" t="s">
        <v>26</v>
      </c>
      <c r="I10" s="310" t="s">
        <v>53</v>
      </c>
      <c r="J10" s="219" t="s">
        <v>56</v>
      </c>
      <c r="K10" s="219" t="s">
        <v>57</v>
      </c>
      <c r="L10" s="219" t="s">
        <v>58</v>
      </c>
      <c r="M10" s="219" t="s">
        <v>59</v>
      </c>
      <c r="N10" s="219" t="s">
        <v>60</v>
      </c>
      <c r="O10" s="195"/>
      <c r="P10" s="195"/>
      <c r="Q10" s="205"/>
      <c r="R10" s="205"/>
      <c r="S10" s="205"/>
      <c r="T10" s="205"/>
      <c r="U10" s="205"/>
      <c r="V10" s="205"/>
    </row>
    <row r="11" spans="1:22" s="203" customFormat="1" ht="24.75" x14ac:dyDescent="0.25">
      <c r="B11" s="320">
        <v>1</v>
      </c>
      <c r="C11" s="521" t="s">
        <v>209</v>
      </c>
      <c r="D11" s="522"/>
      <c r="E11" s="321">
        <v>80</v>
      </c>
      <c r="F11" s="322">
        <v>80</v>
      </c>
      <c r="G11" s="323">
        <v>80</v>
      </c>
      <c r="H11" s="322">
        <v>80</v>
      </c>
      <c r="I11" s="323">
        <f>+H11</f>
        <v>80</v>
      </c>
      <c r="J11" s="324">
        <f t="shared" ref="J11:N11" si="0">+I11</f>
        <v>80</v>
      </c>
      <c r="K11" s="324">
        <f t="shared" si="0"/>
        <v>80</v>
      </c>
      <c r="L11" s="324">
        <f t="shared" si="0"/>
        <v>80</v>
      </c>
      <c r="M11" s="324">
        <f t="shared" si="0"/>
        <v>80</v>
      </c>
      <c r="N11" s="324">
        <f t="shared" si="0"/>
        <v>80</v>
      </c>
      <c r="O11" s="195"/>
      <c r="P11" s="195"/>
      <c r="Q11" s="205"/>
      <c r="R11" s="205"/>
      <c r="S11" s="205"/>
      <c r="T11" s="205"/>
      <c r="U11" s="205"/>
      <c r="V11" s="205"/>
    </row>
    <row r="12" spans="1:22" s="203" customFormat="1" ht="24.75" x14ac:dyDescent="0.25">
      <c r="B12" s="325"/>
      <c r="C12" s="326" t="s">
        <v>207</v>
      </c>
      <c r="D12" s="327"/>
      <c r="E12" s="321">
        <f>+E11/8</f>
        <v>10</v>
      </c>
      <c r="F12" s="322">
        <f t="shared" ref="F12:N12" si="1">+F11/8</f>
        <v>10</v>
      </c>
      <c r="G12" s="323">
        <f t="shared" si="1"/>
        <v>10</v>
      </c>
      <c r="H12" s="322">
        <f t="shared" si="1"/>
        <v>10</v>
      </c>
      <c r="I12" s="323">
        <f t="shared" si="1"/>
        <v>10</v>
      </c>
      <c r="J12" s="324">
        <f t="shared" si="1"/>
        <v>10</v>
      </c>
      <c r="K12" s="324">
        <f t="shared" si="1"/>
        <v>10</v>
      </c>
      <c r="L12" s="324">
        <f t="shared" si="1"/>
        <v>10</v>
      </c>
      <c r="M12" s="324">
        <f t="shared" si="1"/>
        <v>10</v>
      </c>
      <c r="N12" s="324">
        <f t="shared" si="1"/>
        <v>10</v>
      </c>
      <c r="O12" s="195"/>
      <c r="P12" s="195"/>
      <c r="Q12" s="205"/>
      <c r="R12" s="205"/>
      <c r="S12" s="205"/>
      <c r="T12" s="205"/>
      <c r="U12" s="205"/>
      <c r="V12" s="205"/>
    </row>
    <row r="13" spans="1:22" s="203" customFormat="1" ht="14.25" x14ac:dyDescent="0.25">
      <c r="B13" s="328"/>
      <c r="C13" s="329" t="s">
        <v>202</v>
      </c>
      <c r="D13" s="189"/>
      <c r="E13" s="330" t="s">
        <v>0</v>
      </c>
      <c r="F13" s="331"/>
      <c r="G13" s="332"/>
      <c r="H13" s="333"/>
      <c r="I13" s="332"/>
      <c r="J13" s="332"/>
      <c r="K13" s="332"/>
      <c r="L13" s="332"/>
      <c r="M13" s="332"/>
      <c r="N13" s="334"/>
      <c r="O13" s="195"/>
      <c r="P13" s="195"/>
      <c r="Q13" s="205"/>
      <c r="R13" s="205"/>
      <c r="S13" s="205"/>
      <c r="T13" s="205"/>
      <c r="U13" s="205"/>
      <c r="V13" s="205"/>
    </row>
    <row r="14" spans="1:22" s="203" customFormat="1" ht="14.25" x14ac:dyDescent="0.25">
      <c r="B14" s="335"/>
      <c r="C14" s="326" t="s">
        <v>208</v>
      </c>
      <c r="D14" s="336"/>
      <c r="E14" s="337">
        <f>IF(ISERROR(ROUNDUP(E12/$D$13,0)*8),0,ROUNDUP(E12/$D$13,0)*8)</f>
        <v>0</v>
      </c>
      <c r="F14" s="337">
        <f t="shared" ref="F14:N14" si="2">IF(ISERROR(ROUNDUP(F12/$D$13,0)*8),0,ROUNDUP(F12/$D$13,0)*8)</f>
        <v>0</v>
      </c>
      <c r="G14" s="337">
        <f t="shared" si="2"/>
        <v>0</v>
      </c>
      <c r="H14" s="337">
        <f t="shared" si="2"/>
        <v>0</v>
      </c>
      <c r="I14" s="337">
        <f t="shared" si="2"/>
        <v>0</v>
      </c>
      <c r="J14" s="337">
        <f t="shared" si="2"/>
        <v>0</v>
      </c>
      <c r="K14" s="337">
        <f t="shared" si="2"/>
        <v>0</v>
      </c>
      <c r="L14" s="337">
        <f t="shared" si="2"/>
        <v>0</v>
      </c>
      <c r="M14" s="337">
        <f t="shared" si="2"/>
        <v>0</v>
      </c>
      <c r="N14" s="337">
        <f t="shared" si="2"/>
        <v>0</v>
      </c>
      <c r="O14" s="195"/>
      <c r="P14" s="195"/>
      <c r="Q14" s="205"/>
      <c r="R14" s="205"/>
      <c r="S14" s="205"/>
      <c r="T14" s="205"/>
      <c r="U14" s="205"/>
      <c r="V14" s="205"/>
    </row>
    <row r="15" spans="1:22" s="203" customFormat="1" ht="14.25" x14ac:dyDescent="0.25">
      <c r="B15" s="338"/>
      <c r="C15" s="183"/>
      <c r="D15" s="339"/>
      <c r="E15" s="339"/>
      <c r="F15" s="339"/>
      <c r="G15" s="339"/>
      <c r="H15" s="339"/>
      <c r="I15" s="339"/>
      <c r="J15" s="339"/>
      <c r="K15" s="339"/>
      <c r="L15" s="339"/>
      <c r="M15" s="339"/>
      <c r="N15" s="339"/>
      <c r="O15" s="340"/>
      <c r="P15" s="195"/>
      <c r="Q15" s="205"/>
      <c r="R15" s="205"/>
      <c r="S15" s="205"/>
      <c r="T15" s="205"/>
      <c r="U15" s="205"/>
      <c r="V15" s="205"/>
    </row>
    <row r="16" spans="1:22" s="203" customFormat="1" ht="15.75" customHeight="1" x14ac:dyDescent="0.25">
      <c r="B16" s="523">
        <v>2</v>
      </c>
      <c r="C16" s="499" t="s">
        <v>209</v>
      </c>
      <c r="D16" s="499"/>
      <c r="E16" s="341">
        <v>20</v>
      </c>
      <c r="F16" s="341">
        <v>20</v>
      </c>
      <c r="G16" s="341">
        <v>20</v>
      </c>
      <c r="H16" s="341">
        <v>20</v>
      </c>
      <c r="I16" s="341">
        <v>20</v>
      </c>
      <c r="J16" s="341">
        <v>20</v>
      </c>
      <c r="K16" s="341">
        <v>20</v>
      </c>
      <c r="L16" s="341">
        <f t="shared" ref="I16:N19" si="3">+K16</f>
        <v>20</v>
      </c>
      <c r="M16" s="341">
        <f t="shared" si="3"/>
        <v>20</v>
      </c>
      <c r="N16" s="341">
        <f t="shared" si="3"/>
        <v>20</v>
      </c>
      <c r="O16" s="195"/>
      <c r="P16" s="195"/>
      <c r="Q16" s="205"/>
      <c r="R16" s="205"/>
      <c r="S16" s="205"/>
      <c r="T16" s="205"/>
      <c r="U16" s="205"/>
      <c r="V16" s="205"/>
    </row>
    <row r="17" spans="2:22" s="203" customFormat="1" ht="15.75" customHeight="1" x14ac:dyDescent="0.25">
      <c r="B17" s="524"/>
      <c r="C17" s="342" t="s">
        <v>207</v>
      </c>
      <c r="D17" s="342"/>
      <c r="E17" s="343">
        <f>+E16/2</f>
        <v>10</v>
      </c>
      <c r="F17" s="343">
        <f>+F16/2</f>
        <v>10</v>
      </c>
      <c r="G17" s="343">
        <f>+G16/2</f>
        <v>10</v>
      </c>
      <c r="H17" s="343">
        <f>+H16/2</f>
        <v>10</v>
      </c>
      <c r="I17" s="343">
        <f t="shared" si="3"/>
        <v>10</v>
      </c>
      <c r="J17" s="343">
        <f t="shared" si="3"/>
        <v>10</v>
      </c>
      <c r="K17" s="343">
        <f t="shared" si="3"/>
        <v>10</v>
      </c>
      <c r="L17" s="343">
        <f t="shared" si="3"/>
        <v>10</v>
      </c>
      <c r="M17" s="343">
        <f t="shared" si="3"/>
        <v>10</v>
      </c>
      <c r="N17" s="343">
        <f t="shared" si="3"/>
        <v>10</v>
      </c>
      <c r="O17" s="195"/>
      <c r="P17" s="195"/>
      <c r="Q17" s="205"/>
      <c r="R17" s="205"/>
      <c r="S17" s="205"/>
      <c r="T17" s="205"/>
      <c r="U17" s="205"/>
      <c r="V17" s="205"/>
    </row>
    <row r="18" spans="2:22" s="203" customFormat="1" ht="14.25" customHeight="1" x14ac:dyDescent="0.25">
      <c r="B18" s="524"/>
      <c r="C18" s="499" t="s">
        <v>105</v>
      </c>
      <c r="D18" s="499"/>
      <c r="E18" s="344">
        <v>4</v>
      </c>
      <c r="F18" s="344">
        <v>4</v>
      </c>
      <c r="G18" s="344">
        <v>6</v>
      </c>
      <c r="H18" s="344">
        <v>8</v>
      </c>
      <c r="I18" s="344">
        <f t="shared" si="3"/>
        <v>8</v>
      </c>
      <c r="J18" s="344">
        <f t="shared" si="3"/>
        <v>8</v>
      </c>
      <c r="K18" s="344">
        <f t="shared" si="3"/>
        <v>8</v>
      </c>
      <c r="L18" s="344">
        <f t="shared" si="3"/>
        <v>8</v>
      </c>
      <c r="M18" s="344">
        <f t="shared" si="3"/>
        <v>8</v>
      </c>
      <c r="N18" s="344">
        <f t="shared" si="3"/>
        <v>8</v>
      </c>
      <c r="O18" s="195"/>
      <c r="P18" s="195"/>
      <c r="Q18" s="205"/>
      <c r="R18" s="205"/>
      <c r="S18" s="205"/>
      <c r="T18" s="205"/>
      <c r="U18" s="205"/>
      <c r="V18" s="205"/>
    </row>
    <row r="19" spans="2:22" s="203" customFormat="1" ht="14.25" customHeight="1" x14ac:dyDescent="0.25">
      <c r="B19" s="345"/>
      <c r="C19" s="346" t="s">
        <v>207</v>
      </c>
      <c r="D19" s="346"/>
      <c r="E19" s="347">
        <v>2</v>
      </c>
      <c r="F19" s="347">
        <v>2</v>
      </c>
      <c r="G19" s="347">
        <v>3</v>
      </c>
      <c r="H19" s="347">
        <v>4</v>
      </c>
      <c r="I19" s="347">
        <f t="shared" si="3"/>
        <v>4</v>
      </c>
      <c r="J19" s="347">
        <f t="shared" si="3"/>
        <v>4</v>
      </c>
      <c r="K19" s="347">
        <f t="shared" si="3"/>
        <v>4</v>
      </c>
      <c r="L19" s="347">
        <f t="shared" si="3"/>
        <v>4</v>
      </c>
      <c r="M19" s="347">
        <f t="shared" si="3"/>
        <v>4</v>
      </c>
      <c r="N19" s="347">
        <f t="shared" si="3"/>
        <v>4</v>
      </c>
      <c r="O19" s="195"/>
      <c r="P19" s="195"/>
      <c r="Q19" s="205"/>
      <c r="R19" s="205"/>
      <c r="S19" s="205"/>
      <c r="T19" s="205"/>
      <c r="U19" s="205"/>
      <c r="V19" s="205"/>
    </row>
    <row r="20" spans="2:22" s="203" customFormat="1" ht="25.5" x14ac:dyDescent="0.25">
      <c r="B20" s="348"/>
      <c r="C20" s="190" t="s">
        <v>205</v>
      </c>
      <c r="D20" s="314"/>
      <c r="E20" s="349" t="str">
        <f>IF(ISERROR(ROUNDUP(E17/$D$20,0)),"",ROUNDUP(E17/$D$20,0))</f>
        <v/>
      </c>
      <c r="F20" s="349" t="str">
        <f>IF(ISERROR(ROUNDUP(F17/$D$20,0)),"",ROUNDUP(F17/$D$20,0))</f>
        <v/>
      </c>
      <c r="G20" s="349" t="str">
        <f>IF(ISERROR(ROUNDUP(G17/$D$20,0)),"",ROUNDUP(G17/$D$20,0))</f>
        <v/>
      </c>
      <c r="H20" s="349" t="str">
        <f>IF(ISERROR(ROUNDUP(H17/$D$20,0)),"",ROUNDUP(H17/$D$20,0))</f>
        <v/>
      </c>
      <c r="I20" s="350" t="s">
        <v>210</v>
      </c>
      <c r="J20" s="350"/>
      <c r="K20" s="351"/>
      <c r="L20" s="351"/>
      <c r="M20" s="351"/>
      <c r="N20" s="352"/>
      <c r="O20" s="195"/>
      <c r="P20" s="195"/>
      <c r="Q20" s="205"/>
      <c r="R20" s="205"/>
      <c r="S20" s="205"/>
      <c r="T20" s="205"/>
      <c r="U20" s="205"/>
      <c r="V20" s="205"/>
    </row>
    <row r="21" spans="2:22" s="203" customFormat="1" ht="25.5" x14ac:dyDescent="0.25">
      <c r="B21" s="348"/>
      <c r="C21" s="190" t="s">
        <v>206</v>
      </c>
      <c r="D21" s="314"/>
      <c r="E21" s="349" t="str">
        <f>IF(ISERROR(ROUNDUP(E19/$D$21,0)),"",ROUNDUP(E19/$D$21,0))</f>
        <v/>
      </c>
      <c r="F21" s="349" t="str">
        <f>IF(ISERROR(ROUNDUP(F19/$D$21,0)),"",ROUNDUP(F19/$D$21,0))</f>
        <v/>
      </c>
      <c r="G21" s="349" t="str">
        <f>IF(ISERROR(ROUNDUP(G19/$D$21,0)),"",ROUNDUP(G19/$D$21,0))</f>
        <v/>
      </c>
      <c r="H21" s="349" t="str">
        <f>IF(ISERROR(ROUNDUP(H19/$D$21,0)),"",ROUNDUP(H19/$D$21,0))</f>
        <v/>
      </c>
      <c r="I21" s="350" t="s">
        <v>210</v>
      </c>
      <c r="J21" s="350"/>
      <c r="K21" s="351"/>
      <c r="L21" s="351"/>
      <c r="M21" s="351"/>
      <c r="N21" s="352"/>
      <c r="O21" s="195"/>
      <c r="P21" s="195"/>
      <c r="Q21" s="205"/>
      <c r="R21" s="205"/>
      <c r="S21" s="205"/>
      <c r="T21" s="205"/>
      <c r="U21" s="205"/>
      <c r="V21" s="205"/>
    </row>
    <row r="22" spans="2:22" s="203" customFormat="1" ht="16.5" customHeight="1" x14ac:dyDescent="0.25">
      <c r="B22" s="353"/>
      <c r="C22" s="190" t="s">
        <v>211</v>
      </c>
      <c r="D22" s="354"/>
      <c r="E22" s="337">
        <f>MAX(E20:E21)*2</f>
        <v>0</v>
      </c>
      <c r="F22" s="337">
        <f>MAX(F20:F21)*2</f>
        <v>0</v>
      </c>
      <c r="G22" s="337">
        <f>MAX(G20:G21)*2</f>
        <v>0</v>
      </c>
      <c r="H22" s="337">
        <f>MAX(H20:H21)*2</f>
        <v>0</v>
      </c>
      <c r="I22" s="350" t="s">
        <v>212</v>
      </c>
      <c r="J22" s="350"/>
      <c r="K22" s="355"/>
      <c r="L22" s="355"/>
      <c r="M22" s="355"/>
      <c r="N22" s="356"/>
      <c r="O22" s="195"/>
      <c r="P22" s="195"/>
      <c r="Q22" s="205"/>
      <c r="R22" s="205"/>
      <c r="S22" s="205"/>
      <c r="T22" s="205"/>
      <c r="U22" s="205"/>
      <c r="V22" s="205"/>
    </row>
    <row r="23" spans="2:22" s="203" customFormat="1" ht="16.5" customHeight="1" x14ac:dyDescent="0.25">
      <c r="B23" s="338"/>
      <c r="C23" s="183"/>
      <c r="D23" s="339"/>
      <c r="E23" s="339"/>
      <c r="F23" s="339"/>
      <c r="G23" s="339"/>
      <c r="H23" s="339"/>
      <c r="I23" s="357"/>
      <c r="J23" s="357"/>
      <c r="K23" s="351"/>
      <c r="L23" s="351"/>
      <c r="M23" s="351"/>
      <c r="N23" s="351"/>
      <c r="O23" s="195"/>
      <c r="P23" s="195"/>
      <c r="Q23" s="205"/>
      <c r="R23" s="205"/>
      <c r="S23" s="205"/>
      <c r="T23" s="205"/>
      <c r="U23" s="205"/>
      <c r="V23" s="205"/>
    </row>
    <row r="24" spans="2:22" s="203" customFormat="1" ht="24.75" x14ac:dyDescent="0.25">
      <c r="B24" s="358">
        <v>3</v>
      </c>
      <c r="C24" s="359" t="s">
        <v>90</v>
      </c>
      <c r="D24" s="360"/>
      <c r="E24" s="341">
        <v>10</v>
      </c>
      <c r="F24" s="360"/>
      <c r="G24" s="360"/>
      <c r="H24" s="360"/>
      <c r="I24" s="360"/>
      <c r="J24" s="360"/>
      <c r="K24" s="360"/>
      <c r="L24" s="360"/>
      <c r="M24" s="360"/>
      <c r="N24" s="361"/>
      <c r="O24" s="195"/>
      <c r="P24" s="195"/>
      <c r="Q24" s="205"/>
      <c r="R24" s="205"/>
      <c r="S24" s="205"/>
      <c r="T24" s="205"/>
      <c r="U24" s="205"/>
      <c r="V24" s="205"/>
    </row>
    <row r="25" spans="2:22" s="203" customFormat="1" ht="15" thickBot="1" x14ac:dyDescent="0.3">
      <c r="B25" s="225"/>
      <c r="C25" s="238"/>
      <c r="D25" s="226"/>
      <c r="E25" s="226"/>
      <c r="F25" s="226"/>
      <c r="G25" s="226"/>
      <c r="H25" s="226"/>
      <c r="I25" s="226"/>
      <c r="J25" s="226"/>
      <c r="K25" s="226"/>
      <c r="L25" s="226"/>
      <c r="M25" s="226"/>
      <c r="N25" s="226"/>
      <c r="O25" s="195"/>
      <c r="P25" s="195"/>
      <c r="Q25" s="205"/>
      <c r="R25" s="205"/>
      <c r="S25" s="205"/>
      <c r="T25" s="205"/>
      <c r="U25" s="205"/>
      <c r="V25" s="205"/>
    </row>
    <row r="26" spans="2:22" s="203" customFormat="1" ht="14.25" x14ac:dyDescent="0.25">
      <c r="B26" s="211"/>
      <c r="C26" s="211"/>
      <c r="D26" s="212"/>
      <c r="E26" s="212"/>
      <c r="F26" s="212"/>
      <c r="G26" s="212"/>
      <c r="H26" s="212"/>
      <c r="I26" s="212"/>
      <c r="J26" s="212"/>
      <c r="K26" s="212"/>
      <c r="L26" s="212"/>
      <c r="M26" s="212"/>
      <c r="N26" s="212"/>
      <c r="O26" s="195"/>
      <c r="P26" s="195"/>
      <c r="Q26" s="205"/>
      <c r="R26" s="205"/>
      <c r="S26" s="205"/>
      <c r="T26" s="205"/>
      <c r="U26" s="205"/>
      <c r="V26" s="205"/>
    </row>
    <row r="27" spans="2:22" s="203" customFormat="1" ht="24.75" x14ac:dyDescent="0.25">
      <c r="B27" s="227"/>
      <c r="C27" s="228" t="s">
        <v>200</v>
      </c>
      <c r="D27" s="229"/>
      <c r="E27" s="229"/>
      <c r="F27" s="230"/>
      <c r="G27" s="230"/>
      <c r="H27" s="230"/>
      <c r="I27" s="230"/>
      <c r="J27" s="230"/>
      <c r="K27" s="230"/>
      <c r="L27" s="230"/>
      <c r="M27" s="230"/>
      <c r="N27" s="231"/>
      <c r="O27" s="195"/>
      <c r="P27" s="205"/>
      <c r="Q27" s="205"/>
      <c r="R27" s="205"/>
      <c r="S27" s="205"/>
      <c r="T27" s="205"/>
      <c r="U27" s="205"/>
    </row>
    <row r="28" spans="2:22" s="203" customFormat="1" ht="15" x14ac:dyDescent="0.25">
      <c r="C28" s="211"/>
      <c r="D28" s="212"/>
      <c r="E28" s="212"/>
      <c r="F28" s="212"/>
      <c r="G28" s="212"/>
      <c r="H28" s="212"/>
      <c r="I28" s="212"/>
      <c r="J28" s="212"/>
      <c r="K28" s="212"/>
      <c r="L28" s="197"/>
      <c r="M28" s="205"/>
      <c r="N28" s="195"/>
      <c r="O28" s="195"/>
      <c r="P28" s="205"/>
      <c r="Q28" s="205"/>
      <c r="R28" s="205"/>
      <c r="S28" s="205"/>
      <c r="T28" s="205"/>
      <c r="U28" s="205"/>
    </row>
    <row r="29" spans="2:22" s="203" customFormat="1" ht="35.25" customHeight="1" x14ac:dyDescent="0.25">
      <c r="C29" s="232" t="s">
        <v>201</v>
      </c>
      <c r="D29" s="233" t="s">
        <v>64</v>
      </c>
      <c r="E29" s="233" t="s">
        <v>10</v>
      </c>
      <c r="F29" s="233" t="s">
        <v>11</v>
      </c>
      <c r="G29" s="527" t="s">
        <v>12</v>
      </c>
      <c r="H29" s="528"/>
      <c r="I29" s="528"/>
      <c r="J29" s="528"/>
      <c r="K29" s="528"/>
      <c r="L29" s="528"/>
      <c r="M29" s="528"/>
      <c r="N29" s="528"/>
      <c r="O29" s="205"/>
      <c r="P29" s="205"/>
      <c r="Q29" s="205"/>
      <c r="R29" s="205"/>
      <c r="S29" s="205"/>
      <c r="T29" s="205"/>
    </row>
    <row r="30" spans="2:22" s="203" customFormat="1" ht="25.5" x14ac:dyDescent="0.25">
      <c r="B30" s="358">
        <v>1</v>
      </c>
      <c r="C30" s="190" t="s">
        <v>179</v>
      </c>
      <c r="D30" s="454" t="s">
        <v>0</v>
      </c>
      <c r="E30" s="188" t="s">
        <v>0</v>
      </c>
      <c r="F30" s="188"/>
      <c r="G30" s="529"/>
      <c r="H30" s="529"/>
      <c r="I30" s="529"/>
      <c r="J30" s="529"/>
      <c r="K30" s="529"/>
      <c r="L30" s="529"/>
      <c r="M30" s="529"/>
      <c r="N30" s="529"/>
      <c r="O30" s="205"/>
      <c r="P30" s="205"/>
      <c r="Q30" s="205"/>
      <c r="R30" s="205"/>
      <c r="S30" s="205"/>
      <c r="T30" s="205"/>
    </row>
    <row r="31" spans="2:22" s="203" customFormat="1" ht="25.5" x14ac:dyDescent="0.25">
      <c r="B31" s="358">
        <v>2</v>
      </c>
      <c r="C31" s="190" t="s">
        <v>192</v>
      </c>
      <c r="D31" s="454" t="s">
        <v>0</v>
      </c>
      <c r="E31" s="188"/>
      <c r="F31" s="188"/>
      <c r="G31" s="529"/>
      <c r="H31" s="529"/>
      <c r="I31" s="529"/>
      <c r="J31" s="529"/>
      <c r="K31" s="529"/>
      <c r="L31" s="529"/>
      <c r="M31" s="529"/>
      <c r="N31" s="529"/>
      <c r="O31" s="205"/>
      <c r="P31" s="205"/>
      <c r="Q31" s="205"/>
      <c r="R31" s="205"/>
      <c r="S31" s="205"/>
      <c r="T31" s="205"/>
    </row>
    <row r="32" spans="2:22" s="203" customFormat="1" ht="24.75" x14ac:dyDescent="0.25">
      <c r="B32" s="358">
        <v>3</v>
      </c>
      <c r="C32" s="190" t="s">
        <v>90</v>
      </c>
      <c r="D32" s="454" t="s">
        <v>0</v>
      </c>
      <c r="E32" s="188"/>
      <c r="F32" s="188"/>
      <c r="G32" s="529"/>
      <c r="H32" s="529"/>
      <c r="I32" s="529"/>
      <c r="J32" s="529"/>
      <c r="K32" s="529"/>
      <c r="L32" s="529"/>
      <c r="M32" s="529"/>
      <c r="N32" s="529"/>
      <c r="O32" s="205"/>
      <c r="P32" s="205"/>
      <c r="Q32" s="205"/>
      <c r="R32" s="205"/>
      <c r="S32" s="205"/>
      <c r="T32" s="205"/>
    </row>
    <row r="33" spans="2:16384" s="203" customFormat="1" ht="15" thickBot="1" x14ac:dyDescent="0.3">
      <c r="B33" s="225"/>
      <c r="C33" s="238"/>
      <c r="D33" s="226"/>
      <c r="E33" s="226"/>
      <c r="F33" s="226"/>
      <c r="G33" s="226"/>
      <c r="H33" s="226"/>
      <c r="I33" s="226"/>
      <c r="J33" s="226"/>
      <c r="K33" s="226"/>
      <c r="L33" s="226"/>
      <c r="M33" s="226"/>
      <c r="N33" s="226"/>
      <c r="O33" s="195"/>
      <c r="P33" s="205"/>
      <c r="Q33" s="205"/>
      <c r="R33" s="205"/>
      <c r="S33" s="205"/>
      <c r="T33" s="205"/>
      <c r="U33" s="205"/>
    </row>
    <row r="34" spans="2:16384" s="203" customFormat="1" ht="14.25" x14ac:dyDescent="0.25">
      <c r="B34" s="211"/>
      <c r="C34" s="211"/>
      <c r="D34" s="212"/>
      <c r="E34" s="212"/>
      <c r="F34" s="212"/>
      <c r="G34" s="212"/>
      <c r="H34" s="212"/>
      <c r="I34" s="212"/>
      <c r="J34" s="212"/>
      <c r="K34" s="212"/>
      <c r="L34" s="212"/>
      <c r="M34" s="212"/>
      <c r="N34" s="212"/>
      <c r="O34" s="195"/>
      <c r="P34" s="205"/>
      <c r="Q34" s="205"/>
      <c r="R34" s="205"/>
      <c r="S34" s="205"/>
      <c r="T34" s="205"/>
      <c r="U34" s="205"/>
    </row>
    <row r="35" spans="2:16384" s="203" customFormat="1" ht="24.75" x14ac:dyDescent="0.25">
      <c r="B35" s="358">
        <v>1</v>
      </c>
      <c r="C35" s="228" t="str">
        <f>+C30</f>
        <v>Houders t.b.v. 10 Dosismeters excl neutronenstraling</v>
      </c>
      <c r="D35" s="229"/>
      <c r="E35" s="229"/>
      <c r="F35" s="230"/>
      <c r="G35" s="230"/>
      <c r="H35" s="230"/>
      <c r="I35" s="230"/>
      <c r="J35" s="230"/>
      <c r="K35" s="230"/>
      <c r="L35" s="230"/>
      <c r="M35" s="230"/>
      <c r="N35" s="231"/>
      <c r="O35" s="195"/>
      <c r="P35" s="205"/>
      <c r="Q35" s="205"/>
      <c r="R35" s="205"/>
      <c r="S35" s="205"/>
      <c r="T35" s="205"/>
      <c r="U35" s="205"/>
    </row>
    <row r="36" spans="2:16384" s="203" customFormat="1" ht="15" x14ac:dyDescent="0.25">
      <c r="C36" s="239"/>
      <c r="D36" s="239"/>
      <c r="E36" s="239"/>
      <c r="F36" s="239"/>
      <c r="G36" s="239"/>
      <c r="H36" s="239"/>
      <c r="I36" s="239"/>
      <c r="J36" s="239"/>
      <c r="K36" s="197"/>
      <c r="L36" s="197"/>
      <c r="M36" s="205"/>
      <c r="N36" s="195"/>
      <c r="O36" s="195"/>
      <c r="P36" s="205"/>
      <c r="Q36" s="205"/>
      <c r="R36" s="205"/>
      <c r="S36" s="205"/>
      <c r="T36" s="205"/>
      <c r="U36" s="205"/>
    </row>
    <row r="37" spans="2:16384" s="203" customFormat="1" ht="15" x14ac:dyDescent="0.25">
      <c r="C37" s="213"/>
      <c r="D37" s="240" t="s">
        <v>0</v>
      </c>
      <c r="E37" s="241" t="s">
        <v>0</v>
      </c>
      <c r="F37" s="241" t="s">
        <v>0</v>
      </c>
      <c r="G37" s="241"/>
      <c r="H37" s="241"/>
      <c r="I37" s="242"/>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197"/>
      <c r="AU37" s="197"/>
      <c r="AV37" s="197"/>
      <c r="AW37" s="197"/>
      <c r="AX37" s="197"/>
      <c r="AY37" s="197"/>
      <c r="AZ37" s="197"/>
      <c r="BA37" s="197"/>
      <c r="BB37" s="197"/>
      <c r="BC37" s="197"/>
      <c r="BD37" s="197"/>
      <c r="BE37" s="197"/>
      <c r="BF37" s="197"/>
      <c r="BG37" s="197"/>
      <c r="BH37" s="197"/>
      <c r="BI37" s="197"/>
      <c r="BJ37" s="197"/>
      <c r="BK37" s="197"/>
      <c r="BL37" s="197"/>
      <c r="BM37" s="197"/>
      <c r="BN37" s="197"/>
      <c r="BO37" s="197"/>
      <c r="BP37" s="197"/>
      <c r="BQ37" s="197"/>
      <c r="BR37" s="197"/>
      <c r="BS37" s="197"/>
      <c r="BT37" s="197"/>
      <c r="BU37" s="197"/>
      <c r="BV37" s="197"/>
      <c r="BW37" s="197"/>
      <c r="BX37" s="197"/>
      <c r="BY37" s="197"/>
      <c r="BZ37" s="197"/>
      <c r="CA37" s="197"/>
      <c r="CB37" s="197"/>
      <c r="CC37" s="197"/>
      <c r="CD37" s="197"/>
      <c r="CE37" s="197"/>
      <c r="CF37" s="197"/>
      <c r="CG37" s="197"/>
      <c r="CH37" s="197"/>
      <c r="CI37" s="197"/>
      <c r="CJ37" s="197"/>
      <c r="CK37" s="197"/>
      <c r="CL37" s="197"/>
      <c r="CM37" s="197"/>
      <c r="CN37" s="197"/>
      <c r="CO37" s="197"/>
      <c r="CP37" s="197"/>
      <c r="CQ37" s="197"/>
      <c r="CR37" s="197"/>
      <c r="CS37" s="197"/>
      <c r="CT37" s="197"/>
      <c r="CU37" s="197"/>
      <c r="CV37" s="197"/>
      <c r="CW37" s="197"/>
      <c r="CX37" s="197"/>
      <c r="CY37" s="197"/>
      <c r="CZ37" s="197"/>
      <c r="DA37" s="197"/>
      <c r="DB37" s="197"/>
      <c r="DC37" s="197"/>
      <c r="DD37" s="197"/>
      <c r="DE37" s="197"/>
      <c r="DF37" s="197"/>
      <c r="DG37" s="197"/>
      <c r="DH37" s="197"/>
      <c r="DI37" s="197"/>
      <c r="DJ37" s="197"/>
      <c r="DK37" s="197"/>
      <c r="DL37" s="197"/>
      <c r="DM37" s="197"/>
      <c r="DN37" s="197"/>
      <c r="DO37" s="197"/>
      <c r="DP37" s="197"/>
      <c r="DQ37" s="197"/>
      <c r="DR37" s="197"/>
      <c r="DS37" s="197"/>
      <c r="DT37" s="197"/>
      <c r="DU37" s="197"/>
      <c r="DV37" s="197"/>
      <c r="DW37" s="197"/>
      <c r="DX37" s="197"/>
      <c r="DY37" s="197"/>
      <c r="DZ37" s="197"/>
      <c r="EA37" s="197"/>
      <c r="EB37" s="197"/>
      <c r="EC37" s="197"/>
      <c r="ED37" s="197"/>
      <c r="EE37" s="197"/>
      <c r="EF37" s="197"/>
      <c r="EG37" s="197"/>
      <c r="EH37" s="197"/>
      <c r="EI37" s="197"/>
      <c r="EJ37" s="197"/>
      <c r="EK37" s="197"/>
      <c r="EL37" s="197"/>
      <c r="EM37" s="197"/>
      <c r="EN37" s="197"/>
      <c r="EO37" s="197"/>
      <c r="EP37" s="197"/>
      <c r="EQ37" s="197"/>
      <c r="ER37" s="197"/>
      <c r="ES37" s="197"/>
      <c r="ET37" s="197"/>
      <c r="EU37" s="197"/>
      <c r="EV37" s="197"/>
      <c r="EW37" s="197"/>
      <c r="EX37" s="197"/>
      <c r="EY37" s="197"/>
      <c r="EZ37" s="197"/>
      <c r="FA37" s="197"/>
      <c r="FB37" s="197"/>
      <c r="FC37" s="197"/>
      <c r="FD37" s="197"/>
      <c r="FE37" s="197"/>
      <c r="FF37" s="197"/>
      <c r="FG37" s="197"/>
      <c r="FH37" s="197"/>
      <c r="FI37" s="197"/>
      <c r="FJ37" s="197"/>
      <c r="FK37" s="197"/>
      <c r="FL37" s="197"/>
      <c r="FM37" s="197"/>
      <c r="FN37" s="197"/>
      <c r="FO37" s="197"/>
      <c r="FP37" s="197"/>
      <c r="FQ37" s="197"/>
      <c r="FR37" s="197"/>
      <c r="FS37" s="197"/>
      <c r="FT37" s="197"/>
      <c r="FU37" s="197"/>
      <c r="FV37" s="197"/>
      <c r="FW37" s="197"/>
      <c r="FX37" s="197"/>
      <c r="FY37" s="197"/>
      <c r="FZ37" s="197"/>
      <c r="GA37" s="197"/>
      <c r="GB37" s="197"/>
      <c r="GC37" s="197"/>
      <c r="GD37" s="197"/>
      <c r="GE37" s="197"/>
      <c r="GF37" s="197"/>
      <c r="GG37" s="197"/>
      <c r="GH37" s="197"/>
      <c r="GI37" s="197"/>
      <c r="GJ37" s="197"/>
      <c r="GK37" s="197"/>
      <c r="GL37" s="197"/>
      <c r="GM37" s="197"/>
      <c r="GN37" s="197"/>
      <c r="GO37" s="197"/>
      <c r="GP37" s="197"/>
      <c r="GQ37" s="197"/>
      <c r="GR37" s="197"/>
      <c r="GS37" s="197"/>
      <c r="GT37" s="197"/>
      <c r="GU37" s="197"/>
      <c r="GV37" s="197"/>
      <c r="GW37" s="197"/>
      <c r="GX37" s="197"/>
      <c r="GY37" s="197"/>
      <c r="GZ37" s="197"/>
      <c r="HA37" s="197"/>
      <c r="HB37" s="197"/>
      <c r="HC37" s="197"/>
      <c r="HD37" s="197"/>
      <c r="HE37" s="197"/>
      <c r="HF37" s="197"/>
      <c r="HG37" s="197"/>
      <c r="HH37" s="197"/>
      <c r="HI37" s="197"/>
      <c r="HJ37" s="197"/>
      <c r="HK37" s="197"/>
      <c r="HL37" s="197"/>
      <c r="HM37" s="197"/>
      <c r="HN37" s="197"/>
      <c r="HO37" s="197"/>
      <c r="HP37" s="197"/>
      <c r="HQ37" s="197"/>
      <c r="HR37" s="197"/>
      <c r="HS37" s="197"/>
      <c r="HT37" s="197"/>
      <c r="HU37" s="197"/>
      <c r="HV37" s="197"/>
      <c r="HW37" s="197"/>
      <c r="HX37" s="197"/>
      <c r="HY37" s="197"/>
      <c r="HZ37" s="197"/>
      <c r="IA37" s="197"/>
      <c r="IB37" s="197"/>
      <c r="IC37" s="197"/>
      <c r="ID37" s="197"/>
      <c r="IE37" s="197"/>
      <c r="IF37" s="197"/>
      <c r="IG37" s="197"/>
      <c r="IH37" s="197"/>
      <c r="II37" s="197"/>
      <c r="IJ37" s="197"/>
      <c r="IK37" s="197"/>
      <c r="IL37" s="197"/>
      <c r="IM37" s="197"/>
      <c r="IN37" s="197"/>
      <c r="IO37" s="197"/>
      <c r="IP37" s="197"/>
      <c r="IQ37" s="197"/>
      <c r="IR37" s="197"/>
      <c r="IS37" s="197"/>
      <c r="IT37" s="197"/>
      <c r="IU37" s="197"/>
      <c r="IV37" s="197"/>
      <c r="IW37" s="197"/>
      <c r="IX37" s="197"/>
      <c r="IY37" s="197"/>
      <c r="IZ37" s="197"/>
      <c r="JA37" s="197"/>
      <c r="JB37" s="197"/>
      <c r="JC37" s="197"/>
      <c r="JD37" s="197"/>
      <c r="JE37" s="197"/>
      <c r="JF37" s="197"/>
      <c r="JG37" s="197"/>
      <c r="JH37" s="197"/>
      <c r="JI37" s="197"/>
      <c r="JJ37" s="197"/>
      <c r="JK37" s="197"/>
      <c r="JL37" s="197"/>
      <c r="JM37" s="197"/>
      <c r="JN37" s="197"/>
      <c r="JO37" s="197"/>
      <c r="JP37" s="197"/>
      <c r="JQ37" s="197"/>
      <c r="JR37" s="197"/>
      <c r="JS37" s="197"/>
      <c r="JT37" s="197"/>
      <c r="JU37" s="197"/>
      <c r="JV37" s="197"/>
      <c r="JW37" s="197"/>
      <c r="JX37" s="197"/>
      <c r="JY37" s="197"/>
      <c r="JZ37" s="197"/>
      <c r="KA37" s="197"/>
      <c r="KB37" s="197"/>
      <c r="KC37" s="197"/>
      <c r="KD37" s="197"/>
      <c r="KE37" s="197"/>
      <c r="KF37" s="197"/>
      <c r="KG37" s="197"/>
      <c r="KH37" s="197"/>
      <c r="KI37" s="197"/>
      <c r="KJ37" s="197"/>
      <c r="KK37" s="197"/>
      <c r="KL37" s="197"/>
      <c r="KM37" s="197"/>
      <c r="KN37" s="197"/>
      <c r="KO37" s="197"/>
      <c r="KP37" s="197"/>
      <c r="KQ37" s="197"/>
      <c r="KR37" s="197"/>
      <c r="KS37" s="197"/>
      <c r="KT37" s="197"/>
      <c r="KU37" s="197"/>
      <c r="KV37" s="197"/>
      <c r="KW37" s="197"/>
      <c r="KX37" s="197"/>
      <c r="KY37" s="197"/>
      <c r="KZ37" s="197"/>
      <c r="LA37" s="197"/>
      <c r="LB37" s="197"/>
      <c r="LC37" s="197"/>
      <c r="LD37" s="197"/>
      <c r="LE37" s="197"/>
      <c r="LF37" s="197"/>
      <c r="LG37" s="197"/>
      <c r="LH37" s="197"/>
      <c r="LI37" s="197"/>
      <c r="LJ37" s="197"/>
      <c r="LK37" s="197"/>
      <c r="LL37" s="197"/>
      <c r="LM37" s="197"/>
      <c r="LN37" s="197"/>
      <c r="LO37" s="197"/>
      <c r="LP37" s="197"/>
      <c r="LQ37" s="197"/>
      <c r="LR37" s="197"/>
      <c r="LS37" s="197"/>
      <c r="LT37" s="197"/>
      <c r="LU37" s="197"/>
      <c r="LV37" s="197"/>
      <c r="LW37" s="197"/>
      <c r="LX37" s="197"/>
      <c r="LY37" s="197"/>
      <c r="LZ37" s="197"/>
      <c r="MA37" s="197"/>
      <c r="MB37" s="197"/>
      <c r="MC37" s="197"/>
      <c r="MD37" s="197"/>
      <c r="ME37" s="197"/>
      <c r="MF37" s="197"/>
      <c r="MG37" s="197"/>
      <c r="MH37" s="197"/>
      <c r="MI37" s="197"/>
      <c r="MJ37" s="197"/>
      <c r="MK37" s="197"/>
      <c r="ML37" s="197"/>
      <c r="MM37" s="197"/>
      <c r="MN37" s="197"/>
      <c r="MO37" s="197"/>
      <c r="MP37" s="197"/>
      <c r="MQ37" s="197"/>
      <c r="MR37" s="197"/>
      <c r="MS37" s="197"/>
      <c r="MT37" s="197"/>
      <c r="MU37" s="197"/>
      <c r="MV37" s="197"/>
      <c r="MW37" s="197"/>
      <c r="MX37" s="197"/>
      <c r="MY37" s="197"/>
      <c r="MZ37" s="197"/>
      <c r="NA37" s="197"/>
      <c r="NB37" s="197"/>
      <c r="NC37" s="197"/>
      <c r="ND37" s="197"/>
      <c r="NE37" s="197"/>
      <c r="NF37" s="197"/>
      <c r="NG37" s="197"/>
      <c r="NH37" s="197"/>
      <c r="NI37" s="197"/>
      <c r="NJ37" s="197"/>
      <c r="NK37" s="197"/>
      <c r="NL37" s="197"/>
      <c r="NM37" s="197"/>
      <c r="NN37" s="197"/>
      <c r="NO37" s="197"/>
      <c r="NP37" s="197"/>
      <c r="NQ37" s="197"/>
      <c r="NR37" s="197"/>
      <c r="NS37" s="197"/>
      <c r="NT37" s="197"/>
      <c r="NU37" s="197"/>
      <c r="NV37" s="197"/>
      <c r="NW37" s="197"/>
      <c r="NX37" s="197"/>
      <c r="NY37" s="197"/>
      <c r="NZ37" s="197"/>
      <c r="OA37" s="197"/>
      <c r="OB37" s="197"/>
      <c r="OC37" s="197"/>
      <c r="OD37" s="197"/>
      <c r="OE37" s="197"/>
      <c r="OF37" s="197"/>
      <c r="OG37" s="197"/>
      <c r="OH37" s="197"/>
      <c r="OI37" s="197"/>
      <c r="OJ37" s="197"/>
      <c r="OK37" s="197"/>
      <c r="OL37" s="197"/>
      <c r="OM37" s="197"/>
      <c r="ON37" s="197"/>
      <c r="OO37" s="197"/>
      <c r="OP37" s="197"/>
      <c r="OQ37" s="197"/>
      <c r="OR37" s="197"/>
      <c r="OS37" s="197"/>
      <c r="OT37" s="197"/>
      <c r="OU37" s="197"/>
      <c r="OV37" s="197"/>
      <c r="OW37" s="197"/>
      <c r="OX37" s="197"/>
      <c r="OY37" s="197"/>
      <c r="OZ37" s="197"/>
      <c r="PA37" s="197"/>
      <c r="PB37" s="197"/>
      <c r="PC37" s="197"/>
      <c r="PD37" s="197"/>
      <c r="PE37" s="197"/>
      <c r="PF37" s="197"/>
      <c r="PG37" s="197"/>
      <c r="PH37" s="197"/>
      <c r="PI37" s="197"/>
      <c r="PJ37" s="197"/>
      <c r="PK37" s="197"/>
      <c r="PL37" s="197"/>
      <c r="PM37" s="197"/>
      <c r="PN37" s="197"/>
      <c r="PO37" s="197"/>
      <c r="PP37" s="197"/>
      <c r="PQ37" s="197"/>
      <c r="PR37" s="197"/>
      <c r="PS37" s="197"/>
      <c r="PT37" s="197"/>
      <c r="PU37" s="197"/>
      <c r="PV37" s="197"/>
      <c r="PW37" s="197"/>
      <c r="PX37" s="197"/>
      <c r="PY37" s="197"/>
      <c r="PZ37" s="197"/>
      <c r="QA37" s="197"/>
      <c r="QB37" s="197"/>
      <c r="QC37" s="197"/>
      <c r="QD37" s="197"/>
      <c r="QE37" s="197"/>
      <c r="QF37" s="197"/>
      <c r="QG37" s="197"/>
      <c r="QH37" s="197"/>
      <c r="QI37" s="197"/>
      <c r="QJ37" s="197"/>
      <c r="QK37" s="197"/>
      <c r="QL37" s="197"/>
      <c r="QM37" s="197"/>
      <c r="QN37" s="197"/>
      <c r="QO37" s="197"/>
      <c r="QP37" s="197"/>
      <c r="QQ37" s="197"/>
      <c r="QR37" s="197"/>
      <c r="QS37" s="197"/>
      <c r="QT37" s="197"/>
      <c r="QU37" s="197"/>
      <c r="QV37" s="197"/>
      <c r="QW37" s="197"/>
      <c r="QX37" s="197"/>
      <c r="QY37" s="197"/>
      <c r="QZ37" s="197"/>
      <c r="RA37" s="197"/>
      <c r="RB37" s="197"/>
      <c r="RC37" s="197"/>
      <c r="RD37" s="197"/>
      <c r="RE37" s="197"/>
      <c r="RF37" s="197"/>
      <c r="RG37" s="197"/>
      <c r="RH37" s="197"/>
      <c r="RI37" s="197"/>
      <c r="RJ37" s="197"/>
      <c r="RK37" s="197"/>
      <c r="RL37" s="197"/>
      <c r="RM37" s="197"/>
      <c r="RN37" s="197"/>
      <c r="RO37" s="197"/>
      <c r="RP37" s="197"/>
      <c r="RQ37" s="197"/>
      <c r="RR37" s="197"/>
      <c r="RS37" s="197"/>
      <c r="RT37" s="197"/>
      <c r="RU37" s="197"/>
      <c r="RV37" s="197"/>
      <c r="RW37" s="197"/>
      <c r="RX37" s="197"/>
      <c r="RY37" s="197"/>
      <c r="RZ37" s="197"/>
      <c r="SA37" s="197"/>
      <c r="SB37" s="197"/>
      <c r="SC37" s="197"/>
      <c r="SD37" s="197"/>
      <c r="SE37" s="197"/>
      <c r="SF37" s="197"/>
      <c r="SG37" s="197"/>
      <c r="SH37" s="197"/>
      <c r="SI37" s="197"/>
      <c r="SJ37" s="197"/>
      <c r="SK37" s="197"/>
      <c r="SL37" s="197"/>
      <c r="SM37" s="197"/>
      <c r="SN37" s="197"/>
      <c r="SO37" s="197"/>
      <c r="SP37" s="197"/>
      <c r="SQ37" s="197"/>
      <c r="SR37" s="197"/>
      <c r="SS37" s="197"/>
      <c r="ST37" s="197"/>
      <c r="SU37" s="197"/>
      <c r="SV37" s="197"/>
      <c r="SW37" s="197"/>
      <c r="SX37" s="197"/>
      <c r="SY37" s="197"/>
      <c r="SZ37" s="197"/>
      <c r="TA37" s="197"/>
      <c r="TB37" s="197"/>
      <c r="TC37" s="197"/>
      <c r="TD37" s="197"/>
      <c r="TE37" s="197"/>
      <c r="TF37" s="197"/>
      <c r="TG37" s="197"/>
      <c r="TH37" s="197"/>
      <c r="TI37" s="197"/>
      <c r="TJ37" s="197"/>
      <c r="TK37" s="197"/>
      <c r="TL37" s="197"/>
      <c r="TM37" s="197"/>
      <c r="TN37" s="197"/>
      <c r="TO37" s="197"/>
      <c r="TP37" s="197"/>
      <c r="TQ37" s="197"/>
      <c r="TR37" s="197"/>
      <c r="TS37" s="197"/>
      <c r="TT37" s="197"/>
      <c r="TU37" s="197"/>
      <c r="TV37" s="197"/>
      <c r="TW37" s="197"/>
      <c r="TX37" s="197"/>
      <c r="TY37" s="197"/>
      <c r="TZ37" s="197"/>
      <c r="UA37" s="197"/>
      <c r="UB37" s="197"/>
      <c r="UC37" s="197"/>
      <c r="UD37" s="197"/>
      <c r="UE37" s="197"/>
      <c r="UF37" s="197"/>
      <c r="UG37" s="197"/>
      <c r="UH37" s="197"/>
      <c r="UI37" s="197"/>
      <c r="UJ37" s="197"/>
      <c r="UK37" s="197"/>
      <c r="UL37" s="197"/>
      <c r="UM37" s="197"/>
      <c r="UN37" s="197"/>
      <c r="UO37" s="197"/>
      <c r="UP37" s="197"/>
      <c r="UQ37" s="197"/>
      <c r="UR37" s="197"/>
      <c r="US37" s="197"/>
      <c r="UT37" s="197"/>
      <c r="UU37" s="197"/>
      <c r="UV37" s="197"/>
      <c r="UW37" s="197"/>
      <c r="UX37" s="197"/>
      <c r="UY37" s="197"/>
      <c r="UZ37" s="197"/>
      <c r="VA37" s="197"/>
      <c r="VB37" s="197"/>
      <c r="VC37" s="197"/>
      <c r="VD37" s="197"/>
      <c r="VE37" s="197"/>
      <c r="VF37" s="197"/>
      <c r="VG37" s="197"/>
      <c r="VH37" s="197"/>
      <c r="VI37" s="197"/>
      <c r="VJ37" s="197"/>
      <c r="VK37" s="197"/>
      <c r="VL37" s="197"/>
      <c r="VM37" s="197"/>
      <c r="VN37" s="197"/>
      <c r="VO37" s="197"/>
      <c r="VP37" s="197"/>
      <c r="VQ37" s="197"/>
      <c r="VR37" s="197"/>
      <c r="VS37" s="197"/>
      <c r="VT37" s="197"/>
      <c r="VU37" s="197"/>
      <c r="VV37" s="197"/>
      <c r="VW37" s="197"/>
      <c r="VX37" s="197"/>
      <c r="VY37" s="197"/>
      <c r="VZ37" s="197"/>
      <c r="WA37" s="197"/>
      <c r="WB37" s="197"/>
      <c r="WC37" s="197"/>
      <c r="WD37" s="197"/>
      <c r="WE37" s="197"/>
      <c r="WF37" s="197"/>
      <c r="WG37" s="197"/>
      <c r="WH37" s="197"/>
      <c r="WI37" s="197"/>
      <c r="WJ37" s="197"/>
      <c r="WK37" s="197"/>
      <c r="WL37" s="197"/>
      <c r="WM37" s="197"/>
      <c r="WN37" s="197"/>
      <c r="WO37" s="197"/>
      <c r="WP37" s="197"/>
      <c r="WQ37" s="197"/>
      <c r="WR37" s="197"/>
      <c r="WS37" s="197"/>
      <c r="WT37" s="197"/>
      <c r="WU37" s="197"/>
      <c r="WV37" s="197"/>
      <c r="WW37" s="197"/>
      <c r="WX37" s="197"/>
      <c r="WY37" s="197"/>
      <c r="WZ37" s="197"/>
      <c r="XA37" s="197"/>
      <c r="XB37" s="197"/>
      <c r="XC37" s="197"/>
      <c r="XD37" s="197"/>
      <c r="XE37" s="197"/>
      <c r="XF37" s="197"/>
      <c r="XG37" s="197"/>
      <c r="XH37" s="197"/>
      <c r="XI37" s="197"/>
      <c r="XJ37" s="197"/>
      <c r="XK37" s="197"/>
      <c r="XL37" s="197"/>
      <c r="XM37" s="197"/>
      <c r="XN37" s="197"/>
      <c r="XO37" s="197"/>
      <c r="XP37" s="197"/>
      <c r="XQ37" s="197"/>
      <c r="XR37" s="197"/>
      <c r="XS37" s="197"/>
      <c r="XT37" s="197"/>
      <c r="XU37" s="197"/>
      <c r="XV37" s="197"/>
      <c r="XW37" s="197"/>
      <c r="XX37" s="197"/>
      <c r="XY37" s="197"/>
      <c r="XZ37" s="197"/>
      <c r="YA37" s="197"/>
      <c r="YB37" s="197"/>
      <c r="YC37" s="197"/>
      <c r="YD37" s="197"/>
      <c r="YE37" s="197"/>
      <c r="YF37" s="197"/>
      <c r="YG37" s="197"/>
      <c r="YH37" s="197"/>
      <c r="YI37" s="197"/>
      <c r="YJ37" s="197"/>
      <c r="YK37" s="197"/>
      <c r="YL37" s="197"/>
      <c r="YM37" s="197"/>
      <c r="YN37" s="197"/>
      <c r="YO37" s="197"/>
      <c r="YP37" s="197"/>
      <c r="YQ37" s="197"/>
      <c r="YR37" s="197"/>
      <c r="YS37" s="197"/>
      <c r="YT37" s="197"/>
      <c r="YU37" s="197"/>
      <c r="YV37" s="197"/>
      <c r="YW37" s="197"/>
      <c r="YX37" s="197"/>
      <c r="YY37" s="197"/>
      <c r="YZ37" s="197"/>
      <c r="ZA37" s="197"/>
      <c r="ZB37" s="197"/>
      <c r="ZC37" s="197"/>
      <c r="ZD37" s="197"/>
      <c r="ZE37" s="197"/>
      <c r="ZF37" s="197"/>
      <c r="ZG37" s="197"/>
      <c r="ZH37" s="197"/>
      <c r="ZI37" s="197"/>
      <c r="ZJ37" s="197"/>
      <c r="ZK37" s="197"/>
      <c r="ZL37" s="197"/>
      <c r="ZM37" s="197"/>
      <c r="ZN37" s="197"/>
      <c r="ZO37" s="197"/>
      <c r="ZP37" s="197"/>
      <c r="ZQ37" s="197"/>
      <c r="ZR37" s="197"/>
      <c r="ZS37" s="197"/>
      <c r="ZT37" s="197"/>
      <c r="ZU37" s="197"/>
      <c r="ZV37" s="197"/>
      <c r="ZW37" s="197"/>
      <c r="ZX37" s="197"/>
      <c r="ZY37" s="197"/>
      <c r="ZZ37" s="197"/>
      <c r="AAA37" s="197"/>
      <c r="AAB37" s="197"/>
      <c r="AAC37" s="197"/>
      <c r="AAD37" s="197"/>
      <c r="AAE37" s="197"/>
      <c r="AAF37" s="197"/>
      <c r="AAG37" s="197"/>
      <c r="AAH37" s="197"/>
      <c r="AAI37" s="197"/>
      <c r="AAJ37" s="197"/>
      <c r="AAK37" s="197"/>
      <c r="AAL37" s="197"/>
      <c r="AAM37" s="197"/>
      <c r="AAN37" s="197"/>
      <c r="AAO37" s="197"/>
      <c r="AAP37" s="197"/>
      <c r="AAQ37" s="197"/>
      <c r="AAR37" s="197"/>
      <c r="AAS37" s="197"/>
      <c r="AAT37" s="197"/>
      <c r="AAU37" s="197"/>
      <c r="AAV37" s="197"/>
      <c r="AAW37" s="197"/>
      <c r="AAX37" s="197"/>
      <c r="AAY37" s="197"/>
      <c r="AAZ37" s="197"/>
      <c r="ABA37" s="197"/>
      <c r="ABB37" s="197"/>
      <c r="ABC37" s="197"/>
      <c r="ABD37" s="197"/>
      <c r="ABE37" s="197"/>
      <c r="ABF37" s="197"/>
      <c r="ABG37" s="197"/>
      <c r="ABH37" s="197"/>
      <c r="ABI37" s="197"/>
      <c r="ABJ37" s="197"/>
      <c r="ABK37" s="197"/>
      <c r="ABL37" s="197"/>
      <c r="ABM37" s="197"/>
      <c r="ABN37" s="197"/>
      <c r="ABO37" s="197"/>
      <c r="ABP37" s="197"/>
      <c r="ABQ37" s="197"/>
      <c r="ABR37" s="197"/>
      <c r="ABS37" s="197"/>
      <c r="ABT37" s="197"/>
      <c r="ABU37" s="197"/>
      <c r="ABV37" s="197"/>
      <c r="ABW37" s="197"/>
      <c r="ABX37" s="197"/>
      <c r="ABY37" s="197"/>
      <c r="ABZ37" s="197"/>
      <c r="ACA37" s="197"/>
      <c r="ACB37" s="197"/>
      <c r="ACC37" s="197"/>
      <c r="ACD37" s="197"/>
      <c r="ACE37" s="197"/>
      <c r="ACF37" s="197"/>
      <c r="ACG37" s="197"/>
      <c r="ACH37" s="197"/>
      <c r="ACI37" s="197"/>
      <c r="ACJ37" s="197"/>
      <c r="ACK37" s="197"/>
      <c r="ACL37" s="197"/>
      <c r="ACM37" s="197"/>
      <c r="ACN37" s="197"/>
      <c r="ACO37" s="197"/>
      <c r="ACP37" s="197"/>
      <c r="ACQ37" s="197"/>
      <c r="ACR37" s="197"/>
      <c r="ACS37" s="197"/>
      <c r="ACT37" s="197"/>
      <c r="ACU37" s="197"/>
      <c r="ACV37" s="197"/>
      <c r="ACW37" s="197"/>
      <c r="ACX37" s="197"/>
      <c r="ACY37" s="197"/>
      <c r="ACZ37" s="197"/>
      <c r="ADA37" s="197"/>
      <c r="ADB37" s="197"/>
      <c r="ADC37" s="197"/>
      <c r="ADD37" s="197"/>
      <c r="ADE37" s="197"/>
      <c r="ADF37" s="197"/>
      <c r="ADG37" s="197"/>
      <c r="ADH37" s="197"/>
      <c r="ADI37" s="197"/>
      <c r="ADJ37" s="197"/>
      <c r="ADK37" s="197"/>
      <c r="ADL37" s="197"/>
      <c r="ADM37" s="197"/>
      <c r="ADN37" s="197"/>
      <c r="ADO37" s="197"/>
      <c r="ADP37" s="197"/>
      <c r="ADQ37" s="197"/>
      <c r="ADR37" s="197"/>
      <c r="ADS37" s="197"/>
      <c r="ADT37" s="197"/>
      <c r="ADU37" s="197"/>
      <c r="ADV37" s="197"/>
      <c r="ADW37" s="197"/>
      <c r="ADX37" s="197"/>
      <c r="ADY37" s="197"/>
      <c r="ADZ37" s="197"/>
      <c r="AEA37" s="197"/>
      <c r="AEB37" s="197"/>
      <c r="AEC37" s="197"/>
      <c r="AED37" s="197"/>
      <c r="AEE37" s="197"/>
      <c r="AEF37" s="197"/>
      <c r="AEG37" s="197"/>
      <c r="AEH37" s="197"/>
      <c r="AEI37" s="197"/>
      <c r="AEJ37" s="197"/>
      <c r="AEK37" s="197"/>
      <c r="AEL37" s="197"/>
      <c r="AEM37" s="197"/>
      <c r="AEN37" s="197"/>
      <c r="AEO37" s="197"/>
      <c r="AEP37" s="197"/>
      <c r="AEQ37" s="197"/>
      <c r="AER37" s="197"/>
      <c r="AES37" s="197"/>
      <c r="AET37" s="197"/>
      <c r="AEU37" s="197"/>
      <c r="AEV37" s="197"/>
      <c r="AEW37" s="197"/>
      <c r="AEX37" s="197"/>
      <c r="AEY37" s="197"/>
      <c r="AEZ37" s="197"/>
      <c r="AFA37" s="197"/>
      <c r="AFB37" s="197"/>
      <c r="AFC37" s="197"/>
      <c r="AFD37" s="197"/>
      <c r="AFE37" s="197"/>
      <c r="AFF37" s="197"/>
      <c r="AFG37" s="197"/>
      <c r="AFH37" s="197"/>
      <c r="AFI37" s="197"/>
      <c r="AFJ37" s="197"/>
      <c r="AFK37" s="197"/>
      <c r="AFL37" s="197"/>
      <c r="AFM37" s="197"/>
      <c r="AFN37" s="197"/>
      <c r="AFO37" s="197"/>
      <c r="AFP37" s="197"/>
      <c r="AFQ37" s="197"/>
      <c r="AFR37" s="197"/>
      <c r="AFS37" s="197"/>
      <c r="AFT37" s="197"/>
      <c r="AFU37" s="197"/>
      <c r="AFV37" s="197"/>
      <c r="AFW37" s="197"/>
      <c r="AFX37" s="197"/>
      <c r="AFY37" s="197"/>
      <c r="AFZ37" s="197"/>
      <c r="AGA37" s="197"/>
      <c r="AGB37" s="197"/>
      <c r="AGC37" s="197"/>
      <c r="AGD37" s="197"/>
      <c r="AGE37" s="197"/>
      <c r="AGF37" s="197"/>
      <c r="AGG37" s="197"/>
      <c r="AGH37" s="197"/>
      <c r="AGI37" s="197"/>
      <c r="AGJ37" s="197"/>
      <c r="AGK37" s="197"/>
      <c r="AGL37" s="197"/>
      <c r="AGM37" s="197"/>
      <c r="AGN37" s="197"/>
      <c r="AGO37" s="197"/>
      <c r="AGP37" s="197"/>
      <c r="AGQ37" s="197"/>
      <c r="AGR37" s="197"/>
      <c r="AGS37" s="197"/>
      <c r="AGT37" s="197"/>
      <c r="AGU37" s="197"/>
      <c r="AGV37" s="197"/>
      <c r="AGW37" s="197"/>
      <c r="AGX37" s="197"/>
      <c r="AGY37" s="197"/>
      <c r="AGZ37" s="197"/>
      <c r="AHA37" s="197"/>
      <c r="AHB37" s="197"/>
      <c r="AHC37" s="197"/>
      <c r="AHD37" s="197"/>
      <c r="AHE37" s="197"/>
      <c r="AHF37" s="197"/>
      <c r="AHG37" s="197"/>
      <c r="AHH37" s="197"/>
      <c r="AHI37" s="197"/>
      <c r="AHJ37" s="197"/>
      <c r="AHK37" s="197"/>
      <c r="AHL37" s="197"/>
      <c r="AHM37" s="197"/>
      <c r="AHN37" s="197"/>
      <c r="AHO37" s="197"/>
      <c r="AHP37" s="197"/>
      <c r="AHQ37" s="197"/>
      <c r="AHR37" s="197"/>
      <c r="AHS37" s="197"/>
      <c r="AHT37" s="197"/>
      <c r="AHU37" s="197"/>
      <c r="AHV37" s="197"/>
      <c r="AHW37" s="197"/>
      <c r="AHX37" s="197"/>
      <c r="AHY37" s="197"/>
      <c r="AHZ37" s="197"/>
      <c r="AIA37" s="197"/>
      <c r="AIB37" s="197"/>
      <c r="AIC37" s="197"/>
      <c r="AID37" s="197"/>
      <c r="AIE37" s="197"/>
      <c r="AIF37" s="197"/>
      <c r="AIG37" s="197"/>
      <c r="AIH37" s="197"/>
      <c r="AII37" s="197"/>
      <c r="AIJ37" s="197"/>
      <c r="AIK37" s="197"/>
      <c r="AIL37" s="197"/>
      <c r="AIM37" s="197"/>
      <c r="AIN37" s="197"/>
      <c r="AIO37" s="197"/>
      <c r="AIP37" s="197"/>
      <c r="AIQ37" s="197"/>
      <c r="AIR37" s="197"/>
      <c r="AIS37" s="197"/>
      <c r="AIT37" s="197"/>
      <c r="AIU37" s="197"/>
      <c r="AIV37" s="197"/>
      <c r="AIW37" s="197"/>
      <c r="AIX37" s="197"/>
      <c r="AIY37" s="197"/>
      <c r="AIZ37" s="197"/>
      <c r="AJA37" s="197"/>
      <c r="AJB37" s="197"/>
      <c r="AJC37" s="197"/>
      <c r="AJD37" s="197"/>
      <c r="AJE37" s="197"/>
      <c r="AJF37" s="197"/>
      <c r="AJG37" s="197"/>
      <c r="AJH37" s="197"/>
      <c r="AJI37" s="197"/>
      <c r="AJJ37" s="197"/>
      <c r="AJK37" s="197"/>
      <c r="AJL37" s="197"/>
      <c r="AJM37" s="197"/>
      <c r="AJN37" s="197"/>
      <c r="AJO37" s="197"/>
      <c r="AJP37" s="197"/>
      <c r="AJQ37" s="197"/>
      <c r="AJR37" s="197"/>
      <c r="AJS37" s="197"/>
      <c r="AJT37" s="197"/>
      <c r="AJU37" s="197"/>
      <c r="AJV37" s="197"/>
      <c r="AJW37" s="197"/>
      <c r="AJX37" s="197"/>
      <c r="AJY37" s="197"/>
      <c r="AJZ37" s="197"/>
      <c r="AKA37" s="197"/>
      <c r="AKB37" s="197"/>
      <c r="AKC37" s="197"/>
      <c r="AKD37" s="197"/>
      <c r="AKE37" s="197"/>
      <c r="AKF37" s="197"/>
      <c r="AKG37" s="197"/>
      <c r="AKH37" s="197"/>
      <c r="AKI37" s="197"/>
      <c r="AKJ37" s="197"/>
      <c r="AKK37" s="197"/>
      <c r="AKL37" s="197"/>
      <c r="AKM37" s="197"/>
      <c r="AKN37" s="197"/>
      <c r="AKO37" s="197"/>
      <c r="AKP37" s="197"/>
      <c r="AKQ37" s="197"/>
      <c r="AKR37" s="197"/>
      <c r="AKS37" s="197"/>
      <c r="AKT37" s="197"/>
      <c r="AKU37" s="197"/>
      <c r="AKV37" s="197"/>
      <c r="AKW37" s="197"/>
      <c r="AKX37" s="197"/>
      <c r="AKY37" s="197"/>
      <c r="AKZ37" s="197"/>
      <c r="ALA37" s="197"/>
      <c r="ALB37" s="197"/>
      <c r="ALC37" s="197"/>
      <c r="ALD37" s="197"/>
      <c r="ALE37" s="197"/>
      <c r="ALF37" s="197"/>
      <c r="ALG37" s="197"/>
      <c r="ALH37" s="197"/>
      <c r="ALI37" s="197"/>
      <c r="ALJ37" s="197"/>
      <c r="ALK37" s="197"/>
      <c r="ALL37" s="197"/>
      <c r="ALM37" s="197"/>
      <c r="ALN37" s="197"/>
      <c r="ALO37" s="197"/>
      <c r="ALP37" s="197"/>
      <c r="ALQ37" s="197"/>
      <c r="ALR37" s="197"/>
      <c r="ALS37" s="197"/>
      <c r="ALT37" s="197"/>
      <c r="ALU37" s="197"/>
      <c r="ALV37" s="197"/>
      <c r="ALW37" s="197"/>
      <c r="ALX37" s="197"/>
      <c r="ALY37" s="197"/>
      <c r="ALZ37" s="197"/>
      <c r="AMA37" s="197"/>
      <c r="AMB37" s="197"/>
      <c r="AMC37" s="197"/>
      <c r="AMD37" s="197"/>
      <c r="AME37" s="197"/>
      <c r="AMF37" s="197"/>
      <c r="AMG37" s="197"/>
      <c r="AMH37" s="197"/>
      <c r="AMI37" s="197"/>
      <c r="AMJ37" s="197"/>
      <c r="AMK37" s="197"/>
      <c r="AML37" s="197"/>
      <c r="AMM37" s="197"/>
      <c r="AMN37" s="197"/>
      <c r="AMO37" s="197"/>
      <c r="AMP37" s="197"/>
      <c r="AMQ37" s="197"/>
      <c r="AMR37" s="197"/>
      <c r="AMS37" s="197"/>
      <c r="AMT37" s="197"/>
      <c r="AMU37" s="197"/>
      <c r="AMV37" s="197"/>
      <c r="AMW37" s="197"/>
      <c r="AMX37" s="197"/>
      <c r="AMY37" s="197"/>
      <c r="AMZ37" s="197"/>
      <c r="ANA37" s="197"/>
      <c r="ANB37" s="197"/>
      <c r="ANC37" s="197"/>
      <c r="AND37" s="197"/>
      <c r="ANE37" s="197"/>
      <c r="ANF37" s="197"/>
      <c r="ANG37" s="197"/>
      <c r="ANH37" s="197"/>
      <c r="ANI37" s="197"/>
      <c r="ANJ37" s="197"/>
      <c r="ANK37" s="197"/>
      <c r="ANL37" s="197"/>
      <c r="ANM37" s="197"/>
      <c r="ANN37" s="197"/>
      <c r="ANO37" s="197"/>
      <c r="ANP37" s="197"/>
      <c r="ANQ37" s="197"/>
      <c r="ANR37" s="197"/>
      <c r="ANS37" s="197"/>
      <c r="ANT37" s="197"/>
      <c r="ANU37" s="197"/>
      <c r="ANV37" s="197"/>
      <c r="ANW37" s="197"/>
      <c r="ANX37" s="197"/>
      <c r="ANY37" s="197"/>
      <c r="ANZ37" s="197"/>
      <c r="AOA37" s="197"/>
      <c r="AOB37" s="197"/>
      <c r="AOC37" s="197"/>
      <c r="AOD37" s="197"/>
      <c r="AOE37" s="197"/>
      <c r="AOF37" s="197"/>
      <c r="AOG37" s="197"/>
      <c r="AOH37" s="197"/>
      <c r="AOI37" s="197"/>
      <c r="AOJ37" s="197"/>
      <c r="AOK37" s="197"/>
      <c r="AOL37" s="197"/>
      <c r="AOM37" s="197"/>
      <c r="AON37" s="197"/>
      <c r="AOO37" s="197"/>
      <c r="AOP37" s="197"/>
      <c r="AOQ37" s="197"/>
      <c r="AOR37" s="197"/>
      <c r="AOS37" s="197"/>
      <c r="AOT37" s="197"/>
      <c r="AOU37" s="197"/>
      <c r="AOV37" s="197"/>
      <c r="AOW37" s="197"/>
      <c r="AOX37" s="197"/>
      <c r="AOY37" s="197"/>
      <c r="AOZ37" s="197"/>
      <c r="APA37" s="197"/>
      <c r="APB37" s="197"/>
      <c r="APC37" s="197"/>
      <c r="APD37" s="197"/>
      <c r="APE37" s="197"/>
      <c r="APF37" s="197"/>
      <c r="APG37" s="197"/>
      <c r="APH37" s="197"/>
      <c r="API37" s="197"/>
      <c r="APJ37" s="197"/>
      <c r="APK37" s="197"/>
      <c r="APL37" s="197"/>
      <c r="APM37" s="197"/>
      <c r="APN37" s="197"/>
      <c r="APO37" s="197"/>
      <c r="APP37" s="197"/>
      <c r="APQ37" s="197"/>
      <c r="APR37" s="197"/>
      <c r="APS37" s="197"/>
      <c r="APT37" s="197"/>
      <c r="APU37" s="197"/>
      <c r="APV37" s="197"/>
      <c r="APW37" s="197"/>
      <c r="APX37" s="197"/>
      <c r="APY37" s="197"/>
      <c r="APZ37" s="197"/>
      <c r="AQA37" s="197"/>
      <c r="AQB37" s="197"/>
      <c r="AQC37" s="197"/>
      <c r="AQD37" s="197"/>
      <c r="AQE37" s="197"/>
      <c r="AQF37" s="197"/>
      <c r="AQG37" s="197"/>
      <c r="AQH37" s="197"/>
      <c r="AQI37" s="197"/>
      <c r="AQJ37" s="197"/>
      <c r="AQK37" s="197"/>
      <c r="AQL37" s="197"/>
      <c r="AQM37" s="197"/>
      <c r="AQN37" s="197"/>
      <c r="AQO37" s="197"/>
      <c r="AQP37" s="197"/>
      <c r="AQQ37" s="197"/>
      <c r="AQR37" s="197"/>
      <c r="AQS37" s="197"/>
      <c r="AQT37" s="197"/>
      <c r="AQU37" s="197"/>
      <c r="AQV37" s="197"/>
      <c r="AQW37" s="197"/>
      <c r="AQX37" s="197"/>
      <c r="AQY37" s="197"/>
      <c r="AQZ37" s="197"/>
      <c r="ARA37" s="197"/>
      <c r="ARB37" s="197"/>
      <c r="ARC37" s="197"/>
      <c r="ARD37" s="197"/>
      <c r="ARE37" s="197"/>
      <c r="ARF37" s="197"/>
      <c r="ARG37" s="197"/>
      <c r="ARH37" s="197"/>
      <c r="ARI37" s="197"/>
      <c r="ARJ37" s="197"/>
      <c r="ARK37" s="197"/>
      <c r="ARL37" s="197"/>
      <c r="ARM37" s="197"/>
      <c r="ARN37" s="197"/>
      <c r="ARO37" s="197"/>
      <c r="ARP37" s="197"/>
      <c r="ARQ37" s="197"/>
      <c r="ARR37" s="197"/>
      <c r="ARS37" s="197"/>
      <c r="ART37" s="197"/>
      <c r="ARU37" s="197"/>
      <c r="ARV37" s="197"/>
      <c r="ARW37" s="197"/>
      <c r="ARX37" s="197"/>
      <c r="ARY37" s="197"/>
      <c r="ARZ37" s="197"/>
      <c r="ASA37" s="197"/>
      <c r="ASB37" s="197"/>
      <c r="ASC37" s="197"/>
      <c r="ASD37" s="197"/>
      <c r="ASE37" s="197"/>
      <c r="ASF37" s="197"/>
      <c r="ASG37" s="197"/>
      <c r="ASH37" s="197"/>
      <c r="ASI37" s="197"/>
      <c r="ASJ37" s="197"/>
      <c r="ASK37" s="197"/>
      <c r="ASL37" s="197"/>
      <c r="ASM37" s="197"/>
      <c r="ASN37" s="197"/>
      <c r="ASO37" s="197"/>
      <c r="ASP37" s="197"/>
      <c r="ASQ37" s="197"/>
      <c r="ASR37" s="197"/>
      <c r="ASS37" s="197"/>
      <c r="AST37" s="197"/>
      <c r="ASU37" s="197"/>
      <c r="ASV37" s="197"/>
      <c r="ASW37" s="197"/>
      <c r="ASX37" s="197"/>
      <c r="ASY37" s="197"/>
      <c r="ASZ37" s="197"/>
      <c r="ATA37" s="197"/>
      <c r="ATB37" s="197"/>
      <c r="ATC37" s="197"/>
      <c r="ATD37" s="197"/>
      <c r="ATE37" s="197"/>
      <c r="ATF37" s="197"/>
      <c r="ATG37" s="197"/>
      <c r="ATH37" s="197"/>
      <c r="ATI37" s="197"/>
      <c r="ATJ37" s="197"/>
      <c r="ATK37" s="197"/>
      <c r="ATL37" s="197"/>
      <c r="ATM37" s="197"/>
      <c r="ATN37" s="197"/>
      <c r="ATO37" s="197"/>
      <c r="ATP37" s="197"/>
      <c r="ATQ37" s="197"/>
      <c r="ATR37" s="197"/>
      <c r="ATS37" s="197"/>
      <c r="ATT37" s="197"/>
      <c r="ATU37" s="197"/>
      <c r="ATV37" s="197"/>
      <c r="ATW37" s="197"/>
      <c r="ATX37" s="197"/>
      <c r="ATY37" s="197"/>
      <c r="ATZ37" s="197"/>
      <c r="AUA37" s="197"/>
      <c r="AUB37" s="197"/>
      <c r="AUC37" s="197"/>
      <c r="AUD37" s="197"/>
      <c r="AUE37" s="197"/>
      <c r="AUF37" s="197"/>
      <c r="AUG37" s="197"/>
      <c r="AUH37" s="197"/>
      <c r="AUI37" s="197"/>
      <c r="AUJ37" s="197"/>
      <c r="AUK37" s="197"/>
      <c r="AUL37" s="197"/>
      <c r="AUM37" s="197"/>
      <c r="AUN37" s="197"/>
      <c r="AUO37" s="197"/>
      <c r="AUP37" s="197"/>
      <c r="AUQ37" s="197"/>
      <c r="AUR37" s="197"/>
      <c r="AUS37" s="197"/>
      <c r="AUT37" s="197"/>
      <c r="AUU37" s="197"/>
      <c r="AUV37" s="197"/>
      <c r="AUW37" s="197"/>
      <c r="AUX37" s="197"/>
      <c r="AUY37" s="197"/>
      <c r="AUZ37" s="197"/>
      <c r="AVA37" s="197"/>
      <c r="AVB37" s="197"/>
      <c r="AVC37" s="197"/>
      <c r="AVD37" s="197"/>
      <c r="AVE37" s="197"/>
      <c r="AVF37" s="197"/>
      <c r="AVG37" s="197"/>
      <c r="AVH37" s="197"/>
      <c r="AVI37" s="197"/>
      <c r="AVJ37" s="197"/>
      <c r="AVK37" s="197"/>
      <c r="AVL37" s="197"/>
      <c r="AVM37" s="197"/>
      <c r="AVN37" s="197"/>
      <c r="AVO37" s="197"/>
      <c r="AVP37" s="197"/>
      <c r="AVQ37" s="197"/>
      <c r="AVR37" s="197"/>
      <c r="AVS37" s="197"/>
      <c r="AVT37" s="197"/>
      <c r="AVU37" s="197"/>
      <c r="AVV37" s="197"/>
      <c r="AVW37" s="197"/>
      <c r="AVX37" s="197"/>
      <c r="AVY37" s="197"/>
      <c r="AVZ37" s="197"/>
      <c r="AWA37" s="197"/>
      <c r="AWB37" s="197"/>
      <c r="AWC37" s="197"/>
      <c r="AWD37" s="197"/>
      <c r="AWE37" s="197"/>
      <c r="AWF37" s="197"/>
      <c r="AWG37" s="197"/>
      <c r="AWH37" s="197"/>
      <c r="AWI37" s="197"/>
      <c r="AWJ37" s="197"/>
      <c r="AWK37" s="197"/>
      <c r="AWL37" s="197"/>
      <c r="AWM37" s="197"/>
      <c r="AWN37" s="197"/>
      <c r="AWO37" s="197"/>
      <c r="AWP37" s="197"/>
      <c r="AWQ37" s="197"/>
      <c r="AWR37" s="197"/>
      <c r="AWS37" s="197"/>
      <c r="AWT37" s="197"/>
      <c r="AWU37" s="197"/>
      <c r="AWV37" s="197"/>
      <c r="AWW37" s="197"/>
      <c r="AWX37" s="197"/>
      <c r="AWY37" s="197"/>
      <c r="AWZ37" s="197"/>
      <c r="AXA37" s="197"/>
      <c r="AXB37" s="197"/>
      <c r="AXC37" s="197"/>
      <c r="AXD37" s="197"/>
      <c r="AXE37" s="197"/>
      <c r="AXF37" s="197"/>
      <c r="AXG37" s="197"/>
      <c r="AXH37" s="197"/>
      <c r="AXI37" s="197"/>
      <c r="AXJ37" s="197"/>
      <c r="AXK37" s="197"/>
      <c r="AXL37" s="197"/>
      <c r="AXM37" s="197"/>
      <c r="AXN37" s="197"/>
      <c r="AXO37" s="197"/>
      <c r="AXP37" s="197"/>
      <c r="AXQ37" s="197"/>
      <c r="AXR37" s="197"/>
      <c r="AXS37" s="197"/>
      <c r="AXT37" s="197"/>
      <c r="AXU37" s="197"/>
      <c r="AXV37" s="197"/>
      <c r="AXW37" s="197"/>
      <c r="AXX37" s="197"/>
      <c r="AXY37" s="197"/>
      <c r="AXZ37" s="197"/>
      <c r="AYA37" s="197"/>
      <c r="AYB37" s="197"/>
      <c r="AYC37" s="197"/>
      <c r="AYD37" s="197"/>
      <c r="AYE37" s="197"/>
      <c r="AYF37" s="197"/>
      <c r="AYG37" s="197"/>
      <c r="AYH37" s="197"/>
      <c r="AYI37" s="197"/>
      <c r="AYJ37" s="197"/>
      <c r="AYK37" s="197"/>
      <c r="AYL37" s="197"/>
      <c r="AYM37" s="197"/>
      <c r="AYN37" s="197"/>
      <c r="AYO37" s="197"/>
      <c r="AYP37" s="197"/>
      <c r="AYQ37" s="197"/>
      <c r="AYR37" s="197"/>
      <c r="AYS37" s="197"/>
      <c r="AYT37" s="197"/>
      <c r="AYU37" s="197"/>
      <c r="AYV37" s="197"/>
      <c r="AYW37" s="197"/>
      <c r="AYX37" s="197"/>
      <c r="AYY37" s="197"/>
      <c r="AYZ37" s="197"/>
      <c r="AZA37" s="197"/>
      <c r="AZB37" s="197"/>
      <c r="AZC37" s="197"/>
      <c r="AZD37" s="197"/>
      <c r="AZE37" s="197"/>
      <c r="AZF37" s="197"/>
      <c r="AZG37" s="197"/>
      <c r="AZH37" s="197"/>
      <c r="AZI37" s="197"/>
      <c r="AZJ37" s="197"/>
      <c r="AZK37" s="197"/>
      <c r="AZL37" s="197"/>
      <c r="AZM37" s="197"/>
      <c r="AZN37" s="197"/>
      <c r="AZO37" s="197"/>
      <c r="AZP37" s="197"/>
      <c r="AZQ37" s="197"/>
      <c r="AZR37" s="197"/>
      <c r="AZS37" s="197"/>
      <c r="AZT37" s="197"/>
      <c r="AZU37" s="197"/>
      <c r="AZV37" s="197"/>
      <c r="AZW37" s="197"/>
      <c r="AZX37" s="197"/>
      <c r="AZY37" s="197"/>
      <c r="AZZ37" s="197"/>
      <c r="BAA37" s="197"/>
      <c r="BAB37" s="197"/>
      <c r="BAC37" s="197"/>
      <c r="BAD37" s="197"/>
      <c r="BAE37" s="197"/>
      <c r="BAF37" s="197"/>
      <c r="BAG37" s="197"/>
      <c r="BAH37" s="197"/>
      <c r="BAI37" s="197"/>
      <c r="BAJ37" s="197"/>
      <c r="BAK37" s="197"/>
      <c r="BAL37" s="197"/>
      <c r="BAM37" s="197"/>
      <c r="BAN37" s="197"/>
      <c r="BAO37" s="197"/>
      <c r="BAP37" s="197"/>
      <c r="BAQ37" s="197"/>
      <c r="BAR37" s="197"/>
      <c r="BAS37" s="197"/>
      <c r="BAT37" s="197"/>
      <c r="BAU37" s="197"/>
      <c r="BAV37" s="197"/>
      <c r="BAW37" s="197"/>
      <c r="BAX37" s="197"/>
      <c r="BAY37" s="197"/>
      <c r="BAZ37" s="197"/>
      <c r="BBA37" s="197"/>
      <c r="BBB37" s="197"/>
      <c r="BBC37" s="197"/>
      <c r="BBD37" s="197"/>
      <c r="BBE37" s="197"/>
      <c r="BBF37" s="197"/>
      <c r="BBG37" s="197"/>
      <c r="BBH37" s="197"/>
      <c r="BBI37" s="197"/>
      <c r="BBJ37" s="197"/>
      <c r="BBK37" s="197"/>
      <c r="BBL37" s="197"/>
      <c r="BBM37" s="197"/>
      <c r="BBN37" s="197"/>
      <c r="BBO37" s="197"/>
      <c r="BBP37" s="197"/>
      <c r="BBQ37" s="197"/>
      <c r="BBR37" s="197"/>
      <c r="BBS37" s="197"/>
      <c r="BBT37" s="197"/>
      <c r="BBU37" s="197"/>
      <c r="BBV37" s="197"/>
      <c r="BBW37" s="197"/>
      <c r="BBX37" s="197"/>
      <c r="BBY37" s="197"/>
      <c r="BBZ37" s="197"/>
      <c r="BCA37" s="197"/>
      <c r="BCB37" s="197"/>
      <c r="BCC37" s="197"/>
      <c r="BCD37" s="197"/>
      <c r="BCE37" s="197"/>
      <c r="BCF37" s="197"/>
      <c r="BCG37" s="197"/>
      <c r="BCH37" s="197"/>
      <c r="BCI37" s="197"/>
      <c r="BCJ37" s="197"/>
      <c r="BCK37" s="197"/>
      <c r="BCL37" s="197"/>
      <c r="BCM37" s="197"/>
      <c r="BCN37" s="197"/>
      <c r="BCO37" s="197"/>
      <c r="BCP37" s="197"/>
      <c r="BCQ37" s="197"/>
      <c r="BCR37" s="197"/>
      <c r="BCS37" s="197"/>
      <c r="BCT37" s="197"/>
      <c r="BCU37" s="197"/>
      <c r="BCV37" s="197"/>
      <c r="BCW37" s="197"/>
      <c r="BCX37" s="197"/>
      <c r="BCY37" s="197"/>
      <c r="BCZ37" s="197"/>
      <c r="BDA37" s="197"/>
      <c r="BDB37" s="197"/>
      <c r="BDC37" s="197"/>
      <c r="BDD37" s="197"/>
      <c r="BDE37" s="197"/>
      <c r="BDF37" s="197"/>
      <c r="BDG37" s="197"/>
      <c r="BDH37" s="197"/>
      <c r="BDI37" s="197"/>
      <c r="BDJ37" s="197"/>
      <c r="BDK37" s="197"/>
      <c r="BDL37" s="197"/>
      <c r="BDM37" s="197"/>
      <c r="BDN37" s="197"/>
      <c r="BDO37" s="197"/>
      <c r="BDP37" s="197"/>
      <c r="BDQ37" s="197"/>
      <c r="BDR37" s="197"/>
      <c r="BDS37" s="197"/>
      <c r="BDT37" s="197"/>
      <c r="BDU37" s="197"/>
      <c r="BDV37" s="197"/>
      <c r="BDW37" s="197"/>
      <c r="BDX37" s="197"/>
      <c r="BDY37" s="197"/>
      <c r="BDZ37" s="197"/>
      <c r="BEA37" s="197"/>
      <c r="BEB37" s="197"/>
      <c r="BEC37" s="197"/>
      <c r="BED37" s="197"/>
      <c r="BEE37" s="197"/>
      <c r="BEF37" s="197"/>
      <c r="BEG37" s="197"/>
      <c r="BEH37" s="197"/>
      <c r="BEI37" s="197"/>
      <c r="BEJ37" s="197"/>
      <c r="BEK37" s="197"/>
      <c r="BEL37" s="197"/>
      <c r="BEM37" s="197"/>
      <c r="BEN37" s="197"/>
      <c r="BEO37" s="197"/>
      <c r="BEP37" s="197"/>
      <c r="BEQ37" s="197"/>
      <c r="BER37" s="197"/>
      <c r="BES37" s="197"/>
      <c r="BET37" s="197"/>
      <c r="BEU37" s="197"/>
      <c r="BEV37" s="197"/>
      <c r="BEW37" s="197"/>
      <c r="BEX37" s="197"/>
      <c r="BEY37" s="197"/>
      <c r="BEZ37" s="197"/>
      <c r="BFA37" s="197"/>
      <c r="BFB37" s="197"/>
      <c r="BFC37" s="197"/>
      <c r="BFD37" s="197"/>
      <c r="BFE37" s="197"/>
      <c r="BFF37" s="197"/>
      <c r="BFG37" s="197"/>
      <c r="BFH37" s="197"/>
      <c r="BFI37" s="197"/>
      <c r="BFJ37" s="197"/>
      <c r="BFK37" s="197"/>
      <c r="BFL37" s="197"/>
      <c r="BFM37" s="197"/>
      <c r="BFN37" s="197"/>
      <c r="BFO37" s="197"/>
      <c r="BFP37" s="197"/>
      <c r="BFQ37" s="197"/>
      <c r="BFR37" s="197"/>
      <c r="BFS37" s="197"/>
      <c r="BFT37" s="197"/>
      <c r="BFU37" s="197"/>
      <c r="BFV37" s="197"/>
      <c r="BFW37" s="197"/>
      <c r="BFX37" s="197"/>
      <c r="BFY37" s="197"/>
      <c r="BFZ37" s="197"/>
      <c r="BGA37" s="197"/>
      <c r="BGB37" s="197"/>
      <c r="BGC37" s="197"/>
      <c r="BGD37" s="197"/>
      <c r="BGE37" s="197"/>
      <c r="BGF37" s="197"/>
      <c r="BGG37" s="197"/>
      <c r="BGH37" s="197"/>
      <c r="BGI37" s="197"/>
      <c r="BGJ37" s="197"/>
      <c r="BGK37" s="197"/>
      <c r="BGL37" s="197"/>
      <c r="BGM37" s="197"/>
      <c r="BGN37" s="197"/>
      <c r="BGO37" s="197"/>
      <c r="BGP37" s="197"/>
      <c r="BGQ37" s="197"/>
      <c r="BGR37" s="197"/>
      <c r="BGS37" s="197"/>
      <c r="BGT37" s="197"/>
      <c r="BGU37" s="197"/>
      <c r="BGV37" s="197"/>
      <c r="BGW37" s="197"/>
      <c r="BGX37" s="197"/>
      <c r="BGY37" s="197"/>
      <c r="BGZ37" s="197"/>
      <c r="BHA37" s="197"/>
      <c r="BHB37" s="197"/>
      <c r="BHC37" s="197"/>
      <c r="BHD37" s="197"/>
      <c r="BHE37" s="197"/>
      <c r="BHF37" s="197"/>
      <c r="BHG37" s="197"/>
      <c r="BHH37" s="197"/>
      <c r="BHI37" s="197"/>
      <c r="BHJ37" s="197"/>
      <c r="BHK37" s="197"/>
      <c r="BHL37" s="197"/>
      <c r="BHM37" s="197"/>
      <c r="BHN37" s="197"/>
      <c r="BHO37" s="197"/>
      <c r="BHP37" s="197"/>
      <c r="BHQ37" s="197"/>
      <c r="BHR37" s="197"/>
      <c r="BHS37" s="197"/>
      <c r="BHT37" s="197"/>
      <c r="BHU37" s="197"/>
      <c r="BHV37" s="197"/>
      <c r="BHW37" s="197"/>
      <c r="BHX37" s="197"/>
      <c r="BHY37" s="197"/>
      <c r="BHZ37" s="197"/>
      <c r="BIA37" s="197"/>
      <c r="BIB37" s="197"/>
      <c r="BIC37" s="197"/>
      <c r="BID37" s="197"/>
      <c r="BIE37" s="197"/>
      <c r="BIF37" s="197"/>
      <c r="BIG37" s="197"/>
      <c r="BIH37" s="197"/>
      <c r="BII37" s="197"/>
      <c r="BIJ37" s="197"/>
      <c r="BIK37" s="197"/>
      <c r="BIL37" s="197"/>
      <c r="BIM37" s="197"/>
      <c r="BIN37" s="197"/>
      <c r="BIO37" s="197"/>
      <c r="BIP37" s="197"/>
      <c r="BIQ37" s="197"/>
      <c r="BIR37" s="197"/>
      <c r="BIS37" s="197"/>
      <c r="BIT37" s="197"/>
      <c r="BIU37" s="197"/>
      <c r="BIV37" s="197"/>
      <c r="BIW37" s="197"/>
      <c r="BIX37" s="197"/>
      <c r="BIY37" s="197"/>
      <c r="BIZ37" s="197"/>
      <c r="BJA37" s="197"/>
      <c r="BJB37" s="197"/>
      <c r="BJC37" s="197"/>
      <c r="BJD37" s="197"/>
      <c r="BJE37" s="197"/>
      <c r="BJF37" s="197"/>
      <c r="BJG37" s="197"/>
      <c r="BJH37" s="197"/>
      <c r="BJI37" s="197"/>
      <c r="BJJ37" s="197"/>
      <c r="BJK37" s="197"/>
      <c r="BJL37" s="197"/>
      <c r="BJM37" s="197"/>
      <c r="BJN37" s="197"/>
      <c r="BJO37" s="197"/>
      <c r="BJP37" s="197"/>
      <c r="BJQ37" s="197"/>
      <c r="BJR37" s="197"/>
      <c r="BJS37" s="197"/>
      <c r="BJT37" s="197"/>
      <c r="BJU37" s="197"/>
      <c r="BJV37" s="197"/>
      <c r="BJW37" s="197"/>
      <c r="BJX37" s="197"/>
      <c r="BJY37" s="197"/>
      <c r="BJZ37" s="197"/>
      <c r="BKA37" s="197"/>
      <c r="BKB37" s="197"/>
      <c r="BKC37" s="197"/>
      <c r="BKD37" s="197"/>
      <c r="BKE37" s="197"/>
      <c r="BKF37" s="197"/>
      <c r="BKG37" s="197"/>
      <c r="BKH37" s="197"/>
      <c r="BKI37" s="197"/>
      <c r="BKJ37" s="197"/>
      <c r="BKK37" s="197"/>
      <c r="BKL37" s="197"/>
      <c r="BKM37" s="197"/>
      <c r="BKN37" s="197"/>
      <c r="BKO37" s="197"/>
      <c r="BKP37" s="197"/>
      <c r="BKQ37" s="197"/>
      <c r="BKR37" s="197"/>
      <c r="BKS37" s="197"/>
      <c r="BKT37" s="197"/>
      <c r="BKU37" s="197"/>
      <c r="BKV37" s="197"/>
      <c r="BKW37" s="197"/>
      <c r="BKX37" s="197"/>
      <c r="BKY37" s="197"/>
      <c r="BKZ37" s="197"/>
      <c r="BLA37" s="197"/>
      <c r="BLB37" s="197"/>
      <c r="BLC37" s="197"/>
      <c r="BLD37" s="197"/>
      <c r="BLE37" s="197"/>
      <c r="BLF37" s="197"/>
      <c r="BLG37" s="197"/>
      <c r="BLH37" s="197"/>
      <c r="BLI37" s="197"/>
      <c r="BLJ37" s="197"/>
      <c r="BLK37" s="197"/>
      <c r="BLL37" s="197"/>
      <c r="BLM37" s="197"/>
      <c r="BLN37" s="197"/>
      <c r="BLO37" s="197"/>
      <c r="BLP37" s="197"/>
      <c r="BLQ37" s="197"/>
      <c r="BLR37" s="197"/>
      <c r="BLS37" s="197"/>
      <c r="BLT37" s="197"/>
      <c r="BLU37" s="197"/>
      <c r="BLV37" s="197"/>
      <c r="BLW37" s="197"/>
      <c r="BLX37" s="197"/>
      <c r="BLY37" s="197"/>
      <c r="BLZ37" s="197"/>
      <c r="BMA37" s="197"/>
      <c r="BMB37" s="197"/>
      <c r="BMC37" s="197"/>
      <c r="BMD37" s="197"/>
      <c r="BME37" s="197"/>
      <c r="BMF37" s="197"/>
      <c r="BMG37" s="197"/>
      <c r="BMH37" s="197"/>
      <c r="BMI37" s="197"/>
      <c r="BMJ37" s="197"/>
      <c r="BMK37" s="197"/>
      <c r="BML37" s="197"/>
      <c r="BMM37" s="197"/>
      <c r="BMN37" s="197"/>
      <c r="BMO37" s="197"/>
      <c r="BMP37" s="197"/>
      <c r="BMQ37" s="197"/>
      <c r="BMR37" s="197"/>
      <c r="BMS37" s="197"/>
      <c r="BMT37" s="197"/>
      <c r="BMU37" s="197"/>
      <c r="BMV37" s="197"/>
      <c r="BMW37" s="197"/>
      <c r="BMX37" s="197"/>
      <c r="BMY37" s="197"/>
      <c r="BMZ37" s="197"/>
      <c r="BNA37" s="197"/>
      <c r="BNB37" s="197"/>
      <c r="BNC37" s="197"/>
      <c r="BND37" s="197"/>
      <c r="BNE37" s="197"/>
      <c r="BNF37" s="197"/>
      <c r="BNG37" s="197"/>
      <c r="BNH37" s="197"/>
      <c r="BNI37" s="197"/>
      <c r="BNJ37" s="197"/>
      <c r="BNK37" s="197"/>
      <c r="BNL37" s="197"/>
      <c r="BNM37" s="197"/>
      <c r="BNN37" s="197"/>
      <c r="BNO37" s="197"/>
      <c r="BNP37" s="197"/>
      <c r="BNQ37" s="197"/>
      <c r="BNR37" s="197"/>
      <c r="BNS37" s="197"/>
      <c r="BNT37" s="197"/>
      <c r="BNU37" s="197"/>
      <c r="BNV37" s="197"/>
      <c r="BNW37" s="197"/>
      <c r="BNX37" s="197"/>
      <c r="BNY37" s="197"/>
      <c r="BNZ37" s="197"/>
      <c r="BOA37" s="197"/>
      <c r="BOB37" s="197"/>
      <c r="BOC37" s="197"/>
      <c r="BOD37" s="197"/>
      <c r="BOE37" s="197"/>
      <c r="BOF37" s="197"/>
      <c r="BOG37" s="197"/>
      <c r="BOH37" s="197"/>
      <c r="BOI37" s="197"/>
      <c r="BOJ37" s="197"/>
      <c r="BOK37" s="197"/>
      <c r="BOL37" s="197"/>
      <c r="BOM37" s="197"/>
      <c r="BON37" s="197"/>
      <c r="BOO37" s="197"/>
      <c r="BOP37" s="197"/>
      <c r="BOQ37" s="197"/>
      <c r="BOR37" s="197"/>
      <c r="BOS37" s="197"/>
      <c r="BOT37" s="197"/>
      <c r="BOU37" s="197"/>
      <c r="BOV37" s="197"/>
      <c r="BOW37" s="197"/>
      <c r="BOX37" s="197"/>
      <c r="BOY37" s="197"/>
      <c r="BOZ37" s="197"/>
      <c r="BPA37" s="197"/>
      <c r="BPB37" s="197"/>
      <c r="BPC37" s="197"/>
      <c r="BPD37" s="197"/>
      <c r="BPE37" s="197"/>
      <c r="BPF37" s="197"/>
      <c r="BPG37" s="197"/>
      <c r="BPH37" s="197"/>
      <c r="BPI37" s="197"/>
      <c r="BPJ37" s="197"/>
      <c r="BPK37" s="197"/>
      <c r="BPL37" s="197"/>
      <c r="BPM37" s="197"/>
      <c r="BPN37" s="197"/>
      <c r="BPO37" s="197"/>
      <c r="BPP37" s="197"/>
      <c r="BPQ37" s="197"/>
      <c r="BPR37" s="197"/>
      <c r="BPS37" s="197"/>
      <c r="BPT37" s="197"/>
      <c r="BPU37" s="197"/>
      <c r="BPV37" s="197"/>
      <c r="BPW37" s="197"/>
      <c r="BPX37" s="197"/>
      <c r="BPY37" s="197"/>
      <c r="BPZ37" s="197"/>
      <c r="BQA37" s="197"/>
      <c r="BQB37" s="197"/>
      <c r="BQC37" s="197"/>
      <c r="BQD37" s="197"/>
      <c r="BQE37" s="197"/>
      <c r="BQF37" s="197"/>
      <c r="BQG37" s="197"/>
      <c r="BQH37" s="197"/>
      <c r="BQI37" s="197"/>
      <c r="BQJ37" s="197"/>
      <c r="BQK37" s="197"/>
      <c r="BQL37" s="197"/>
      <c r="BQM37" s="197"/>
      <c r="BQN37" s="197"/>
      <c r="BQO37" s="197"/>
      <c r="BQP37" s="197"/>
      <c r="BQQ37" s="197"/>
      <c r="BQR37" s="197"/>
      <c r="BQS37" s="197"/>
      <c r="BQT37" s="197"/>
      <c r="BQU37" s="197"/>
      <c r="BQV37" s="197"/>
      <c r="BQW37" s="197"/>
      <c r="BQX37" s="197"/>
      <c r="BQY37" s="197"/>
      <c r="BQZ37" s="197"/>
      <c r="BRA37" s="197"/>
      <c r="BRB37" s="197"/>
      <c r="BRC37" s="197"/>
      <c r="BRD37" s="197"/>
      <c r="BRE37" s="197"/>
      <c r="BRF37" s="197"/>
      <c r="BRG37" s="197"/>
      <c r="BRH37" s="197"/>
      <c r="BRI37" s="197"/>
      <c r="BRJ37" s="197"/>
      <c r="BRK37" s="197"/>
      <c r="BRL37" s="197"/>
      <c r="BRM37" s="197"/>
      <c r="BRN37" s="197"/>
      <c r="BRO37" s="197"/>
      <c r="BRP37" s="197"/>
      <c r="BRQ37" s="197"/>
      <c r="BRR37" s="197"/>
      <c r="BRS37" s="197"/>
      <c r="BRT37" s="197"/>
      <c r="BRU37" s="197"/>
      <c r="BRV37" s="197"/>
      <c r="BRW37" s="197"/>
      <c r="BRX37" s="197"/>
      <c r="BRY37" s="197"/>
      <c r="BRZ37" s="197"/>
      <c r="BSA37" s="197"/>
      <c r="BSB37" s="197"/>
      <c r="BSC37" s="197"/>
      <c r="BSD37" s="197"/>
      <c r="BSE37" s="197"/>
      <c r="BSF37" s="197"/>
      <c r="BSG37" s="197"/>
      <c r="BSH37" s="197"/>
      <c r="BSI37" s="197"/>
      <c r="BSJ37" s="197"/>
      <c r="BSK37" s="197"/>
      <c r="BSL37" s="197"/>
      <c r="BSM37" s="197"/>
      <c r="BSN37" s="197"/>
      <c r="BSO37" s="197"/>
      <c r="BSP37" s="197"/>
      <c r="BSQ37" s="197"/>
      <c r="BSR37" s="197"/>
      <c r="BSS37" s="197"/>
      <c r="BST37" s="197"/>
      <c r="BSU37" s="197"/>
      <c r="BSV37" s="197"/>
      <c r="BSW37" s="197"/>
      <c r="BSX37" s="197"/>
      <c r="BSY37" s="197"/>
      <c r="BSZ37" s="197"/>
      <c r="BTA37" s="197"/>
      <c r="BTB37" s="197"/>
      <c r="BTC37" s="197"/>
      <c r="BTD37" s="197"/>
      <c r="BTE37" s="197"/>
      <c r="BTF37" s="197"/>
      <c r="BTG37" s="197"/>
      <c r="BTH37" s="197"/>
      <c r="BTI37" s="197"/>
      <c r="BTJ37" s="197"/>
      <c r="BTK37" s="197"/>
      <c r="BTL37" s="197"/>
      <c r="BTM37" s="197"/>
      <c r="BTN37" s="197"/>
      <c r="BTO37" s="197"/>
      <c r="BTP37" s="197"/>
      <c r="BTQ37" s="197"/>
      <c r="BTR37" s="197"/>
      <c r="BTS37" s="197"/>
      <c r="BTT37" s="197"/>
      <c r="BTU37" s="197"/>
      <c r="BTV37" s="197"/>
      <c r="BTW37" s="197"/>
      <c r="BTX37" s="197"/>
      <c r="BTY37" s="197"/>
      <c r="BTZ37" s="197"/>
      <c r="BUA37" s="197"/>
      <c r="BUB37" s="197"/>
      <c r="BUC37" s="197"/>
      <c r="BUD37" s="197"/>
      <c r="BUE37" s="197"/>
      <c r="BUF37" s="197"/>
      <c r="BUG37" s="197"/>
      <c r="BUH37" s="197"/>
      <c r="BUI37" s="197"/>
      <c r="BUJ37" s="197"/>
      <c r="BUK37" s="197"/>
      <c r="BUL37" s="197"/>
      <c r="BUM37" s="197"/>
      <c r="BUN37" s="197"/>
      <c r="BUO37" s="197"/>
      <c r="BUP37" s="197"/>
      <c r="BUQ37" s="197"/>
      <c r="BUR37" s="197"/>
      <c r="BUS37" s="197"/>
      <c r="BUT37" s="197"/>
      <c r="BUU37" s="197"/>
      <c r="BUV37" s="197"/>
      <c r="BUW37" s="197"/>
      <c r="BUX37" s="197"/>
      <c r="BUY37" s="197"/>
      <c r="BUZ37" s="197"/>
      <c r="BVA37" s="197"/>
      <c r="BVB37" s="197"/>
      <c r="BVC37" s="197"/>
      <c r="BVD37" s="197"/>
      <c r="BVE37" s="197"/>
      <c r="BVF37" s="197"/>
      <c r="BVG37" s="197"/>
      <c r="BVH37" s="197"/>
      <c r="BVI37" s="197"/>
      <c r="BVJ37" s="197"/>
      <c r="BVK37" s="197"/>
      <c r="BVL37" s="197"/>
      <c r="BVM37" s="197"/>
      <c r="BVN37" s="197"/>
      <c r="BVO37" s="197"/>
      <c r="BVP37" s="197"/>
      <c r="BVQ37" s="197"/>
      <c r="BVR37" s="197"/>
      <c r="BVS37" s="197"/>
      <c r="BVT37" s="197"/>
      <c r="BVU37" s="197"/>
      <c r="BVV37" s="197"/>
      <c r="BVW37" s="197"/>
      <c r="BVX37" s="197"/>
      <c r="BVY37" s="197"/>
      <c r="BVZ37" s="197"/>
      <c r="BWA37" s="197"/>
      <c r="BWB37" s="197"/>
      <c r="BWC37" s="197"/>
      <c r="BWD37" s="197"/>
      <c r="BWE37" s="197"/>
      <c r="BWF37" s="197"/>
      <c r="BWG37" s="197"/>
      <c r="BWH37" s="197"/>
      <c r="BWI37" s="197"/>
      <c r="BWJ37" s="197"/>
      <c r="BWK37" s="197"/>
      <c r="BWL37" s="197"/>
      <c r="BWM37" s="197"/>
      <c r="BWN37" s="197"/>
      <c r="BWO37" s="197"/>
      <c r="BWP37" s="197"/>
      <c r="BWQ37" s="197"/>
      <c r="BWR37" s="197"/>
      <c r="BWS37" s="197"/>
      <c r="BWT37" s="197"/>
      <c r="BWU37" s="197"/>
      <c r="BWV37" s="197"/>
      <c r="BWW37" s="197"/>
      <c r="BWX37" s="197"/>
      <c r="BWY37" s="197"/>
      <c r="BWZ37" s="197"/>
      <c r="BXA37" s="197"/>
      <c r="BXB37" s="197"/>
      <c r="BXC37" s="197"/>
      <c r="BXD37" s="197"/>
      <c r="BXE37" s="197"/>
      <c r="BXF37" s="197"/>
      <c r="BXG37" s="197"/>
      <c r="BXH37" s="197"/>
      <c r="BXI37" s="197"/>
      <c r="BXJ37" s="197"/>
      <c r="BXK37" s="197"/>
      <c r="BXL37" s="197"/>
      <c r="BXM37" s="197"/>
      <c r="BXN37" s="197"/>
      <c r="BXO37" s="197"/>
      <c r="BXP37" s="197"/>
      <c r="BXQ37" s="197"/>
      <c r="BXR37" s="197"/>
      <c r="BXS37" s="197"/>
      <c r="BXT37" s="197"/>
      <c r="BXU37" s="197"/>
      <c r="BXV37" s="197"/>
      <c r="BXW37" s="197"/>
      <c r="BXX37" s="197"/>
      <c r="BXY37" s="197"/>
      <c r="BXZ37" s="197"/>
      <c r="BYA37" s="197"/>
      <c r="BYB37" s="197"/>
      <c r="BYC37" s="197"/>
      <c r="BYD37" s="197"/>
      <c r="BYE37" s="197"/>
      <c r="BYF37" s="197"/>
      <c r="BYG37" s="197"/>
      <c r="BYH37" s="197"/>
      <c r="BYI37" s="197"/>
      <c r="BYJ37" s="197"/>
      <c r="BYK37" s="197"/>
      <c r="BYL37" s="197"/>
      <c r="BYM37" s="197"/>
      <c r="BYN37" s="197"/>
      <c r="BYO37" s="197"/>
      <c r="BYP37" s="197"/>
      <c r="BYQ37" s="197"/>
      <c r="BYR37" s="197"/>
      <c r="BYS37" s="197"/>
      <c r="BYT37" s="197"/>
      <c r="BYU37" s="197"/>
      <c r="BYV37" s="197"/>
      <c r="BYW37" s="197"/>
      <c r="BYX37" s="197"/>
      <c r="BYY37" s="197"/>
      <c r="BYZ37" s="197"/>
      <c r="BZA37" s="197"/>
      <c r="BZB37" s="197"/>
      <c r="BZC37" s="197"/>
      <c r="BZD37" s="197"/>
      <c r="BZE37" s="197"/>
      <c r="BZF37" s="197"/>
      <c r="BZG37" s="197"/>
      <c r="BZH37" s="197"/>
      <c r="BZI37" s="197"/>
      <c r="BZJ37" s="197"/>
      <c r="BZK37" s="197"/>
      <c r="BZL37" s="197"/>
      <c r="BZM37" s="197"/>
      <c r="BZN37" s="197"/>
      <c r="BZO37" s="197"/>
      <c r="BZP37" s="197"/>
      <c r="BZQ37" s="197"/>
      <c r="BZR37" s="197"/>
      <c r="BZS37" s="197"/>
      <c r="BZT37" s="197"/>
      <c r="BZU37" s="197"/>
      <c r="BZV37" s="197"/>
      <c r="BZW37" s="197"/>
      <c r="BZX37" s="197"/>
      <c r="BZY37" s="197"/>
      <c r="BZZ37" s="197"/>
      <c r="CAA37" s="197"/>
      <c r="CAB37" s="197"/>
      <c r="CAC37" s="197"/>
      <c r="CAD37" s="197"/>
      <c r="CAE37" s="197"/>
      <c r="CAF37" s="197"/>
      <c r="CAG37" s="197"/>
      <c r="CAH37" s="197"/>
      <c r="CAI37" s="197"/>
      <c r="CAJ37" s="197"/>
      <c r="CAK37" s="197"/>
      <c r="CAL37" s="197"/>
      <c r="CAM37" s="197"/>
      <c r="CAN37" s="197"/>
      <c r="CAO37" s="197"/>
      <c r="CAP37" s="197"/>
      <c r="CAQ37" s="197"/>
      <c r="CAR37" s="197"/>
      <c r="CAS37" s="197"/>
      <c r="CAT37" s="197"/>
      <c r="CAU37" s="197"/>
      <c r="CAV37" s="197"/>
      <c r="CAW37" s="197"/>
      <c r="CAX37" s="197"/>
      <c r="CAY37" s="197"/>
      <c r="CAZ37" s="197"/>
      <c r="CBA37" s="197"/>
      <c r="CBB37" s="197"/>
      <c r="CBC37" s="197"/>
      <c r="CBD37" s="197"/>
      <c r="CBE37" s="197"/>
      <c r="CBF37" s="197"/>
      <c r="CBG37" s="197"/>
      <c r="CBH37" s="197"/>
      <c r="CBI37" s="197"/>
      <c r="CBJ37" s="197"/>
      <c r="CBK37" s="197"/>
      <c r="CBL37" s="197"/>
      <c r="CBM37" s="197"/>
      <c r="CBN37" s="197"/>
      <c r="CBO37" s="197"/>
      <c r="CBP37" s="197"/>
      <c r="CBQ37" s="197"/>
      <c r="CBR37" s="197"/>
      <c r="CBS37" s="197"/>
      <c r="CBT37" s="197"/>
      <c r="CBU37" s="197"/>
      <c r="CBV37" s="197"/>
      <c r="CBW37" s="197"/>
      <c r="CBX37" s="197"/>
      <c r="CBY37" s="197"/>
      <c r="CBZ37" s="197"/>
      <c r="CCA37" s="197"/>
      <c r="CCB37" s="197"/>
      <c r="CCC37" s="197"/>
      <c r="CCD37" s="197"/>
      <c r="CCE37" s="197"/>
      <c r="CCF37" s="197"/>
      <c r="CCG37" s="197"/>
      <c r="CCH37" s="197"/>
      <c r="CCI37" s="197"/>
      <c r="CCJ37" s="197"/>
      <c r="CCK37" s="197"/>
      <c r="CCL37" s="197"/>
      <c r="CCM37" s="197"/>
      <c r="CCN37" s="197"/>
      <c r="CCO37" s="197"/>
      <c r="CCP37" s="197"/>
      <c r="CCQ37" s="197"/>
      <c r="CCR37" s="197"/>
      <c r="CCS37" s="197"/>
      <c r="CCT37" s="197"/>
      <c r="CCU37" s="197"/>
      <c r="CCV37" s="197"/>
      <c r="CCW37" s="197"/>
      <c r="CCX37" s="197"/>
      <c r="CCY37" s="197"/>
      <c r="CCZ37" s="197"/>
      <c r="CDA37" s="197"/>
      <c r="CDB37" s="197"/>
      <c r="CDC37" s="197"/>
      <c r="CDD37" s="197"/>
      <c r="CDE37" s="197"/>
      <c r="CDF37" s="197"/>
      <c r="CDG37" s="197"/>
      <c r="CDH37" s="197"/>
      <c r="CDI37" s="197"/>
      <c r="CDJ37" s="197"/>
      <c r="CDK37" s="197"/>
      <c r="CDL37" s="197"/>
      <c r="CDM37" s="197"/>
      <c r="CDN37" s="197"/>
      <c r="CDO37" s="197"/>
      <c r="CDP37" s="197"/>
      <c r="CDQ37" s="197"/>
      <c r="CDR37" s="197"/>
      <c r="CDS37" s="197"/>
      <c r="CDT37" s="197"/>
      <c r="CDU37" s="197"/>
      <c r="CDV37" s="197"/>
      <c r="CDW37" s="197"/>
      <c r="CDX37" s="197"/>
      <c r="CDY37" s="197"/>
      <c r="CDZ37" s="197"/>
      <c r="CEA37" s="197"/>
      <c r="CEB37" s="197"/>
      <c r="CEC37" s="197"/>
      <c r="CED37" s="197"/>
      <c r="CEE37" s="197"/>
      <c r="CEF37" s="197"/>
      <c r="CEG37" s="197"/>
      <c r="CEH37" s="197"/>
      <c r="CEI37" s="197"/>
      <c r="CEJ37" s="197"/>
      <c r="CEK37" s="197"/>
      <c r="CEL37" s="197"/>
      <c r="CEM37" s="197"/>
      <c r="CEN37" s="197"/>
      <c r="CEO37" s="197"/>
      <c r="CEP37" s="197"/>
      <c r="CEQ37" s="197"/>
      <c r="CER37" s="197"/>
      <c r="CES37" s="197"/>
      <c r="CET37" s="197"/>
      <c r="CEU37" s="197"/>
      <c r="CEV37" s="197"/>
      <c r="CEW37" s="197"/>
      <c r="CEX37" s="197"/>
      <c r="CEY37" s="197"/>
      <c r="CEZ37" s="197"/>
      <c r="CFA37" s="197"/>
      <c r="CFB37" s="197"/>
      <c r="CFC37" s="197"/>
      <c r="CFD37" s="197"/>
      <c r="CFE37" s="197"/>
      <c r="CFF37" s="197"/>
      <c r="CFG37" s="197"/>
      <c r="CFH37" s="197"/>
      <c r="CFI37" s="197"/>
      <c r="CFJ37" s="197"/>
      <c r="CFK37" s="197"/>
      <c r="CFL37" s="197"/>
      <c r="CFM37" s="197"/>
      <c r="CFN37" s="197"/>
      <c r="CFO37" s="197"/>
      <c r="CFP37" s="197"/>
      <c r="CFQ37" s="197"/>
      <c r="CFR37" s="197"/>
      <c r="CFS37" s="197"/>
      <c r="CFT37" s="197"/>
      <c r="CFU37" s="197"/>
      <c r="CFV37" s="197"/>
      <c r="CFW37" s="197"/>
      <c r="CFX37" s="197"/>
      <c r="CFY37" s="197"/>
      <c r="CFZ37" s="197"/>
      <c r="CGA37" s="197"/>
      <c r="CGB37" s="197"/>
      <c r="CGC37" s="197"/>
      <c r="CGD37" s="197"/>
      <c r="CGE37" s="197"/>
      <c r="CGF37" s="197"/>
      <c r="CGG37" s="197"/>
      <c r="CGH37" s="197"/>
      <c r="CGI37" s="197"/>
      <c r="CGJ37" s="197"/>
      <c r="CGK37" s="197"/>
      <c r="CGL37" s="197"/>
      <c r="CGM37" s="197"/>
      <c r="CGN37" s="197"/>
      <c r="CGO37" s="197"/>
      <c r="CGP37" s="197"/>
      <c r="CGQ37" s="197"/>
      <c r="CGR37" s="197"/>
      <c r="CGS37" s="197"/>
      <c r="CGT37" s="197"/>
      <c r="CGU37" s="197"/>
      <c r="CGV37" s="197"/>
      <c r="CGW37" s="197"/>
      <c r="CGX37" s="197"/>
      <c r="CGY37" s="197"/>
      <c r="CGZ37" s="197"/>
      <c r="CHA37" s="197"/>
      <c r="CHB37" s="197"/>
      <c r="CHC37" s="197"/>
      <c r="CHD37" s="197"/>
      <c r="CHE37" s="197"/>
      <c r="CHF37" s="197"/>
      <c r="CHG37" s="197"/>
      <c r="CHH37" s="197"/>
      <c r="CHI37" s="197"/>
      <c r="CHJ37" s="197"/>
      <c r="CHK37" s="197"/>
      <c r="CHL37" s="197"/>
      <c r="CHM37" s="197"/>
      <c r="CHN37" s="197"/>
      <c r="CHO37" s="197"/>
      <c r="CHP37" s="197"/>
      <c r="CHQ37" s="197"/>
      <c r="CHR37" s="197"/>
      <c r="CHS37" s="197"/>
      <c r="CHT37" s="197"/>
      <c r="CHU37" s="197"/>
      <c r="CHV37" s="197"/>
      <c r="CHW37" s="197"/>
      <c r="CHX37" s="197"/>
      <c r="CHY37" s="197"/>
      <c r="CHZ37" s="197"/>
      <c r="CIA37" s="197"/>
      <c r="CIB37" s="197"/>
      <c r="CIC37" s="197"/>
      <c r="CID37" s="197"/>
      <c r="CIE37" s="197"/>
      <c r="CIF37" s="197"/>
      <c r="CIG37" s="197"/>
      <c r="CIH37" s="197"/>
      <c r="CII37" s="197"/>
      <c r="CIJ37" s="197"/>
      <c r="CIK37" s="197"/>
      <c r="CIL37" s="197"/>
      <c r="CIM37" s="197"/>
      <c r="CIN37" s="197"/>
      <c r="CIO37" s="197"/>
      <c r="CIP37" s="197"/>
      <c r="CIQ37" s="197"/>
      <c r="CIR37" s="197"/>
      <c r="CIS37" s="197"/>
      <c r="CIT37" s="197"/>
      <c r="CIU37" s="197"/>
      <c r="CIV37" s="197"/>
      <c r="CIW37" s="197"/>
      <c r="CIX37" s="197"/>
      <c r="CIY37" s="197"/>
      <c r="CIZ37" s="197"/>
      <c r="CJA37" s="197"/>
      <c r="CJB37" s="197"/>
      <c r="CJC37" s="197"/>
      <c r="CJD37" s="197"/>
      <c r="CJE37" s="197"/>
      <c r="CJF37" s="197"/>
      <c r="CJG37" s="197"/>
      <c r="CJH37" s="197"/>
      <c r="CJI37" s="197"/>
      <c r="CJJ37" s="197"/>
      <c r="CJK37" s="197"/>
      <c r="CJL37" s="197"/>
      <c r="CJM37" s="197"/>
      <c r="CJN37" s="197"/>
      <c r="CJO37" s="197"/>
      <c r="CJP37" s="197"/>
      <c r="CJQ37" s="197"/>
      <c r="CJR37" s="197"/>
      <c r="CJS37" s="197"/>
      <c r="CJT37" s="197"/>
      <c r="CJU37" s="197"/>
      <c r="CJV37" s="197"/>
      <c r="CJW37" s="197"/>
      <c r="CJX37" s="197"/>
      <c r="CJY37" s="197"/>
      <c r="CJZ37" s="197"/>
      <c r="CKA37" s="197"/>
      <c r="CKB37" s="197"/>
      <c r="CKC37" s="197"/>
      <c r="CKD37" s="197"/>
      <c r="CKE37" s="197"/>
      <c r="CKF37" s="197"/>
      <c r="CKG37" s="197"/>
      <c r="CKH37" s="197"/>
      <c r="CKI37" s="197"/>
      <c r="CKJ37" s="197"/>
      <c r="CKK37" s="197"/>
      <c r="CKL37" s="197"/>
      <c r="CKM37" s="197"/>
      <c r="CKN37" s="197"/>
      <c r="CKO37" s="197"/>
      <c r="CKP37" s="197"/>
      <c r="CKQ37" s="197"/>
      <c r="CKR37" s="197"/>
      <c r="CKS37" s="197"/>
      <c r="CKT37" s="197"/>
      <c r="CKU37" s="197"/>
      <c r="CKV37" s="197"/>
      <c r="CKW37" s="197"/>
      <c r="CKX37" s="197"/>
      <c r="CKY37" s="197"/>
      <c r="CKZ37" s="197"/>
      <c r="CLA37" s="197"/>
      <c r="CLB37" s="197"/>
      <c r="CLC37" s="197"/>
      <c r="CLD37" s="197"/>
      <c r="CLE37" s="197"/>
      <c r="CLF37" s="197"/>
      <c r="CLG37" s="197"/>
      <c r="CLH37" s="197"/>
      <c r="CLI37" s="197"/>
      <c r="CLJ37" s="197"/>
      <c r="CLK37" s="197"/>
      <c r="CLL37" s="197"/>
      <c r="CLM37" s="197"/>
      <c r="CLN37" s="197"/>
      <c r="CLO37" s="197"/>
      <c r="CLP37" s="197"/>
      <c r="CLQ37" s="197"/>
      <c r="CLR37" s="197"/>
      <c r="CLS37" s="197"/>
      <c r="CLT37" s="197"/>
      <c r="CLU37" s="197"/>
      <c r="CLV37" s="197"/>
      <c r="CLW37" s="197"/>
      <c r="CLX37" s="197"/>
      <c r="CLY37" s="197"/>
      <c r="CLZ37" s="197"/>
      <c r="CMA37" s="197"/>
      <c r="CMB37" s="197"/>
      <c r="CMC37" s="197"/>
      <c r="CMD37" s="197"/>
      <c r="CME37" s="197"/>
      <c r="CMF37" s="197"/>
      <c r="CMG37" s="197"/>
      <c r="CMH37" s="197"/>
      <c r="CMI37" s="197"/>
      <c r="CMJ37" s="197"/>
      <c r="CMK37" s="197"/>
      <c r="CML37" s="197"/>
      <c r="CMM37" s="197"/>
      <c r="CMN37" s="197"/>
      <c r="CMO37" s="197"/>
      <c r="CMP37" s="197"/>
      <c r="CMQ37" s="197"/>
      <c r="CMR37" s="197"/>
      <c r="CMS37" s="197"/>
      <c r="CMT37" s="197"/>
      <c r="CMU37" s="197"/>
      <c r="CMV37" s="197"/>
      <c r="CMW37" s="197"/>
      <c r="CMX37" s="197"/>
      <c r="CMY37" s="197"/>
      <c r="CMZ37" s="197"/>
      <c r="CNA37" s="197"/>
      <c r="CNB37" s="197"/>
      <c r="CNC37" s="197"/>
      <c r="CND37" s="197"/>
      <c r="CNE37" s="197"/>
      <c r="CNF37" s="197"/>
      <c r="CNG37" s="197"/>
      <c r="CNH37" s="197"/>
      <c r="CNI37" s="197"/>
      <c r="CNJ37" s="197"/>
      <c r="CNK37" s="197"/>
      <c r="CNL37" s="197"/>
      <c r="CNM37" s="197"/>
      <c r="CNN37" s="197"/>
      <c r="CNO37" s="197"/>
      <c r="CNP37" s="197"/>
      <c r="CNQ37" s="197"/>
      <c r="CNR37" s="197"/>
      <c r="CNS37" s="197"/>
      <c r="CNT37" s="197"/>
      <c r="CNU37" s="197"/>
      <c r="CNV37" s="197"/>
      <c r="CNW37" s="197"/>
      <c r="CNX37" s="197"/>
      <c r="CNY37" s="197"/>
      <c r="CNZ37" s="197"/>
      <c r="COA37" s="197"/>
      <c r="COB37" s="197"/>
      <c r="COC37" s="197"/>
      <c r="COD37" s="197"/>
      <c r="COE37" s="197"/>
      <c r="COF37" s="197"/>
      <c r="COG37" s="197"/>
      <c r="COH37" s="197"/>
      <c r="COI37" s="197"/>
      <c r="COJ37" s="197"/>
      <c r="COK37" s="197"/>
      <c r="COL37" s="197"/>
      <c r="COM37" s="197"/>
      <c r="CON37" s="197"/>
      <c r="COO37" s="197"/>
      <c r="COP37" s="197"/>
      <c r="COQ37" s="197"/>
      <c r="COR37" s="197"/>
      <c r="COS37" s="197"/>
      <c r="COT37" s="197"/>
      <c r="COU37" s="197"/>
      <c r="COV37" s="197"/>
      <c r="COW37" s="197"/>
      <c r="COX37" s="197"/>
      <c r="COY37" s="197"/>
      <c r="COZ37" s="197"/>
      <c r="CPA37" s="197"/>
      <c r="CPB37" s="197"/>
      <c r="CPC37" s="197"/>
      <c r="CPD37" s="197"/>
      <c r="CPE37" s="197"/>
      <c r="CPF37" s="197"/>
      <c r="CPG37" s="197"/>
      <c r="CPH37" s="197"/>
      <c r="CPI37" s="197"/>
      <c r="CPJ37" s="197"/>
      <c r="CPK37" s="197"/>
      <c r="CPL37" s="197"/>
      <c r="CPM37" s="197"/>
      <c r="CPN37" s="197"/>
      <c r="CPO37" s="197"/>
      <c r="CPP37" s="197"/>
      <c r="CPQ37" s="197"/>
      <c r="CPR37" s="197"/>
      <c r="CPS37" s="197"/>
      <c r="CPT37" s="197"/>
      <c r="CPU37" s="197"/>
      <c r="CPV37" s="197"/>
      <c r="CPW37" s="197"/>
      <c r="CPX37" s="197"/>
      <c r="CPY37" s="197"/>
      <c r="CPZ37" s="197"/>
      <c r="CQA37" s="197"/>
      <c r="CQB37" s="197"/>
      <c r="CQC37" s="197"/>
      <c r="CQD37" s="197"/>
      <c r="CQE37" s="197"/>
      <c r="CQF37" s="197"/>
      <c r="CQG37" s="197"/>
      <c r="CQH37" s="197"/>
      <c r="CQI37" s="197"/>
      <c r="CQJ37" s="197"/>
      <c r="CQK37" s="197"/>
      <c r="CQL37" s="197"/>
      <c r="CQM37" s="197"/>
      <c r="CQN37" s="197"/>
      <c r="CQO37" s="197"/>
      <c r="CQP37" s="197"/>
      <c r="CQQ37" s="197"/>
      <c r="CQR37" s="197"/>
      <c r="CQS37" s="197"/>
      <c r="CQT37" s="197"/>
      <c r="CQU37" s="197"/>
      <c r="CQV37" s="197"/>
      <c r="CQW37" s="197"/>
      <c r="CQX37" s="197"/>
      <c r="CQY37" s="197"/>
      <c r="CQZ37" s="197"/>
      <c r="CRA37" s="197"/>
      <c r="CRB37" s="197"/>
      <c r="CRC37" s="197"/>
      <c r="CRD37" s="197"/>
      <c r="CRE37" s="197"/>
      <c r="CRF37" s="197"/>
      <c r="CRG37" s="197"/>
      <c r="CRH37" s="197"/>
      <c r="CRI37" s="197"/>
      <c r="CRJ37" s="197"/>
      <c r="CRK37" s="197"/>
      <c r="CRL37" s="197"/>
      <c r="CRM37" s="197"/>
      <c r="CRN37" s="197"/>
      <c r="CRO37" s="197"/>
      <c r="CRP37" s="197"/>
      <c r="CRQ37" s="197"/>
      <c r="CRR37" s="197"/>
      <c r="CRS37" s="197"/>
      <c r="CRT37" s="197"/>
      <c r="CRU37" s="197"/>
      <c r="CRV37" s="197"/>
      <c r="CRW37" s="197"/>
      <c r="CRX37" s="197"/>
      <c r="CRY37" s="197"/>
      <c r="CRZ37" s="197"/>
      <c r="CSA37" s="197"/>
      <c r="CSB37" s="197"/>
      <c r="CSC37" s="197"/>
      <c r="CSD37" s="197"/>
      <c r="CSE37" s="197"/>
      <c r="CSF37" s="197"/>
      <c r="CSG37" s="197"/>
      <c r="CSH37" s="197"/>
      <c r="CSI37" s="197"/>
      <c r="CSJ37" s="197"/>
      <c r="CSK37" s="197"/>
      <c r="CSL37" s="197"/>
      <c r="CSM37" s="197"/>
      <c r="CSN37" s="197"/>
      <c r="CSO37" s="197"/>
      <c r="CSP37" s="197"/>
      <c r="CSQ37" s="197"/>
      <c r="CSR37" s="197"/>
      <c r="CSS37" s="197"/>
      <c r="CST37" s="197"/>
      <c r="CSU37" s="197"/>
      <c r="CSV37" s="197"/>
      <c r="CSW37" s="197"/>
      <c r="CSX37" s="197"/>
      <c r="CSY37" s="197"/>
      <c r="CSZ37" s="197"/>
      <c r="CTA37" s="197"/>
      <c r="CTB37" s="197"/>
      <c r="CTC37" s="197"/>
      <c r="CTD37" s="197"/>
      <c r="CTE37" s="197"/>
      <c r="CTF37" s="197"/>
      <c r="CTG37" s="197"/>
      <c r="CTH37" s="197"/>
      <c r="CTI37" s="197"/>
      <c r="CTJ37" s="197"/>
      <c r="CTK37" s="197"/>
      <c r="CTL37" s="197"/>
      <c r="CTM37" s="197"/>
      <c r="CTN37" s="197"/>
      <c r="CTO37" s="197"/>
      <c r="CTP37" s="197"/>
      <c r="CTQ37" s="197"/>
      <c r="CTR37" s="197"/>
      <c r="CTS37" s="197"/>
      <c r="CTT37" s="197"/>
      <c r="CTU37" s="197"/>
      <c r="CTV37" s="197"/>
      <c r="CTW37" s="197"/>
      <c r="CTX37" s="197"/>
      <c r="CTY37" s="197"/>
      <c r="CTZ37" s="197"/>
      <c r="CUA37" s="197"/>
      <c r="CUB37" s="197"/>
      <c r="CUC37" s="197"/>
      <c r="CUD37" s="197"/>
      <c r="CUE37" s="197"/>
      <c r="CUF37" s="197"/>
      <c r="CUG37" s="197"/>
      <c r="CUH37" s="197"/>
      <c r="CUI37" s="197"/>
      <c r="CUJ37" s="197"/>
      <c r="CUK37" s="197"/>
      <c r="CUL37" s="197"/>
      <c r="CUM37" s="197"/>
      <c r="CUN37" s="197"/>
      <c r="CUO37" s="197"/>
      <c r="CUP37" s="197"/>
      <c r="CUQ37" s="197"/>
      <c r="CUR37" s="197"/>
      <c r="CUS37" s="197"/>
      <c r="CUT37" s="197"/>
      <c r="CUU37" s="197"/>
      <c r="CUV37" s="197"/>
      <c r="CUW37" s="197"/>
      <c r="CUX37" s="197"/>
      <c r="CUY37" s="197"/>
      <c r="CUZ37" s="197"/>
      <c r="CVA37" s="197"/>
      <c r="CVB37" s="197"/>
      <c r="CVC37" s="197"/>
      <c r="CVD37" s="197"/>
      <c r="CVE37" s="197"/>
      <c r="CVF37" s="197"/>
      <c r="CVG37" s="197"/>
      <c r="CVH37" s="197"/>
      <c r="CVI37" s="197"/>
      <c r="CVJ37" s="197"/>
      <c r="CVK37" s="197"/>
      <c r="CVL37" s="197"/>
      <c r="CVM37" s="197"/>
      <c r="CVN37" s="197"/>
      <c r="CVO37" s="197"/>
      <c r="CVP37" s="197"/>
      <c r="CVQ37" s="197"/>
      <c r="CVR37" s="197"/>
      <c r="CVS37" s="197"/>
      <c r="CVT37" s="197"/>
      <c r="CVU37" s="197"/>
      <c r="CVV37" s="197"/>
      <c r="CVW37" s="197"/>
      <c r="CVX37" s="197"/>
      <c r="CVY37" s="197"/>
      <c r="CVZ37" s="197"/>
      <c r="CWA37" s="197"/>
      <c r="CWB37" s="197"/>
      <c r="CWC37" s="197"/>
      <c r="CWD37" s="197"/>
      <c r="CWE37" s="197"/>
      <c r="CWF37" s="197"/>
      <c r="CWG37" s="197"/>
      <c r="CWH37" s="197"/>
      <c r="CWI37" s="197"/>
      <c r="CWJ37" s="197"/>
      <c r="CWK37" s="197"/>
      <c r="CWL37" s="197"/>
      <c r="CWM37" s="197"/>
      <c r="CWN37" s="197"/>
      <c r="CWO37" s="197"/>
      <c r="CWP37" s="197"/>
      <c r="CWQ37" s="197"/>
      <c r="CWR37" s="197"/>
      <c r="CWS37" s="197"/>
      <c r="CWT37" s="197"/>
      <c r="CWU37" s="197"/>
      <c r="CWV37" s="197"/>
      <c r="CWW37" s="197"/>
      <c r="CWX37" s="197"/>
      <c r="CWY37" s="197"/>
      <c r="CWZ37" s="197"/>
      <c r="CXA37" s="197"/>
      <c r="CXB37" s="197"/>
      <c r="CXC37" s="197"/>
      <c r="CXD37" s="197"/>
      <c r="CXE37" s="197"/>
      <c r="CXF37" s="197"/>
      <c r="CXG37" s="197"/>
      <c r="CXH37" s="197"/>
      <c r="CXI37" s="197"/>
      <c r="CXJ37" s="197"/>
      <c r="CXK37" s="197"/>
      <c r="CXL37" s="197"/>
      <c r="CXM37" s="197"/>
      <c r="CXN37" s="197"/>
      <c r="CXO37" s="197"/>
      <c r="CXP37" s="197"/>
      <c r="CXQ37" s="197"/>
      <c r="CXR37" s="197"/>
      <c r="CXS37" s="197"/>
      <c r="CXT37" s="197"/>
      <c r="CXU37" s="197"/>
      <c r="CXV37" s="197"/>
      <c r="CXW37" s="197"/>
      <c r="CXX37" s="197"/>
      <c r="CXY37" s="197"/>
      <c r="CXZ37" s="197"/>
      <c r="CYA37" s="197"/>
      <c r="CYB37" s="197"/>
      <c r="CYC37" s="197"/>
      <c r="CYD37" s="197"/>
      <c r="CYE37" s="197"/>
      <c r="CYF37" s="197"/>
      <c r="CYG37" s="197"/>
      <c r="CYH37" s="197"/>
      <c r="CYI37" s="197"/>
      <c r="CYJ37" s="197"/>
      <c r="CYK37" s="197"/>
      <c r="CYL37" s="197"/>
      <c r="CYM37" s="197"/>
      <c r="CYN37" s="197"/>
      <c r="CYO37" s="197"/>
      <c r="CYP37" s="197"/>
      <c r="CYQ37" s="197"/>
      <c r="CYR37" s="197"/>
      <c r="CYS37" s="197"/>
      <c r="CYT37" s="197"/>
      <c r="CYU37" s="197"/>
      <c r="CYV37" s="197"/>
      <c r="CYW37" s="197"/>
      <c r="CYX37" s="197"/>
      <c r="CYY37" s="197"/>
      <c r="CYZ37" s="197"/>
      <c r="CZA37" s="197"/>
      <c r="CZB37" s="197"/>
      <c r="CZC37" s="197"/>
      <c r="CZD37" s="197"/>
      <c r="CZE37" s="197"/>
      <c r="CZF37" s="197"/>
      <c r="CZG37" s="197"/>
      <c r="CZH37" s="197"/>
      <c r="CZI37" s="197"/>
      <c r="CZJ37" s="197"/>
      <c r="CZK37" s="197"/>
      <c r="CZL37" s="197"/>
      <c r="CZM37" s="197"/>
      <c r="CZN37" s="197"/>
      <c r="CZO37" s="197"/>
      <c r="CZP37" s="197"/>
      <c r="CZQ37" s="197"/>
      <c r="CZR37" s="197"/>
      <c r="CZS37" s="197"/>
      <c r="CZT37" s="197"/>
      <c r="CZU37" s="197"/>
      <c r="CZV37" s="197"/>
      <c r="CZW37" s="197"/>
      <c r="CZX37" s="197"/>
      <c r="CZY37" s="197"/>
      <c r="CZZ37" s="197"/>
      <c r="DAA37" s="197"/>
      <c r="DAB37" s="197"/>
      <c r="DAC37" s="197"/>
      <c r="DAD37" s="197"/>
      <c r="DAE37" s="197"/>
      <c r="DAF37" s="197"/>
      <c r="DAG37" s="197"/>
      <c r="DAH37" s="197"/>
      <c r="DAI37" s="197"/>
      <c r="DAJ37" s="197"/>
      <c r="DAK37" s="197"/>
      <c r="DAL37" s="197"/>
      <c r="DAM37" s="197"/>
      <c r="DAN37" s="197"/>
      <c r="DAO37" s="197"/>
      <c r="DAP37" s="197"/>
      <c r="DAQ37" s="197"/>
      <c r="DAR37" s="197"/>
      <c r="DAS37" s="197"/>
      <c r="DAT37" s="197"/>
      <c r="DAU37" s="197"/>
      <c r="DAV37" s="197"/>
      <c r="DAW37" s="197"/>
      <c r="DAX37" s="197"/>
      <c r="DAY37" s="197"/>
      <c r="DAZ37" s="197"/>
      <c r="DBA37" s="197"/>
      <c r="DBB37" s="197"/>
      <c r="DBC37" s="197"/>
      <c r="DBD37" s="197"/>
      <c r="DBE37" s="197"/>
      <c r="DBF37" s="197"/>
      <c r="DBG37" s="197"/>
      <c r="DBH37" s="197"/>
      <c r="DBI37" s="197"/>
      <c r="DBJ37" s="197"/>
      <c r="DBK37" s="197"/>
      <c r="DBL37" s="197"/>
      <c r="DBM37" s="197"/>
      <c r="DBN37" s="197"/>
      <c r="DBO37" s="197"/>
      <c r="DBP37" s="197"/>
      <c r="DBQ37" s="197"/>
      <c r="DBR37" s="197"/>
      <c r="DBS37" s="197"/>
      <c r="DBT37" s="197"/>
      <c r="DBU37" s="197"/>
      <c r="DBV37" s="197"/>
      <c r="DBW37" s="197"/>
      <c r="DBX37" s="197"/>
      <c r="DBY37" s="197"/>
      <c r="DBZ37" s="197"/>
      <c r="DCA37" s="197"/>
      <c r="DCB37" s="197"/>
      <c r="DCC37" s="197"/>
      <c r="DCD37" s="197"/>
      <c r="DCE37" s="197"/>
      <c r="DCF37" s="197"/>
      <c r="DCG37" s="197"/>
      <c r="DCH37" s="197"/>
      <c r="DCI37" s="197"/>
      <c r="DCJ37" s="197"/>
      <c r="DCK37" s="197"/>
      <c r="DCL37" s="197"/>
      <c r="DCM37" s="197"/>
      <c r="DCN37" s="197"/>
      <c r="DCO37" s="197"/>
      <c r="DCP37" s="197"/>
      <c r="DCQ37" s="197"/>
      <c r="DCR37" s="197"/>
      <c r="DCS37" s="197"/>
      <c r="DCT37" s="197"/>
      <c r="DCU37" s="197"/>
      <c r="DCV37" s="197"/>
      <c r="DCW37" s="197"/>
      <c r="DCX37" s="197"/>
      <c r="DCY37" s="197"/>
      <c r="DCZ37" s="197"/>
      <c r="DDA37" s="197"/>
      <c r="DDB37" s="197"/>
      <c r="DDC37" s="197"/>
      <c r="DDD37" s="197"/>
      <c r="DDE37" s="197"/>
      <c r="DDF37" s="197"/>
      <c r="DDG37" s="197"/>
      <c r="DDH37" s="197"/>
      <c r="DDI37" s="197"/>
      <c r="DDJ37" s="197"/>
      <c r="DDK37" s="197"/>
      <c r="DDL37" s="197"/>
      <c r="DDM37" s="197"/>
      <c r="DDN37" s="197"/>
      <c r="DDO37" s="197"/>
      <c r="DDP37" s="197"/>
      <c r="DDQ37" s="197"/>
      <c r="DDR37" s="197"/>
      <c r="DDS37" s="197"/>
      <c r="DDT37" s="197"/>
      <c r="DDU37" s="197"/>
      <c r="DDV37" s="197"/>
      <c r="DDW37" s="197"/>
      <c r="DDX37" s="197"/>
      <c r="DDY37" s="197"/>
      <c r="DDZ37" s="197"/>
      <c r="DEA37" s="197"/>
      <c r="DEB37" s="197"/>
      <c r="DEC37" s="197"/>
      <c r="DED37" s="197"/>
      <c r="DEE37" s="197"/>
      <c r="DEF37" s="197"/>
      <c r="DEG37" s="197"/>
      <c r="DEH37" s="197"/>
      <c r="DEI37" s="197"/>
      <c r="DEJ37" s="197"/>
      <c r="DEK37" s="197"/>
      <c r="DEL37" s="197"/>
      <c r="DEM37" s="197"/>
      <c r="DEN37" s="197"/>
      <c r="DEO37" s="197"/>
      <c r="DEP37" s="197"/>
      <c r="DEQ37" s="197"/>
      <c r="DER37" s="197"/>
      <c r="DES37" s="197"/>
      <c r="DET37" s="197"/>
      <c r="DEU37" s="197"/>
      <c r="DEV37" s="197"/>
      <c r="DEW37" s="197"/>
      <c r="DEX37" s="197"/>
      <c r="DEY37" s="197"/>
      <c r="DEZ37" s="197"/>
      <c r="DFA37" s="197"/>
      <c r="DFB37" s="197"/>
      <c r="DFC37" s="197"/>
      <c r="DFD37" s="197"/>
      <c r="DFE37" s="197"/>
      <c r="DFF37" s="197"/>
      <c r="DFG37" s="197"/>
      <c r="DFH37" s="197"/>
      <c r="DFI37" s="197"/>
      <c r="DFJ37" s="197"/>
      <c r="DFK37" s="197"/>
      <c r="DFL37" s="197"/>
      <c r="DFM37" s="197"/>
      <c r="DFN37" s="197"/>
      <c r="DFO37" s="197"/>
      <c r="DFP37" s="197"/>
      <c r="DFQ37" s="197"/>
      <c r="DFR37" s="197"/>
      <c r="DFS37" s="197"/>
      <c r="DFT37" s="197"/>
      <c r="DFU37" s="197"/>
      <c r="DFV37" s="197"/>
      <c r="DFW37" s="197"/>
      <c r="DFX37" s="197"/>
      <c r="DFY37" s="197"/>
      <c r="DFZ37" s="197"/>
      <c r="DGA37" s="197"/>
      <c r="DGB37" s="197"/>
      <c r="DGC37" s="197"/>
      <c r="DGD37" s="197"/>
      <c r="DGE37" s="197"/>
      <c r="DGF37" s="197"/>
      <c r="DGG37" s="197"/>
      <c r="DGH37" s="197"/>
      <c r="DGI37" s="197"/>
      <c r="DGJ37" s="197"/>
      <c r="DGK37" s="197"/>
      <c r="DGL37" s="197"/>
      <c r="DGM37" s="197"/>
      <c r="DGN37" s="197"/>
      <c r="DGO37" s="197"/>
      <c r="DGP37" s="197"/>
      <c r="DGQ37" s="197"/>
      <c r="DGR37" s="197"/>
      <c r="DGS37" s="197"/>
      <c r="DGT37" s="197"/>
      <c r="DGU37" s="197"/>
      <c r="DGV37" s="197"/>
      <c r="DGW37" s="197"/>
      <c r="DGX37" s="197"/>
      <c r="DGY37" s="197"/>
      <c r="DGZ37" s="197"/>
      <c r="DHA37" s="197"/>
      <c r="DHB37" s="197"/>
      <c r="DHC37" s="197"/>
      <c r="DHD37" s="197"/>
      <c r="DHE37" s="197"/>
      <c r="DHF37" s="197"/>
      <c r="DHG37" s="197"/>
      <c r="DHH37" s="197"/>
      <c r="DHI37" s="197"/>
      <c r="DHJ37" s="197"/>
      <c r="DHK37" s="197"/>
      <c r="DHL37" s="197"/>
      <c r="DHM37" s="197"/>
      <c r="DHN37" s="197"/>
      <c r="DHO37" s="197"/>
      <c r="DHP37" s="197"/>
      <c r="DHQ37" s="197"/>
      <c r="DHR37" s="197"/>
      <c r="DHS37" s="197"/>
      <c r="DHT37" s="197"/>
      <c r="DHU37" s="197"/>
      <c r="DHV37" s="197"/>
      <c r="DHW37" s="197"/>
      <c r="DHX37" s="197"/>
      <c r="DHY37" s="197"/>
      <c r="DHZ37" s="197"/>
      <c r="DIA37" s="197"/>
      <c r="DIB37" s="197"/>
      <c r="DIC37" s="197"/>
      <c r="DID37" s="197"/>
      <c r="DIE37" s="197"/>
      <c r="DIF37" s="197"/>
      <c r="DIG37" s="197"/>
      <c r="DIH37" s="197"/>
      <c r="DII37" s="197"/>
      <c r="DIJ37" s="197"/>
      <c r="DIK37" s="197"/>
      <c r="DIL37" s="197"/>
      <c r="DIM37" s="197"/>
      <c r="DIN37" s="197"/>
      <c r="DIO37" s="197"/>
      <c r="DIP37" s="197"/>
      <c r="DIQ37" s="197"/>
      <c r="DIR37" s="197"/>
      <c r="DIS37" s="197"/>
      <c r="DIT37" s="197"/>
      <c r="DIU37" s="197"/>
      <c r="DIV37" s="197"/>
      <c r="DIW37" s="197"/>
      <c r="DIX37" s="197"/>
      <c r="DIY37" s="197"/>
      <c r="DIZ37" s="197"/>
      <c r="DJA37" s="197"/>
      <c r="DJB37" s="197"/>
      <c r="DJC37" s="197"/>
      <c r="DJD37" s="197"/>
      <c r="DJE37" s="197"/>
      <c r="DJF37" s="197"/>
      <c r="DJG37" s="197"/>
      <c r="DJH37" s="197"/>
      <c r="DJI37" s="197"/>
      <c r="DJJ37" s="197"/>
      <c r="DJK37" s="197"/>
      <c r="DJL37" s="197"/>
      <c r="DJM37" s="197"/>
      <c r="DJN37" s="197"/>
      <c r="DJO37" s="197"/>
      <c r="DJP37" s="197"/>
      <c r="DJQ37" s="197"/>
      <c r="DJR37" s="197"/>
      <c r="DJS37" s="197"/>
      <c r="DJT37" s="197"/>
      <c r="DJU37" s="197"/>
      <c r="DJV37" s="197"/>
      <c r="DJW37" s="197"/>
      <c r="DJX37" s="197"/>
      <c r="DJY37" s="197"/>
      <c r="DJZ37" s="197"/>
      <c r="DKA37" s="197"/>
      <c r="DKB37" s="197"/>
      <c r="DKC37" s="197"/>
      <c r="DKD37" s="197"/>
      <c r="DKE37" s="197"/>
      <c r="DKF37" s="197"/>
      <c r="DKG37" s="197"/>
      <c r="DKH37" s="197"/>
      <c r="DKI37" s="197"/>
      <c r="DKJ37" s="197"/>
      <c r="DKK37" s="197"/>
      <c r="DKL37" s="197"/>
      <c r="DKM37" s="197"/>
      <c r="DKN37" s="197"/>
      <c r="DKO37" s="197"/>
      <c r="DKP37" s="197"/>
      <c r="DKQ37" s="197"/>
      <c r="DKR37" s="197"/>
      <c r="DKS37" s="197"/>
      <c r="DKT37" s="197"/>
      <c r="DKU37" s="197"/>
      <c r="DKV37" s="197"/>
      <c r="DKW37" s="197"/>
      <c r="DKX37" s="197"/>
      <c r="DKY37" s="197"/>
      <c r="DKZ37" s="197"/>
      <c r="DLA37" s="197"/>
      <c r="DLB37" s="197"/>
      <c r="DLC37" s="197"/>
      <c r="DLD37" s="197"/>
      <c r="DLE37" s="197"/>
      <c r="DLF37" s="197"/>
      <c r="DLG37" s="197"/>
      <c r="DLH37" s="197"/>
      <c r="DLI37" s="197"/>
      <c r="DLJ37" s="197"/>
      <c r="DLK37" s="197"/>
      <c r="DLL37" s="197"/>
      <c r="DLM37" s="197"/>
      <c r="DLN37" s="197"/>
      <c r="DLO37" s="197"/>
      <c r="DLP37" s="197"/>
      <c r="DLQ37" s="197"/>
      <c r="DLR37" s="197"/>
      <c r="DLS37" s="197"/>
      <c r="DLT37" s="197"/>
      <c r="DLU37" s="197"/>
      <c r="DLV37" s="197"/>
      <c r="DLW37" s="197"/>
      <c r="DLX37" s="197"/>
      <c r="DLY37" s="197"/>
      <c r="DLZ37" s="197"/>
      <c r="DMA37" s="197"/>
      <c r="DMB37" s="197"/>
      <c r="DMC37" s="197"/>
      <c r="DMD37" s="197"/>
      <c r="DME37" s="197"/>
      <c r="DMF37" s="197"/>
      <c r="DMG37" s="197"/>
      <c r="DMH37" s="197"/>
      <c r="DMI37" s="197"/>
      <c r="DMJ37" s="197"/>
      <c r="DMK37" s="197"/>
      <c r="DML37" s="197"/>
      <c r="DMM37" s="197"/>
      <c r="DMN37" s="197"/>
      <c r="DMO37" s="197"/>
      <c r="DMP37" s="197"/>
      <c r="DMQ37" s="197"/>
      <c r="DMR37" s="197"/>
      <c r="DMS37" s="197"/>
      <c r="DMT37" s="197"/>
      <c r="DMU37" s="197"/>
      <c r="DMV37" s="197"/>
      <c r="DMW37" s="197"/>
      <c r="DMX37" s="197"/>
      <c r="DMY37" s="197"/>
      <c r="DMZ37" s="197"/>
      <c r="DNA37" s="197"/>
      <c r="DNB37" s="197"/>
      <c r="DNC37" s="197"/>
      <c r="DND37" s="197"/>
      <c r="DNE37" s="197"/>
      <c r="DNF37" s="197"/>
      <c r="DNG37" s="197"/>
      <c r="DNH37" s="197"/>
      <c r="DNI37" s="197"/>
      <c r="DNJ37" s="197"/>
      <c r="DNK37" s="197"/>
      <c r="DNL37" s="197"/>
      <c r="DNM37" s="197"/>
      <c r="DNN37" s="197"/>
      <c r="DNO37" s="197"/>
      <c r="DNP37" s="197"/>
      <c r="DNQ37" s="197"/>
      <c r="DNR37" s="197"/>
      <c r="DNS37" s="197"/>
      <c r="DNT37" s="197"/>
      <c r="DNU37" s="197"/>
      <c r="DNV37" s="197"/>
      <c r="DNW37" s="197"/>
      <c r="DNX37" s="197"/>
      <c r="DNY37" s="197"/>
      <c r="DNZ37" s="197"/>
      <c r="DOA37" s="197"/>
      <c r="DOB37" s="197"/>
      <c r="DOC37" s="197"/>
      <c r="DOD37" s="197"/>
      <c r="DOE37" s="197"/>
      <c r="DOF37" s="197"/>
      <c r="DOG37" s="197"/>
      <c r="DOH37" s="197"/>
      <c r="DOI37" s="197"/>
      <c r="DOJ37" s="197"/>
      <c r="DOK37" s="197"/>
      <c r="DOL37" s="197"/>
      <c r="DOM37" s="197"/>
      <c r="DON37" s="197"/>
      <c r="DOO37" s="197"/>
      <c r="DOP37" s="197"/>
      <c r="DOQ37" s="197"/>
      <c r="DOR37" s="197"/>
      <c r="DOS37" s="197"/>
      <c r="DOT37" s="197"/>
      <c r="DOU37" s="197"/>
      <c r="DOV37" s="197"/>
      <c r="DOW37" s="197"/>
      <c r="DOX37" s="197"/>
      <c r="DOY37" s="197"/>
      <c r="DOZ37" s="197"/>
      <c r="DPA37" s="197"/>
      <c r="DPB37" s="197"/>
      <c r="DPC37" s="197"/>
      <c r="DPD37" s="197"/>
      <c r="DPE37" s="197"/>
      <c r="DPF37" s="197"/>
      <c r="DPG37" s="197"/>
      <c r="DPH37" s="197"/>
      <c r="DPI37" s="197"/>
      <c r="DPJ37" s="197"/>
      <c r="DPK37" s="197"/>
      <c r="DPL37" s="197"/>
      <c r="DPM37" s="197"/>
      <c r="DPN37" s="197"/>
      <c r="DPO37" s="197"/>
      <c r="DPP37" s="197"/>
      <c r="DPQ37" s="197"/>
      <c r="DPR37" s="197"/>
      <c r="DPS37" s="197"/>
      <c r="DPT37" s="197"/>
      <c r="DPU37" s="197"/>
      <c r="DPV37" s="197"/>
      <c r="DPW37" s="197"/>
      <c r="DPX37" s="197"/>
      <c r="DPY37" s="197"/>
      <c r="DPZ37" s="197"/>
      <c r="DQA37" s="197"/>
      <c r="DQB37" s="197"/>
      <c r="DQC37" s="197"/>
      <c r="DQD37" s="197"/>
      <c r="DQE37" s="197"/>
      <c r="DQF37" s="197"/>
      <c r="DQG37" s="197"/>
      <c r="DQH37" s="197"/>
      <c r="DQI37" s="197"/>
      <c r="DQJ37" s="197"/>
      <c r="DQK37" s="197"/>
      <c r="DQL37" s="197"/>
      <c r="DQM37" s="197"/>
      <c r="DQN37" s="197"/>
      <c r="DQO37" s="197"/>
      <c r="DQP37" s="197"/>
      <c r="DQQ37" s="197"/>
      <c r="DQR37" s="197"/>
      <c r="DQS37" s="197"/>
      <c r="DQT37" s="197"/>
      <c r="DQU37" s="197"/>
      <c r="DQV37" s="197"/>
      <c r="DQW37" s="197"/>
      <c r="DQX37" s="197"/>
      <c r="DQY37" s="197"/>
      <c r="DQZ37" s="197"/>
      <c r="DRA37" s="197"/>
      <c r="DRB37" s="197"/>
      <c r="DRC37" s="197"/>
      <c r="DRD37" s="197"/>
      <c r="DRE37" s="197"/>
      <c r="DRF37" s="197"/>
      <c r="DRG37" s="197"/>
      <c r="DRH37" s="197"/>
      <c r="DRI37" s="197"/>
      <c r="DRJ37" s="197"/>
      <c r="DRK37" s="197"/>
      <c r="DRL37" s="197"/>
      <c r="DRM37" s="197"/>
      <c r="DRN37" s="197"/>
      <c r="DRO37" s="197"/>
      <c r="DRP37" s="197"/>
      <c r="DRQ37" s="197"/>
      <c r="DRR37" s="197"/>
      <c r="DRS37" s="197"/>
      <c r="DRT37" s="197"/>
      <c r="DRU37" s="197"/>
      <c r="DRV37" s="197"/>
      <c r="DRW37" s="197"/>
      <c r="DRX37" s="197"/>
      <c r="DRY37" s="197"/>
      <c r="DRZ37" s="197"/>
      <c r="DSA37" s="197"/>
      <c r="DSB37" s="197"/>
      <c r="DSC37" s="197"/>
      <c r="DSD37" s="197"/>
      <c r="DSE37" s="197"/>
      <c r="DSF37" s="197"/>
      <c r="DSG37" s="197"/>
      <c r="DSH37" s="197"/>
      <c r="DSI37" s="197"/>
      <c r="DSJ37" s="197"/>
      <c r="DSK37" s="197"/>
      <c r="DSL37" s="197"/>
      <c r="DSM37" s="197"/>
      <c r="DSN37" s="197"/>
      <c r="DSO37" s="197"/>
      <c r="DSP37" s="197"/>
      <c r="DSQ37" s="197"/>
      <c r="DSR37" s="197"/>
      <c r="DSS37" s="197"/>
      <c r="DST37" s="197"/>
      <c r="DSU37" s="197"/>
      <c r="DSV37" s="197"/>
      <c r="DSW37" s="197"/>
      <c r="DSX37" s="197"/>
      <c r="DSY37" s="197"/>
      <c r="DSZ37" s="197"/>
      <c r="DTA37" s="197"/>
      <c r="DTB37" s="197"/>
      <c r="DTC37" s="197"/>
      <c r="DTD37" s="197"/>
      <c r="DTE37" s="197"/>
      <c r="DTF37" s="197"/>
      <c r="DTG37" s="197"/>
      <c r="DTH37" s="197"/>
      <c r="DTI37" s="197"/>
      <c r="DTJ37" s="197"/>
      <c r="DTK37" s="197"/>
      <c r="DTL37" s="197"/>
      <c r="DTM37" s="197"/>
      <c r="DTN37" s="197"/>
      <c r="DTO37" s="197"/>
      <c r="DTP37" s="197"/>
      <c r="DTQ37" s="197"/>
      <c r="DTR37" s="197"/>
      <c r="DTS37" s="197"/>
      <c r="DTT37" s="197"/>
      <c r="DTU37" s="197"/>
      <c r="DTV37" s="197"/>
      <c r="DTW37" s="197"/>
      <c r="DTX37" s="197"/>
      <c r="DTY37" s="197"/>
      <c r="DTZ37" s="197"/>
      <c r="DUA37" s="197"/>
      <c r="DUB37" s="197"/>
      <c r="DUC37" s="197"/>
      <c r="DUD37" s="197"/>
      <c r="DUE37" s="197"/>
      <c r="DUF37" s="197"/>
      <c r="DUG37" s="197"/>
      <c r="DUH37" s="197"/>
      <c r="DUI37" s="197"/>
      <c r="DUJ37" s="197"/>
      <c r="DUK37" s="197"/>
      <c r="DUL37" s="197"/>
      <c r="DUM37" s="197"/>
      <c r="DUN37" s="197"/>
      <c r="DUO37" s="197"/>
      <c r="DUP37" s="197"/>
      <c r="DUQ37" s="197"/>
      <c r="DUR37" s="197"/>
      <c r="DUS37" s="197"/>
      <c r="DUT37" s="197"/>
      <c r="DUU37" s="197"/>
      <c r="DUV37" s="197"/>
      <c r="DUW37" s="197"/>
      <c r="DUX37" s="197"/>
      <c r="DUY37" s="197"/>
      <c r="DUZ37" s="197"/>
      <c r="DVA37" s="197"/>
      <c r="DVB37" s="197"/>
      <c r="DVC37" s="197"/>
      <c r="DVD37" s="197"/>
      <c r="DVE37" s="197"/>
      <c r="DVF37" s="197"/>
      <c r="DVG37" s="197"/>
      <c r="DVH37" s="197"/>
      <c r="DVI37" s="197"/>
      <c r="DVJ37" s="197"/>
      <c r="DVK37" s="197"/>
      <c r="DVL37" s="197"/>
      <c r="DVM37" s="197"/>
      <c r="DVN37" s="197"/>
      <c r="DVO37" s="197"/>
      <c r="DVP37" s="197"/>
      <c r="DVQ37" s="197"/>
      <c r="DVR37" s="197"/>
      <c r="DVS37" s="197"/>
      <c r="DVT37" s="197"/>
      <c r="DVU37" s="197"/>
      <c r="DVV37" s="197"/>
      <c r="DVW37" s="197"/>
      <c r="DVX37" s="197"/>
      <c r="DVY37" s="197"/>
      <c r="DVZ37" s="197"/>
      <c r="DWA37" s="197"/>
      <c r="DWB37" s="197"/>
      <c r="DWC37" s="197"/>
      <c r="DWD37" s="197"/>
      <c r="DWE37" s="197"/>
      <c r="DWF37" s="197"/>
      <c r="DWG37" s="197"/>
      <c r="DWH37" s="197"/>
      <c r="DWI37" s="197"/>
      <c r="DWJ37" s="197"/>
      <c r="DWK37" s="197"/>
      <c r="DWL37" s="197"/>
      <c r="DWM37" s="197"/>
      <c r="DWN37" s="197"/>
      <c r="DWO37" s="197"/>
      <c r="DWP37" s="197"/>
      <c r="DWQ37" s="197"/>
      <c r="DWR37" s="197"/>
      <c r="DWS37" s="197"/>
      <c r="DWT37" s="197"/>
      <c r="DWU37" s="197"/>
      <c r="DWV37" s="197"/>
      <c r="DWW37" s="197"/>
      <c r="DWX37" s="197"/>
      <c r="DWY37" s="197"/>
      <c r="DWZ37" s="197"/>
      <c r="DXA37" s="197"/>
      <c r="DXB37" s="197"/>
      <c r="DXC37" s="197"/>
      <c r="DXD37" s="197"/>
      <c r="DXE37" s="197"/>
      <c r="DXF37" s="197"/>
      <c r="DXG37" s="197"/>
      <c r="DXH37" s="197"/>
      <c r="DXI37" s="197"/>
      <c r="DXJ37" s="197"/>
      <c r="DXK37" s="197"/>
      <c r="DXL37" s="197"/>
      <c r="DXM37" s="197"/>
      <c r="DXN37" s="197"/>
      <c r="DXO37" s="197"/>
      <c r="DXP37" s="197"/>
      <c r="DXQ37" s="197"/>
      <c r="DXR37" s="197"/>
      <c r="DXS37" s="197"/>
      <c r="DXT37" s="197"/>
      <c r="DXU37" s="197"/>
      <c r="DXV37" s="197"/>
      <c r="DXW37" s="197"/>
      <c r="DXX37" s="197"/>
      <c r="DXY37" s="197"/>
      <c r="DXZ37" s="197"/>
      <c r="DYA37" s="197"/>
      <c r="DYB37" s="197"/>
      <c r="DYC37" s="197"/>
      <c r="DYD37" s="197"/>
      <c r="DYE37" s="197"/>
      <c r="DYF37" s="197"/>
      <c r="DYG37" s="197"/>
      <c r="DYH37" s="197"/>
      <c r="DYI37" s="197"/>
      <c r="DYJ37" s="197"/>
      <c r="DYK37" s="197"/>
      <c r="DYL37" s="197"/>
      <c r="DYM37" s="197"/>
      <c r="DYN37" s="197"/>
      <c r="DYO37" s="197"/>
      <c r="DYP37" s="197"/>
      <c r="DYQ37" s="197"/>
      <c r="DYR37" s="197"/>
      <c r="DYS37" s="197"/>
      <c r="DYT37" s="197"/>
      <c r="DYU37" s="197"/>
      <c r="DYV37" s="197"/>
      <c r="DYW37" s="197"/>
      <c r="DYX37" s="197"/>
      <c r="DYY37" s="197"/>
      <c r="DYZ37" s="197"/>
      <c r="DZA37" s="197"/>
      <c r="DZB37" s="197"/>
      <c r="DZC37" s="197"/>
      <c r="DZD37" s="197"/>
      <c r="DZE37" s="197"/>
      <c r="DZF37" s="197"/>
      <c r="DZG37" s="197"/>
      <c r="DZH37" s="197"/>
      <c r="DZI37" s="197"/>
      <c r="DZJ37" s="197"/>
      <c r="DZK37" s="197"/>
      <c r="DZL37" s="197"/>
      <c r="DZM37" s="197"/>
      <c r="DZN37" s="197"/>
      <c r="DZO37" s="197"/>
      <c r="DZP37" s="197"/>
      <c r="DZQ37" s="197"/>
      <c r="DZR37" s="197"/>
      <c r="DZS37" s="197"/>
      <c r="DZT37" s="197"/>
      <c r="DZU37" s="197"/>
      <c r="DZV37" s="197"/>
      <c r="DZW37" s="197"/>
      <c r="DZX37" s="197"/>
      <c r="DZY37" s="197"/>
      <c r="DZZ37" s="197"/>
      <c r="EAA37" s="197"/>
      <c r="EAB37" s="197"/>
      <c r="EAC37" s="197"/>
      <c r="EAD37" s="197"/>
      <c r="EAE37" s="197"/>
      <c r="EAF37" s="197"/>
      <c r="EAG37" s="197"/>
      <c r="EAH37" s="197"/>
      <c r="EAI37" s="197"/>
      <c r="EAJ37" s="197"/>
      <c r="EAK37" s="197"/>
      <c r="EAL37" s="197"/>
      <c r="EAM37" s="197"/>
      <c r="EAN37" s="197"/>
      <c r="EAO37" s="197"/>
      <c r="EAP37" s="197"/>
      <c r="EAQ37" s="197"/>
      <c r="EAR37" s="197"/>
      <c r="EAS37" s="197"/>
      <c r="EAT37" s="197"/>
      <c r="EAU37" s="197"/>
      <c r="EAV37" s="197"/>
      <c r="EAW37" s="197"/>
      <c r="EAX37" s="197"/>
      <c r="EAY37" s="197"/>
      <c r="EAZ37" s="197"/>
      <c r="EBA37" s="197"/>
      <c r="EBB37" s="197"/>
      <c r="EBC37" s="197"/>
      <c r="EBD37" s="197"/>
      <c r="EBE37" s="197"/>
      <c r="EBF37" s="197"/>
      <c r="EBG37" s="197"/>
      <c r="EBH37" s="197"/>
      <c r="EBI37" s="197"/>
      <c r="EBJ37" s="197"/>
      <c r="EBK37" s="197"/>
      <c r="EBL37" s="197"/>
      <c r="EBM37" s="197"/>
      <c r="EBN37" s="197"/>
      <c r="EBO37" s="197"/>
      <c r="EBP37" s="197"/>
      <c r="EBQ37" s="197"/>
      <c r="EBR37" s="197"/>
      <c r="EBS37" s="197"/>
      <c r="EBT37" s="197"/>
      <c r="EBU37" s="197"/>
      <c r="EBV37" s="197"/>
      <c r="EBW37" s="197"/>
      <c r="EBX37" s="197"/>
      <c r="EBY37" s="197"/>
      <c r="EBZ37" s="197"/>
      <c r="ECA37" s="197"/>
      <c r="ECB37" s="197"/>
      <c r="ECC37" s="197"/>
      <c r="ECD37" s="197"/>
      <c r="ECE37" s="197"/>
      <c r="ECF37" s="197"/>
      <c r="ECG37" s="197"/>
      <c r="ECH37" s="197"/>
      <c r="ECI37" s="197"/>
      <c r="ECJ37" s="197"/>
      <c r="ECK37" s="197"/>
      <c r="ECL37" s="197"/>
      <c r="ECM37" s="197"/>
      <c r="ECN37" s="197"/>
      <c r="ECO37" s="197"/>
      <c r="ECP37" s="197"/>
      <c r="ECQ37" s="197"/>
      <c r="ECR37" s="197"/>
      <c r="ECS37" s="197"/>
      <c r="ECT37" s="197"/>
      <c r="ECU37" s="197"/>
      <c r="ECV37" s="197"/>
      <c r="ECW37" s="197"/>
      <c r="ECX37" s="197"/>
      <c r="ECY37" s="197"/>
      <c r="ECZ37" s="197"/>
      <c r="EDA37" s="197"/>
      <c r="EDB37" s="197"/>
      <c r="EDC37" s="197"/>
      <c r="EDD37" s="197"/>
      <c r="EDE37" s="197"/>
      <c r="EDF37" s="197"/>
      <c r="EDG37" s="197"/>
      <c r="EDH37" s="197"/>
      <c r="EDI37" s="197"/>
      <c r="EDJ37" s="197"/>
      <c r="EDK37" s="197"/>
      <c r="EDL37" s="197"/>
      <c r="EDM37" s="197"/>
      <c r="EDN37" s="197"/>
      <c r="EDO37" s="197"/>
      <c r="EDP37" s="197"/>
      <c r="EDQ37" s="197"/>
      <c r="EDR37" s="197"/>
      <c r="EDS37" s="197"/>
      <c r="EDT37" s="197"/>
      <c r="EDU37" s="197"/>
      <c r="EDV37" s="197"/>
      <c r="EDW37" s="197"/>
      <c r="EDX37" s="197"/>
      <c r="EDY37" s="197"/>
      <c r="EDZ37" s="197"/>
      <c r="EEA37" s="197"/>
      <c r="EEB37" s="197"/>
      <c r="EEC37" s="197"/>
      <c r="EED37" s="197"/>
      <c r="EEE37" s="197"/>
      <c r="EEF37" s="197"/>
      <c r="EEG37" s="197"/>
      <c r="EEH37" s="197"/>
      <c r="EEI37" s="197"/>
      <c r="EEJ37" s="197"/>
      <c r="EEK37" s="197"/>
      <c r="EEL37" s="197"/>
      <c r="EEM37" s="197"/>
      <c r="EEN37" s="197"/>
      <c r="EEO37" s="197"/>
      <c r="EEP37" s="197"/>
      <c r="EEQ37" s="197"/>
      <c r="EER37" s="197"/>
      <c r="EES37" s="197"/>
      <c r="EET37" s="197"/>
      <c r="EEU37" s="197"/>
      <c r="EEV37" s="197"/>
      <c r="EEW37" s="197"/>
      <c r="EEX37" s="197"/>
      <c r="EEY37" s="197"/>
      <c r="EEZ37" s="197"/>
      <c r="EFA37" s="197"/>
      <c r="EFB37" s="197"/>
      <c r="EFC37" s="197"/>
      <c r="EFD37" s="197"/>
      <c r="EFE37" s="197"/>
      <c r="EFF37" s="197"/>
      <c r="EFG37" s="197"/>
      <c r="EFH37" s="197"/>
      <c r="EFI37" s="197"/>
      <c r="EFJ37" s="197"/>
      <c r="EFK37" s="197"/>
      <c r="EFL37" s="197"/>
      <c r="EFM37" s="197"/>
      <c r="EFN37" s="197"/>
      <c r="EFO37" s="197"/>
      <c r="EFP37" s="197"/>
      <c r="EFQ37" s="197"/>
      <c r="EFR37" s="197"/>
      <c r="EFS37" s="197"/>
      <c r="EFT37" s="197"/>
      <c r="EFU37" s="197"/>
      <c r="EFV37" s="197"/>
      <c r="EFW37" s="197"/>
      <c r="EFX37" s="197"/>
      <c r="EFY37" s="197"/>
      <c r="EFZ37" s="197"/>
      <c r="EGA37" s="197"/>
      <c r="EGB37" s="197"/>
      <c r="EGC37" s="197"/>
      <c r="EGD37" s="197"/>
      <c r="EGE37" s="197"/>
      <c r="EGF37" s="197"/>
      <c r="EGG37" s="197"/>
      <c r="EGH37" s="197"/>
      <c r="EGI37" s="197"/>
      <c r="EGJ37" s="197"/>
      <c r="EGK37" s="197"/>
      <c r="EGL37" s="197"/>
      <c r="EGM37" s="197"/>
      <c r="EGN37" s="197"/>
      <c r="EGO37" s="197"/>
      <c r="EGP37" s="197"/>
      <c r="EGQ37" s="197"/>
      <c r="EGR37" s="197"/>
      <c r="EGS37" s="197"/>
      <c r="EGT37" s="197"/>
      <c r="EGU37" s="197"/>
      <c r="EGV37" s="197"/>
      <c r="EGW37" s="197"/>
      <c r="EGX37" s="197"/>
      <c r="EGY37" s="197"/>
      <c r="EGZ37" s="197"/>
      <c r="EHA37" s="197"/>
      <c r="EHB37" s="197"/>
      <c r="EHC37" s="197"/>
      <c r="EHD37" s="197"/>
      <c r="EHE37" s="197"/>
      <c r="EHF37" s="197"/>
      <c r="EHG37" s="197"/>
      <c r="EHH37" s="197"/>
      <c r="EHI37" s="197"/>
      <c r="EHJ37" s="197"/>
      <c r="EHK37" s="197"/>
      <c r="EHL37" s="197"/>
      <c r="EHM37" s="197"/>
      <c r="EHN37" s="197"/>
      <c r="EHO37" s="197"/>
      <c r="EHP37" s="197"/>
      <c r="EHQ37" s="197"/>
      <c r="EHR37" s="197"/>
      <c r="EHS37" s="197"/>
      <c r="EHT37" s="197"/>
      <c r="EHU37" s="197"/>
      <c r="EHV37" s="197"/>
      <c r="EHW37" s="197"/>
      <c r="EHX37" s="197"/>
      <c r="EHY37" s="197"/>
      <c r="EHZ37" s="197"/>
      <c r="EIA37" s="197"/>
      <c r="EIB37" s="197"/>
      <c r="EIC37" s="197"/>
      <c r="EID37" s="197"/>
      <c r="EIE37" s="197"/>
      <c r="EIF37" s="197"/>
      <c r="EIG37" s="197"/>
      <c r="EIH37" s="197"/>
      <c r="EII37" s="197"/>
      <c r="EIJ37" s="197"/>
      <c r="EIK37" s="197"/>
      <c r="EIL37" s="197"/>
      <c r="EIM37" s="197"/>
      <c r="EIN37" s="197"/>
      <c r="EIO37" s="197"/>
      <c r="EIP37" s="197"/>
      <c r="EIQ37" s="197"/>
      <c r="EIR37" s="197"/>
      <c r="EIS37" s="197"/>
      <c r="EIT37" s="197"/>
      <c r="EIU37" s="197"/>
      <c r="EIV37" s="197"/>
      <c r="EIW37" s="197"/>
      <c r="EIX37" s="197"/>
      <c r="EIY37" s="197"/>
      <c r="EIZ37" s="197"/>
      <c r="EJA37" s="197"/>
      <c r="EJB37" s="197"/>
      <c r="EJC37" s="197"/>
      <c r="EJD37" s="197"/>
      <c r="EJE37" s="197"/>
      <c r="EJF37" s="197"/>
      <c r="EJG37" s="197"/>
      <c r="EJH37" s="197"/>
      <c r="EJI37" s="197"/>
      <c r="EJJ37" s="197"/>
      <c r="EJK37" s="197"/>
      <c r="EJL37" s="197"/>
      <c r="EJM37" s="197"/>
      <c r="EJN37" s="197"/>
      <c r="EJO37" s="197"/>
      <c r="EJP37" s="197"/>
      <c r="EJQ37" s="197"/>
      <c r="EJR37" s="197"/>
      <c r="EJS37" s="197"/>
      <c r="EJT37" s="197"/>
      <c r="EJU37" s="197"/>
      <c r="EJV37" s="197"/>
      <c r="EJW37" s="197"/>
      <c r="EJX37" s="197"/>
      <c r="EJY37" s="197"/>
      <c r="EJZ37" s="197"/>
      <c r="EKA37" s="197"/>
      <c r="EKB37" s="197"/>
      <c r="EKC37" s="197"/>
      <c r="EKD37" s="197"/>
      <c r="EKE37" s="197"/>
      <c r="EKF37" s="197"/>
      <c r="EKG37" s="197"/>
      <c r="EKH37" s="197"/>
      <c r="EKI37" s="197"/>
      <c r="EKJ37" s="197"/>
      <c r="EKK37" s="197"/>
      <c r="EKL37" s="197"/>
      <c r="EKM37" s="197"/>
      <c r="EKN37" s="197"/>
      <c r="EKO37" s="197"/>
      <c r="EKP37" s="197"/>
      <c r="EKQ37" s="197"/>
      <c r="EKR37" s="197"/>
      <c r="EKS37" s="197"/>
      <c r="EKT37" s="197"/>
      <c r="EKU37" s="197"/>
      <c r="EKV37" s="197"/>
      <c r="EKW37" s="197"/>
      <c r="EKX37" s="197"/>
      <c r="EKY37" s="197"/>
      <c r="EKZ37" s="197"/>
      <c r="ELA37" s="197"/>
      <c r="ELB37" s="197"/>
      <c r="ELC37" s="197"/>
      <c r="ELD37" s="197"/>
      <c r="ELE37" s="197"/>
      <c r="ELF37" s="197"/>
      <c r="ELG37" s="197"/>
      <c r="ELH37" s="197"/>
      <c r="ELI37" s="197"/>
      <c r="ELJ37" s="197"/>
      <c r="ELK37" s="197"/>
      <c r="ELL37" s="197"/>
      <c r="ELM37" s="197"/>
      <c r="ELN37" s="197"/>
      <c r="ELO37" s="197"/>
      <c r="ELP37" s="197"/>
      <c r="ELQ37" s="197"/>
      <c r="ELR37" s="197"/>
      <c r="ELS37" s="197"/>
      <c r="ELT37" s="197"/>
      <c r="ELU37" s="197"/>
      <c r="ELV37" s="197"/>
      <c r="ELW37" s="197"/>
      <c r="ELX37" s="197"/>
      <c r="ELY37" s="197"/>
      <c r="ELZ37" s="197"/>
      <c r="EMA37" s="197"/>
      <c r="EMB37" s="197"/>
      <c r="EMC37" s="197"/>
      <c r="EMD37" s="197"/>
      <c r="EME37" s="197"/>
      <c r="EMF37" s="197"/>
      <c r="EMG37" s="197"/>
      <c r="EMH37" s="197"/>
      <c r="EMI37" s="197"/>
      <c r="EMJ37" s="197"/>
      <c r="EMK37" s="197"/>
      <c r="EML37" s="197"/>
      <c r="EMM37" s="197"/>
      <c r="EMN37" s="197"/>
      <c r="EMO37" s="197"/>
      <c r="EMP37" s="197"/>
      <c r="EMQ37" s="197"/>
      <c r="EMR37" s="197"/>
      <c r="EMS37" s="197"/>
      <c r="EMT37" s="197"/>
      <c r="EMU37" s="197"/>
      <c r="EMV37" s="197"/>
      <c r="EMW37" s="197"/>
      <c r="EMX37" s="197"/>
      <c r="EMY37" s="197"/>
      <c r="EMZ37" s="197"/>
      <c r="ENA37" s="197"/>
      <c r="ENB37" s="197"/>
      <c r="ENC37" s="197"/>
      <c r="END37" s="197"/>
      <c r="ENE37" s="197"/>
      <c r="ENF37" s="197"/>
      <c r="ENG37" s="197"/>
      <c r="ENH37" s="197"/>
      <c r="ENI37" s="197"/>
      <c r="ENJ37" s="197"/>
      <c r="ENK37" s="197"/>
      <c r="ENL37" s="197"/>
      <c r="ENM37" s="197"/>
      <c r="ENN37" s="197"/>
      <c r="ENO37" s="197"/>
      <c r="ENP37" s="197"/>
      <c r="ENQ37" s="197"/>
      <c r="ENR37" s="197"/>
      <c r="ENS37" s="197"/>
      <c r="ENT37" s="197"/>
      <c r="ENU37" s="197"/>
      <c r="ENV37" s="197"/>
      <c r="ENW37" s="197"/>
      <c r="ENX37" s="197"/>
      <c r="ENY37" s="197"/>
      <c r="ENZ37" s="197"/>
      <c r="EOA37" s="197"/>
      <c r="EOB37" s="197"/>
      <c r="EOC37" s="197"/>
      <c r="EOD37" s="197"/>
      <c r="EOE37" s="197"/>
      <c r="EOF37" s="197"/>
      <c r="EOG37" s="197"/>
      <c r="EOH37" s="197"/>
      <c r="EOI37" s="197"/>
      <c r="EOJ37" s="197"/>
      <c r="EOK37" s="197"/>
      <c r="EOL37" s="197"/>
      <c r="EOM37" s="197"/>
      <c r="EON37" s="197"/>
      <c r="EOO37" s="197"/>
      <c r="EOP37" s="197"/>
      <c r="EOQ37" s="197"/>
      <c r="EOR37" s="197"/>
      <c r="EOS37" s="197"/>
      <c r="EOT37" s="197"/>
      <c r="EOU37" s="197"/>
      <c r="EOV37" s="197"/>
      <c r="EOW37" s="197"/>
      <c r="EOX37" s="197"/>
      <c r="EOY37" s="197"/>
      <c r="EOZ37" s="197"/>
      <c r="EPA37" s="197"/>
      <c r="EPB37" s="197"/>
      <c r="EPC37" s="197"/>
      <c r="EPD37" s="197"/>
      <c r="EPE37" s="197"/>
      <c r="EPF37" s="197"/>
      <c r="EPG37" s="197"/>
      <c r="EPH37" s="197"/>
      <c r="EPI37" s="197"/>
      <c r="EPJ37" s="197"/>
      <c r="EPK37" s="197"/>
      <c r="EPL37" s="197"/>
      <c r="EPM37" s="197"/>
      <c r="EPN37" s="197"/>
      <c r="EPO37" s="197"/>
      <c r="EPP37" s="197"/>
      <c r="EPQ37" s="197"/>
      <c r="EPR37" s="197"/>
      <c r="EPS37" s="197"/>
      <c r="EPT37" s="197"/>
      <c r="EPU37" s="197"/>
      <c r="EPV37" s="197"/>
      <c r="EPW37" s="197"/>
      <c r="EPX37" s="197"/>
      <c r="EPY37" s="197"/>
      <c r="EPZ37" s="197"/>
      <c r="EQA37" s="197"/>
      <c r="EQB37" s="197"/>
      <c r="EQC37" s="197"/>
      <c r="EQD37" s="197"/>
      <c r="EQE37" s="197"/>
      <c r="EQF37" s="197"/>
      <c r="EQG37" s="197"/>
      <c r="EQH37" s="197"/>
      <c r="EQI37" s="197"/>
      <c r="EQJ37" s="197"/>
      <c r="EQK37" s="197"/>
      <c r="EQL37" s="197"/>
      <c r="EQM37" s="197"/>
      <c r="EQN37" s="197"/>
      <c r="EQO37" s="197"/>
      <c r="EQP37" s="197"/>
      <c r="EQQ37" s="197"/>
      <c r="EQR37" s="197"/>
      <c r="EQS37" s="197"/>
      <c r="EQT37" s="197"/>
      <c r="EQU37" s="197"/>
      <c r="EQV37" s="197"/>
      <c r="EQW37" s="197"/>
      <c r="EQX37" s="197"/>
      <c r="EQY37" s="197"/>
      <c r="EQZ37" s="197"/>
      <c r="ERA37" s="197"/>
      <c r="ERB37" s="197"/>
      <c r="ERC37" s="197"/>
      <c r="ERD37" s="197"/>
      <c r="ERE37" s="197"/>
      <c r="ERF37" s="197"/>
      <c r="ERG37" s="197"/>
      <c r="ERH37" s="197"/>
      <c r="ERI37" s="197"/>
      <c r="ERJ37" s="197"/>
      <c r="ERK37" s="197"/>
      <c r="ERL37" s="197"/>
      <c r="ERM37" s="197"/>
      <c r="ERN37" s="197"/>
      <c r="ERO37" s="197"/>
      <c r="ERP37" s="197"/>
      <c r="ERQ37" s="197"/>
      <c r="ERR37" s="197"/>
      <c r="ERS37" s="197"/>
      <c r="ERT37" s="197"/>
      <c r="ERU37" s="197"/>
      <c r="ERV37" s="197"/>
      <c r="ERW37" s="197"/>
      <c r="ERX37" s="197"/>
      <c r="ERY37" s="197"/>
      <c r="ERZ37" s="197"/>
      <c r="ESA37" s="197"/>
      <c r="ESB37" s="197"/>
      <c r="ESC37" s="197"/>
      <c r="ESD37" s="197"/>
      <c r="ESE37" s="197"/>
      <c r="ESF37" s="197"/>
      <c r="ESG37" s="197"/>
      <c r="ESH37" s="197"/>
      <c r="ESI37" s="197"/>
      <c r="ESJ37" s="197"/>
      <c r="ESK37" s="197"/>
      <c r="ESL37" s="197"/>
      <c r="ESM37" s="197"/>
      <c r="ESN37" s="197"/>
      <c r="ESO37" s="197"/>
      <c r="ESP37" s="197"/>
      <c r="ESQ37" s="197"/>
      <c r="ESR37" s="197"/>
      <c r="ESS37" s="197"/>
      <c r="EST37" s="197"/>
      <c r="ESU37" s="197"/>
      <c r="ESV37" s="197"/>
      <c r="ESW37" s="197"/>
      <c r="ESX37" s="197"/>
      <c r="ESY37" s="197"/>
      <c r="ESZ37" s="197"/>
      <c r="ETA37" s="197"/>
      <c r="ETB37" s="197"/>
      <c r="ETC37" s="197"/>
      <c r="ETD37" s="197"/>
      <c r="ETE37" s="197"/>
      <c r="ETF37" s="197"/>
      <c r="ETG37" s="197"/>
      <c r="ETH37" s="197"/>
      <c r="ETI37" s="197"/>
      <c r="ETJ37" s="197"/>
      <c r="ETK37" s="197"/>
      <c r="ETL37" s="197"/>
      <c r="ETM37" s="197"/>
      <c r="ETN37" s="197"/>
      <c r="ETO37" s="197"/>
      <c r="ETP37" s="197"/>
      <c r="ETQ37" s="197"/>
      <c r="ETR37" s="197"/>
      <c r="ETS37" s="197"/>
      <c r="ETT37" s="197"/>
      <c r="ETU37" s="197"/>
      <c r="ETV37" s="197"/>
      <c r="ETW37" s="197"/>
      <c r="ETX37" s="197"/>
      <c r="ETY37" s="197"/>
      <c r="ETZ37" s="197"/>
      <c r="EUA37" s="197"/>
      <c r="EUB37" s="197"/>
      <c r="EUC37" s="197"/>
      <c r="EUD37" s="197"/>
      <c r="EUE37" s="197"/>
      <c r="EUF37" s="197"/>
      <c r="EUG37" s="197"/>
      <c r="EUH37" s="197"/>
      <c r="EUI37" s="197"/>
      <c r="EUJ37" s="197"/>
      <c r="EUK37" s="197"/>
      <c r="EUL37" s="197"/>
      <c r="EUM37" s="197"/>
      <c r="EUN37" s="197"/>
      <c r="EUO37" s="197"/>
      <c r="EUP37" s="197"/>
      <c r="EUQ37" s="197"/>
      <c r="EUR37" s="197"/>
      <c r="EUS37" s="197"/>
      <c r="EUT37" s="197"/>
      <c r="EUU37" s="197"/>
      <c r="EUV37" s="197"/>
      <c r="EUW37" s="197"/>
      <c r="EUX37" s="197"/>
      <c r="EUY37" s="197"/>
      <c r="EUZ37" s="197"/>
      <c r="EVA37" s="197"/>
      <c r="EVB37" s="197"/>
      <c r="EVC37" s="197"/>
      <c r="EVD37" s="197"/>
      <c r="EVE37" s="197"/>
      <c r="EVF37" s="197"/>
      <c r="EVG37" s="197"/>
      <c r="EVH37" s="197"/>
      <c r="EVI37" s="197"/>
      <c r="EVJ37" s="197"/>
      <c r="EVK37" s="197"/>
      <c r="EVL37" s="197"/>
      <c r="EVM37" s="197"/>
      <c r="EVN37" s="197"/>
      <c r="EVO37" s="197"/>
      <c r="EVP37" s="197"/>
      <c r="EVQ37" s="197"/>
      <c r="EVR37" s="197"/>
      <c r="EVS37" s="197"/>
      <c r="EVT37" s="197"/>
      <c r="EVU37" s="197"/>
      <c r="EVV37" s="197"/>
      <c r="EVW37" s="197"/>
      <c r="EVX37" s="197"/>
      <c r="EVY37" s="197"/>
      <c r="EVZ37" s="197"/>
      <c r="EWA37" s="197"/>
      <c r="EWB37" s="197"/>
      <c r="EWC37" s="197"/>
      <c r="EWD37" s="197"/>
      <c r="EWE37" s="197"/>
      <c r="EWF37" s="197"/>
      <c r="EWG37" s="197"/>
      <c r="EWH37" s="197"/>
      <c r="EWI37" s="197"/>
      <c r="EWJ37" s="197"/>
      <c r="EWK37" s="197"/>
      <c r="EWL37" s="197"/>
      <c r="EWM37" s="197"/>
      <c r="EWN37" s="197"/>
      <c r="EWO37" s="197"/>
      <c r="EWP37" s="197"/>
      <c r="EWQ37" s="197"/>
      <c r="EWR37" s="197"/>
      <c r="EWS37" s="197"/>
      <c r="EWT37" s="197"/>
      <c r="EWU37" s="197"/>
      <c r="EWV37" s="197"/>
      <c r="EWW37" s="197"/>
      <c r="EWX37" s="197"/>
      <c r="EWY37" s="197"/>
      <c r="EWZ37" s="197"/>
      <c r="EXA37" s="197"/>
      <c r="EXB37" s="197"/>
      <c r="EXC37" s="197"/>
      <c r="EXD37" s="197"/>
      <c r="EXE37" s="197"/>
      <c r="EXF37" s="197"/>
      <c r="EXG37" s="197"/>
      <c r="EXH37" s="197"/>
      <c r="EXI37" s="197"/>
      <c r="EXJ37" s="197"/>
      <c r="EXK37" s="197"/>
      <c r="EXL37" s="197"/>
      <c r="EXM37" s="197"/>
      <c r="EXN37" s="197"/>
      <c r="EXO37" s="197"/>
      <c r="EXP37" s="197"/>
      <c r="EXQ37" s="197"/>
      <c r="EXR37" s="197"/>
      <c r="EXS37" s="197"/>
      <c r="EXT37" s="197"/>
      <c r="EXU37" s="197"/>
      <c r="EXV37" s="197"/>
      <c r="EXW37" s="197"/>
      <c r="EXX37" s="197"/>
      <c r="EXY37" s="197"/>
      <c r="EXZ37" s="197"/>
      <c r="EYA37" s="197"/>
      <c r="EYB37" s="197"/>
      <c r="EYC37" s="197"/>
      <c r="EYD37" s="197"/>
      <c r="EYE37" s="197"/>
      <c r="EYF37" s="197"/>
      <c r="EYG37" s="197"/>
      <c r="EYH37" s="197"/>
      <c r="EYI37" s="197"/>
      <c r="EYJ37" s="197"/>
      <c r="EYK37" s="197"/>
      <c r="EYL37" s="197"/>
      <c r="EYM37" s="197"/>
      <c r="EYN37" s="197"/>
      <c r="EYO37" s="197"/>
      <c r="EYP37" s="197"/>
      <c r="EYQ37" s="197"/>
      <c r="EYR37" s="197"/>
      <c r="EYS37" s="197"/>
      <c r="EYT37" s="197"/>
      <c r="EYU37" s="197"/>
      <c r="EYV37" s="197"/>
      <c r="EYW37" s="197"/>
      <c r="EYX37" s="197"/>
      <c r="EYY37" s="197"/>
      <c r="EYZ37" s="197"/>
      <c r="EZA37" s="197"/>
      <c r="EZB37" s="197"/>
      <c r="EZC37" s="197"/>
      <c r="EZD37" s="197"/>
      <c r="EZE37" s="197"/>
      <c r="EZF37" s="197"/>
      <c r="EZG37" s="197"/>
      <c r="EZH37" s="197"/>
      <c r="EZI37" s="197"/>
      <c r="EZJ37" s="197"/>
      <c r="EZK37" s="197"/>
      <c r="EZL37" s="197"/>
      <c r="EZM37" s="197"/>
      <c r="EZN37" s="197"/>
      <c r="EZO37" s="197"/>
      <c r="EZP37" s="197"/>
      <c r="EZQ37" s="197"/>
      <c r="EZR37" s="197"/>
      <c r="EZS37" s="197"/>
      <c r="EZT37" s="197"/>
      <c r="EZU37" s="197"/>
      <c r="EZV37" s="197"/>
      <c r="EZW37" s="197"/>
      <c r="EZX37" s="197"/>
      <c r="EZY37" s="197"/>
      <c r="EZZ37" s="197"/>
      <c r="FAA37" s="197"/>
      <c r="FAB37" s="197"/>
      <c r="FAC37" s="197"/>
      <c r="FAD37" s="197"/>
      <c r="FAE37" s="197"/>
      <c r="FAF37" s="197"/>
      <c r="FAG37" s="197"/>
      <c r="FAH37" s="197"/>
      <c r="FAI37" s="197"/>
      <c r="FAJ37" s="197"/>
      <c r="FAK37" s="197"/>
      <c r="FAL37" s="197"/>
      <c r="FAM37" s="197"/>
      <c r="FAN37" s="197"/>
      <c r="FAO37" s="197"/>
      <c r="FAP37" s="197"/>
      <c r="FAQ37" s="197"/>
      <c r="FAR37" s="197"/>
      <c r="FAS37" s="197"/>
      <c r="FAT37" s="197"/>
      <c r="FAU37" s="197"/>
      <c r="FAV37" s="197"/>
      <c r="FAW37" s="197"/>
      <c r="FAX37" s="197"/>
      <c r="FAY37" s="197"/>
      <c r="FAZ37" s="197"/>
      <c r="FBA37" s="197"/>
      <c r="FBB37" s="197"/>
      <c r="FBC37" s="197"/>
      <c r="FBD37" s="197"/>
      <c r="FBE37" s="197"/>
      <c r="FBF37" s="197"/>
      <c r="FBG37" s="197"/>
      <c r="FBH37" s="197"/>
      <c r="FBI37" s="197"/>
      <c r="FBJ37" s="197"/>
      <c r="FBK37" s="197"/>
      <c r="FBL37" s="197"/>
      <c r="FBM37" s="197"/>
      <c r="FBN37" s="197"/>
      <c r="FBO37" s="197"/>
      <c r="FBP37" s="197"/>
      <c r="FBQ37" s="197"/>
      <c r="FBR37" s="197"/>
      <c r="FBS37" s="197"/>
      <c r="FBT37" s="197"/>
      <c r="FBU37" s="197"/>
      <c r="FBV37" s="197"/>
      <c r="FBW37" s="197"/>
      <c r="FBX37" s="197"/>
      <c r="FBY37" s="197"/>
      <c r="FBZ37" s="197"/>
      <c r="FCA37" s="197"/>
      <c r="FCB37" s="197"/>
      <c r="FCC37" s="197"/>
      <c r="FCD37" s="197"/>
      <c r="FCE37" s="197"/>
      <c r="FCF37" s="197"/>
      <c r="FCG37" s="197"/>
      <c r="FCH37" s="197"/>
      <c r="FCI37" s="197"/>
      <c r="FCJ37" s="197"/>
      <c r="FCK37" s="197"/>
      <c r="FCL37" s="197"/>
      <c r="FCM37" s="197"/>
      <c r="FCN37" s="197"/>
      <c r="FCO37" s="197"/>
      <c r="FCP37" s="197"/>
      <c r="FCQ37" s="197"/>
      <c r="FCR37" s="197"/>
      <c r="FCS37" s="197"/>
      <c r="FCT37" s="197"/>
      <c r="FCU37" s="197"/>
      <c r="FCV37" s="197"/>
      <c r="FCW37" s="197"/>
      <c r="FCX37" s="197"/>
      <c r="FCY37" s="197"/>
      <c r="FCZ37" s="197"/>
      <c r="FDA37" s="197"/>
      <c r="FDB37" s="197"/>
      <c r="FDC37" s="197"/>
      <c r="FDD37" s="197"/>
      <c r="FDE37" s="197"/>
      <c r="FDF37" s="197"/>
      <c r="FDG37" s="197"/>
      <c r="FDH37" s="197"/>
      <c r="FDI37" s="197"/>
      <c r="FDJ37" s="197"/>
      <c r="FDK37" s="197"/>
      <c r="FDL37" s="197"/>
      <c r="FDM37" s="197"/>
      <c r="FDN37" s="197"/>
      <c r="FDO37" s="197"/>
      <c r="FDP37" s="197"/>
      <c r="FDQ37" s="197"/>
      <c r="FDR37" s="197"/>
      <c r="FDS37" s="197"/>
      <c r="FDT37" s="197"/>
      <c r="FDU37" s="197"/>
      <c r="FDV37" s="197"/>
      <c r="FDW37" s="197"/>
      <c r="FDX37" s="197"/>
      <c r="FDY37" s="197"/>
      <c r="FDZ37" s="197"/>
      <c r="FEA37" s="197"/>
      <c r="FEB37" s="197"/>
      <c r="FEC37" s="197"/>
      <c r="FED37" s="197"/>
      <c r="FEE37" s="197"/>
      <c r="FEF37" s="197"/>
      <c r="FEG37" s="197"/>
      <c r="FEH37" s="197"/>
      <c r="FEI37" s="197"/>
      <c r="FEJ37" s="197"/>
      <c r="FEK37" s="197"/>
      <c r="FEL37" s="197"/>
      <c r="FEM37" s="197"/>
      <c r="FEN37" s="197"/>
      <c r="FEO37" s="197"/>
      <c r="FEP37" s="197"/>
      <c r="FEQ37" s="197"/>
      <c r="FER37" s="197"/>
      <c r="FES37" s="197"/>
      <c r="FET37" s="197"/>
      <c r="FEU37" s="197"/>
      <c r="FEV37" s="197"/>
      <c r="FEW37" s="197"/>
      <c r="FEX37" s="197"/>
      <c r="FEY37" s="197"/>
      <c r="FEZ37" s="197"/>
      <c r="FFA37" s="197"/>
      <c r="FFB37" s="197"/>
      <c r="FFC37" s="197"/>
      <c r="FFD37" s="197"/>
      <c r="FFE37" s="197"/>
      <c r="FFF37" s="197"/>
      <c r="FFG37" s="197"/>
      <c r="FFH37" s="197"/>
      <c r="FFI37" s="197"/>
      <c r="FFJ37" s="197"/>
      <c r="FFK37" s="197"/>
      <c r="FFL37" s="197"/>
      <c r="FFM37" s="197"/>
      <c r="FFN37" s="197"/>
      <c r="FFO37" s="197"/>
      <c r="FFP37" s="197"/>
      <c r="FFQ37" s="197"/>
      <c r="FFR37" s="197"/>
      <c r="FFS37" s="197"/>
      <c r="FFT37" s="197"/>
      <c r="FFU37" s="197"/>
      <c r="FFV37" s="197"/>
      <c r="FFW37" s="197"/>
      <c r="FFX37" s="197"/>
      <c r="FFY37" s="197"/>
      <c r="FFZ37" s="197"/>
      <c r="FGA37" s="197"/>
      <c r="FGB37" s="197"/>
      <c r="FGC37" s="197"/>
      <c r="FGD37" s="197"/>
      <c r="FGE37" s="197"/>
      <c r="FGF37" s="197"/>
      <c r="FGG37" s="197"/>
      <c r="FGH37" s="197"/>
      <c r="FGI37" s="197"/>
      <c r="FGJ37" s="197"/>
      <c r="FGK37" s="197"/>
      <c r="FGL37" s="197"/>
      <c r="FGM37" s="197"/>
      <c r="FGN37" s="197"/>
      <c r="FGO37" s="197"/>
      <c r="FGP37" s="197"/>
      <c r="FGQ37" s="197"/>
      <c r="FGR37" s="197"/>
      <c r="FGS37" s="197"/>
      <c r="FGT37" s="197"/>
      <c r="FGU37" s="197"/>
      <c r="FGV37" s="197"/>
      <c r="FGW37" s="197"/>
      <c r="FGX37" s="197"/>
      <c r="FGY37" s="197"/>
      <c r="FGZ37" s="197"/>
      <c r="FHA37" s="197"/>
      <c r="FHB37" s="197"/>
      <c r="FHC37" s="197"/>
      <c r="FHD37" s="197"/>
      <c r="FHE37" s="197"/>
      <c r="FHF37" s="197"/>
      <c r="FHG37" s="197"/>
      <c r="FHH37" s="197"/>
      <c r="FHI37" s="197"/>
      <c r="FHJ37" s="197"/>
      <c r="FHK37" s="197"/>
      <c r="FHL37" s="197"/>
      <c r="FHM37" s="197"/>
      <c r="FHN37" s="197"/>
      <c r="FHO37" s="197"/>
      <c r="FHP37" s="197"/>
      <c r="FHQ37" s="197"/>
      <c r="FHR37" s="197"/>
      <c r="FHS37" s="197"/>
      <c r="FHT37" s="197"/>
      <c r="FHU37" s="197"/>
      <c r="FHV37" s="197"/>
      <c r="FHW37" s="197"/>
      <c r="FHX37" s="197"/>
      <c r="FHY37" s="197"/>
      <c r="FHZ37" s="197"/>
      <c r="FIA37" s="197"/>
      <c r="FIB37" s="197"/>
      <c r="FIC37" s="197"/>
      <c r="FID37" s="197"/>
      <c r="FIE37" s="197"/>
      <c r="FIF37" s="197"/>
      <c r="FIG37" s="197"/>
      <c r="FIH37" s="197"/>
      <c r="FII37" s="197"/>
      <c r="FIJ37" s="197"/>
      <c r="FIK37" s="197"/>
      <c r="FIL37" s="197"/>
      <c r="FIM37" s="197"/>
      <c r="FIN37" s="197"/>
      <c r="FIO37" s="197"/>
      <c r="FIP37" s="197"/>
      <c r="FIQ37" s="197"/>
      <c r="FIR37" s="197"/>
      <c r="FIS37" s="197"/>
      <c r="FIT37" s="197"/>
      <c r="FIU37" s="197"/>
      <c r="FIV37" s="197"/>
      <c r="FIW37" s="197"/>
      <c r="FIX37" s="197"/>
      <c r="FIY37" s="197"/>
      <c r="FIZ37" s="197"/>
      <c r="FJA37" s="197"/>
      <c r="FJB37" s="197"/>
      <c r="FJC37" s="197"/>
      <c r="FJD37" s="197"/>
      <c r="FJE37" s="197"/>
      <c r="FJF37" s="197"/>
      <c r="FJG37" s="197"/>
      <c r="FJH37" s="197"/>
      <c r="FJI37" s="197"/>
      <c r="FJJ37" s="197"/>
      <c r="FJK37" s="197"/>
      <c r="FJL37" s="197"/>
      <c r="FJM37" s="197"/>
      <c r="FJN37" s="197"/>
      <c r="FJO37" s="197"/>
      <c r="FJP37" s="197"/>
      <c r="FJQ37" s="197"/>
      <c r="FJR37" s="197"/>
      <c r="FJS37" s="197"/>
      <c r="FJT37" s="197"/>
      <c r="FJU37" s="197"/>
      <c r="FJV37" s="197"/>
      <c r="FJW37" s="197"/>
      <c r="FJX37" s="197"/>
      <c r="FJY37" s="197"/>
      <c r="FJZ37" s="197"/>
      <c r="FKA37" s="197"/>
      <c r="FKB37" s="197"/>
      <c r="FKC37" s="197"/>
      <c r="FKD37" s="197"/>
      <c r="FKE37" s="197"/>
      <c r="FKF37" s="197"/>
      <c r="FKG37" s="197"/>
      <c r="FKH37" s="197"/>
      <c r="FKI37" s="197"/>
      <c r="FKJ37" s="197"/>
      <c r="FKK37" s="197"/>
      <c r="FKL37" s="197"/>
      <c r="FKM37" s="197"/>
      <c r="FKN37" s="197"/>
      <c r="FKO37" s="197"/>
      <c r="FKP37" s="197"/>
      <c r="FKQ37" s="197"/>
      <c r="FKR37" s="197"/>
      <c r="FKS37" s="197"/>
      <c r="FKT37" s="197"/>
      <c r="FKU37" s="197"/>
      <c r="FKV37" s="197"/>
      <c r="FKW37" s="197"/>
      <c r="FKX37" s="197"/>
      <c r="FKY37" s="197"/>
      <c r="FKZ37" s="197"/>
      <c r="FLA37" s="197"/>
      <c r="FLB37" s="197"/>
      <c r="FLC37" s="197"/>
      <c r="FLD37" s="197"/>
      <c r="FLE37" s="197"/>
      <c r="FLF37" s="197"/>
      <c r="FLG37" s="197"/>
      <c r="FLH37" s="197"/>
      <c r="FLI37" s="197"/>
      <c r="FLJ37" s="197"/>
      <c r="FLK37" s="197"/>
      <c r="FLL37" s="197"/>
      <c r="FLM37" s="197"/>
      <c r="FLN37" s="197"/>
      <c r="FLO37" s="197"/>
      <c r="FLP37" s="197"/>
      <c r="FLQ37" s="197"/>
      <c r="FLR37" s="197"/>
      <c r="FLS37" s="197"/>
      <c r="FLT37" s="197"/>
      <c r="FLU37" s="197"/>
      <c r="FLV37" s="197"/>
      <c r="FLW37" s="197"/>
      <c r="FLX37" s="197"/>
      <c r="FLY37" s="197"/>
      <c r="FLZ37" s="197"/>
      <c r="FMA37" s="197"/>
      <c r="FMB37" s="197"/>
      <c r="FMC37" s="197"/>
      <c r="FMD37" s="197"/>
      <c r="FME37" s="197"/>
      <c r="FMF37" s="197"/>
      <c r="FMG37" s="197"/>
      <c r="FMH37" s="197"/>
      <c r="FMI37" s="197"/>
      <c r="FMJ37" s="197"/>
      <c r="FMK37" s="197"/>
      <c r="FML37" s="197"/>
      <c r="FMM37" s="197"/>
      <c r="FMN37" s="197"/>
      <c r="FMO37" s="197"/>
      <c r="FMP37" s="197"/>
      <c r="FMQ37" s="197"/>
      <c r="FMR37" s="197"/>
      <c r="FMS37" s="197"/>
      <c r="FMT37" s="197"/>
      <c r="FMU37" s="197"/>
      <c r="FMV37" s="197"/>
      <c r="FMW37" s="197"/>
      <c r="FMX37" s="197"/>
      <c r="FMY37" s="197"/>
      <c r="FMZ37" s="197"/>
      <c r="FNA37" s="197"/>
      <c r="FNB37" s="197"/>
      <c r="FNC37" s="197"/>
      <c r="FND37" s="197"/>
      <c r="FNE37" s="197"/>
      <c r="FNF37" s="197"/>
      <c r="FNG37" s="197"/>
      <c r="FNH37" s="197"/>
      <c r="FNI37" s="197"/>
      <c r="FNJ37" s="197"/>
      <c r="FNK37" s="197"/>
      <c r="FNL37" s="197"/>
      <c r="FNM37" s="197"/>
      <c r="FNN37" s="197"/>
      <c r="FNO37" s="197"/>
      <c r="FNP37" s="197"/>
      <c r="FNQ37" s="197"/>
      <c r="FNR37" s="197"/>
      <c r="FNS37" s="197"/>
      <c r="FNT37" s="197"/>
      <c r="FNU37" s="197"/>
      <c r="FNV37" s="197"/>
      <c r="FNW37" s="197"/>
      <c r="FNX37" s="197"/>
      <c r="FNY37" s="197"/>
      <c r="FNZ37" s="197"/>
      <c r="FOA37" s="197"/>
      <c r="FOB37" s="197"/>
      <c r="FOC37" s="197"/>
      <c r="FOD37" s="197"/>
      <c r="FOE37" s="197"/>
      <c r="FOF37" s="197"/>
      <c r="FOG37" s="197"/>
      <c r="FOH37" s="197"/>
      <c r="FOI37" s="197"/>
      <c r="FOJ37" s="197"/>
      <c r="FOK37" s="197"/>
      <c r="FOL37" s="197"/>
      <c r="FOM37" s="197"/>
      <c r="FON37" s="197"/>
      <c r="FOO37" s="197"/>
      <c r="FOP37" s="197"/>
      <c r="FOQ37" s="197"/>
      <c r="FOR37" s="197"/>
      <c r="FOS37" s="197"/>
      <c r="FOT37" s="197"/>
      <c r="FOU37" s="197"/>
      <c r="FOV37" s="197"/>
      <c r="FOW37" s="197"/>
      <c r="FOX37" s="197"/>
      <c r="FOY37" s="197"/>
      <c r="FOZ37" s="197"/>
      <c r="FPA37" s="197"/>
      <c r="FPB37" s="197"/>
      <c r="FPC37" s="197"/>
      <c r="FPD37" s="197"/>
      <c r="FPE37" s="197"/>
      <c r="FPF37" s="197"/>
      <c r="FPG37" s="197"/>
      <c r="FPH37" s="197"/>
      <c r="FPI37" s="197"/>
      <c r="FPJ37" s="197"/>
      <c r="FPK37" s="197"/>
      <c r="FPL37" s="197"/>
      <c r="FPM37" s="197"/>
      <c r="FPN37" s="197"/>
      <c r="FPO37" s="197"/>
      <c r="FPP37" s="197"/>
      <c r="FPQ37" s="197"/>
      <c r="FPR37" s="197"/>
      <c r="FPS37" s="197"/>
      <c r="FPT37" s="197"/>
      <c r="FPU37" s="197"/>
      <c r="FPV37" s="197"/>
      <c r="FPW37" s="197"/>
      <c r="FPX37" s="197"/>
      <c r="FPY37" s="197"/>
      <c r="FPZ37" s="197"/>
      <c r="FQA37" s="197"/>
      <c r="FQB37" s="197"/>
      <c r="FQC37" s="197"/>
      <c r="FQD37" s="197"/>
      <c r="FQE37" s="197"/>
      <c r="FQF37" s="197"/>
      <c r="FQG37" s="197"/>
      <c r="FQH37" s="197"/>
      <c r="FQI37" s="197"/>
      <c r="FQJ37" s="197"/>
      <c r="FQK37" s="197"/>
      <c r="FQL37" s="197"/>
      <c r="FQM37" s="197"/>
      <c r="FQN37" s="197"/>
      <c r="FQO37" s="197"/>
      <c r="FQP37" s="197"/>
      <c r="FQQ37" s="197"/>
      <c r="FQR37" s="197"/>
      <c r="FQS37" s="197"/>
      <c r="FQT37" s="197"/>
      <c r="FQU37" s="197"/>
      <c r="FQV37" s="197"/>
      <c r="FQW37" s="197"/>
      <c r="FQX37" s="197"/>
      <c r="FQY37" s="197"/>
      <c r="FQZ37" s="197"/>
      <c r="FRA37" s="197"/>
      <c r="FRB37" s="197"/>
      <c r="FRC37" s="197"/>
      <c r="FRD37" s="197"/>
      <c r="FRE37" s="197"/>
      <c r="FRF37" s="197"/>
      <c r="FRG37" s="197"/>
      <c r="FRH37" s="197"/>
      <c r="FRI37" s="197"/>
      <c r="FRJ37" s="197"/>
      <c r="FRK37" s="197"/>
      <c r="FRL37" s="197"/>
      <c r="FRM37" s="197"/>
      <c r="FRN37" s="197"/>
      <c r="FRO37" s="197"/>
      <c r="FRP37" s="197"/>
      <c r="FRQ37" s="197"/>
      <c r="FRR37" s="197"/>
      <c r="FRS37" s="197"/>
      <c r="FRT37" s="197"/>
      <c r="FRU37" s="197"/>
      <c r="FRV37" s="197"/>
      <c r="FRW37" s="197"/>
      <c r="FRX37" s="197"/>
      <c r="FRY37" s="197"/>
      <c r="FRZ37" s="197"/>
      <c r="FSA37" s="197"/>
      <c r="FSB37" s="197"/>
      <c r="FSC37" s="197"/>
      <c r="FSD37" s="197"/>
      <c r="FSE37" s="197"/>
      <c r="FSF37" s="197"/>
      <c r="FSG37" s="197"/>
      <c r="FSH37" s="197"/>
      <c r="FSI37" s="197"/>
      <c r="FSJ37" s="197"/>
      <c r="FSK37" s="197"/>
      <c r="FSL37" s="197"/>
      <c r="FSM37" s="197"/>
      <c r="FSN37" s="197"/>
      <c r="FSO37" s="197"/>
      <c r="FSP37" s="197"/>
      <c r="FSQ37" s="197"/>
      <c r="FSR37" s="197"/>
      <c r="FSS37" s="197"/>
      <c r="FST37" s="197"/>
      <c r="FSU37" s="197"/>
      <c r="FSV37" s="197"/>
      <c r="FSW37" s="197"/>
      <c r="FSX37" s="197"/>
      <c r="FSY37" s="197"/>
      <c r="FSZ37" s="197"/>
      <c r="FTA37" s="197"/>
      <c r="FTB37" s="197"/>
      <c r="FTC37" s="197"/>
      <c r="FTD37" s="197"/>
      <c r="FTE37" s="197"/>
      <c r="FTF37" s="197"/>
      <c r="FTG37" s="197"/>
      <c r="FTH37" s="197"/>
      <c r="FTI37" s="197"/>
      <c r="FTJ37" s="197"/>
      <c r="FTK37" s="197"/>
      <c r="FTL37" s="197"/>
      <c r="FTM37" s="197"/>
      <c r="FTN37" s="197"/>
      <c r="FTO37" s="197"/>
      <c r="FTP37" s="197"/>
      <c r="FTQ37" s="197"/>
      <c r="FTR37" s="197"/>
      <c r="FTS37" s="197"/>
      <c r="FTT37" s="197"/>
      <c r="FTU37" s="197"/>
      <c r="FTV37" s="197"/>
      <c r="FTW37" s="197"/>
      <c r="FTX37" s="197"/>
      <c r="FTY37" s="197"/>
      <c r="FTZ37" s="197"/>
      <c r="FUA37" s="197"/>
      <c r="FUB37" s="197"/>
      <c r="FUC37" s="197"/>
      <c r="FUD37" s="197"/>
      <c r="FUE37" s="197"/>
      <c r="FUF37" s="197"/>
      <c r="FUG37" s="197"/>
      <c r="FUH37" s="197"/>
      <c r="FUI37" s="197"/>
      <c r="FUJ37" s="197"/>
      <c r="FUK37" s="197"/>
      <c r="FUL37" s="197"/>
      <c r="FUM37" s="197"/>
      <c r="FUN37" s="197"/>
      <c r="FUO37" s="197"/>
      <c r="FUP37" s="197"/>
      <c r="FUQ37" s="197"/>
      <c r="FUR37" s="197"/>
      <c r="FUS37" s="197"/>
      <c r="FUT37" s="197"/>
      <c r="FUU37" s="197"/>
      <c r="FUV37" s="197"/>
      <c r="FUW37" s="197"/>
      <c r="FUX37" s="197"/>
      <c r="FUY37" s="197"/>
      <c r="FUZ37" s="197"/>
      <c r="FVA37" s="197"/>
      <c r="FVB37" s="197"/>
      <c r="FVC37" s="197"/>
      <c r="FVD37" s="197"/>
      <c r="FVE37" s="197"/>
      <c r="FVF37" s="197"/>
      <c r="FVG37" s="197"/>
      <c r="FVH37" s="197"/>
      <c r="FVI37" s="197"/>
      <c r="FVJ37" s="197"/>
      <c r="FVK37" s="197"/>
      <c r="FVL37" s="197"/>
      <c r="FVM37" s="197"/>
      <c r="FVN37" s="197"/>
      <c r="FVO37" s="197"/>
      <c r="FVP37" s="197"/>
      <c r="FVQ37" s="197"/>
      <c r="FVR37" s="197"/>
      <c r="FVS37" s="197"/>
      <c r="FVT37" s="197"/>
      <c r="FVU37" s="197"/>
      <c r="FVV37" s="197"/>
      <c r="FVW37" s="197"/>
      <c r="FVX37" s="197"/>
      <c r="FVY37" s="197"/>
      <c r="FVZ37" s="197"/>
      <c r="FWA37" s="197"/>
      <c r="FWB37" s="197"/>
      <c r="FWC37" s="197"/>
      <c r="FWD37" s="197"/>
      <c r="FWE37" s="197"/>
      <c r="FWF37" s="197"/>
      <c r="FWG37" s="197"/>
      <c r="FWH37" s="197"/>
      <c r="FWI37" s="197"/>
      <c r="FWJ37" s="197"/>
      <c r="FWK37" s="197"/>
      <c r="FWL37" s="197"/>
      <c r="FWM37" s="197"/>
      <c r="FWN37" s="197"/>
      <c r="FWO37" s="197"/>
      <c r="FWP37" s="197"/>
      <c r="FWQ37" s="197"/>
      <c r="FWR37" s="197"/>
      <c r="FWS37" s="197"/>
      <c r="FWT37" s="197"/>
      <c r="FWU37" s="197"/>
      <c r="FWV37" s="197"/>
      <c r="FWW37" s="197"/>
      <c r="FWX37" s="197"/>
      <c r="FWY37" s="197"/>
      <c r="FWZ37" s="197"/>
      <c r="FXA37" s="197"/>
      <c r="FXB37" s="197"/>
      <c r="FXC37" s="197"/>
      <c r="FXD37" s="197"/>
      <c r="FXE37" s="197"/>
      <c r="FXF37" s="197"/>
      <c r="FXG37" s="197"/>
      <c r="FXH37" s="197"/>
      <c r="FXI37" s="197"/>
      <c r="FXJ37" s="197"/>
      <c r="FXK37" s="197"/>
      <c r="FXL37" s="197"/>
      <c r="FXM37" s="197"/>
      <c r="FXN37" s="197"/>
      <c r="FXO37" s="197"/>
      <c r="FXP37" s="197"/>
      <c r="FXQ37" s="197"/>
      <c r="FXR37" s="197"/>
      <c r="FXS37" s="197"/>
      <c r="FXT37" s="197"/>
      <c r="FXU37" s="197"/>
      <c r="FXV37" s="197"/>
      <c r="FXW37" s="197"/>
      <c r="FXX37" s="197"/>
      <c r="FXY37" s="197"/>
      <c r="FXZ37" s="197"/>
      <c r="FYA37" s="197"/>
      <c r="FYB37" s="197"/>
      <c r="FYC37" s="197"/>
      <c r="FYD37" s="197"/>
      <c r="FYE37" s="197"/>
      <c r="FYF37" s="197"/>
      <c r="FYG37" s="197"/>
      <c r="FYH37" s="197"/>
      <c r="FYI37" s="197"/>
      <c r="FYJ37" s="197"/>
      <c r="FYK37" s="197"/>
      <c r="FYL37" s="197"/>
      <c r="FYM37" s="197"/>
      <c r="FYN37" s="197"/>
      <c r="FYO37" s="197"/>
      <c r="FYP37" s="197"/>
      <c r="FYQ37" s="197"/>
      <c r="FYR37" s="197"/>
      <c r="FYS37" s="197"/>
      <c r="FYT37" s="197"/>
      <c r="FYU37" s="197"/>
      <c r="FYV37" s="197"/>
      <c r="FYW37" s="197"/>
      <c r="FYX37" s="197"/>
      <c r="FYY37" s="197"/>
      <c r="FYZ37" s="197"/>
      <c r="FZA37" s="197"/>
      <c r="FZB37" s="197"/>
      <c r="FZC37" s="197"/>
      <c r="FZD37" s="197"/>
      <c r="FZE37" s="197"/>
      <c r="FZF37" s="197"/>
      <c r="FZG37" s="197"/>
      <c r="FZH37" s="197"/>
      <c r="FZI37" s="197"/>
      <c r="FZJ37" s="197"/>
      <c r="FZK37" s="197"/>
      <c r="FZL37" s="197"/>
      <c r="FZM37" s="197"/>
      <c r="FZN37" s="197"/>
      <c r="FZO37" s="197"/>
      <c r="FZP37" s="197"/>
      <c r="FZQ37" s="197"/>
      <c r="FZR37" s="197"/>
      <c r="FZS37" s="197"/>
      <c r="FZT37" s="197"/>
      <c r="FZU37" s="197"/>
      <c r="FZV37" s="197"/>
      <c r="FZW37" s="197"/>
      <c r="FZX37" s="197"/>
      <c r="FZY37" s="197"/>
      <c r="FZZ37" s="197"/>
      <c r="GAA37" s="197"/>
      <c r="GAB37" s="197"/>
      <c r="GAC37" s="197"/>
      <c r="GAD37" s="197"/>
      <c r="GAE37" s="197"/>
      <c r="GAF37" s="197"/>
      <c r="GAG37" s="197"/>
      <c r="GAH37" s="197"/>
      <c r="GAI37" s="197"/>
      <c r="GAJ37" s="197"/>
      <c r="GAK37" s="197"/>
      <c r="GAL37" s="197"/>
      <c r="GAM37" s="197"/>
      <c r="GAN37" s="197"/>
      <c r="GAO37" s="197"/>
      <c r="GAP37" s="197"/>
      <c r="GAQ37" s="197"/>
      <c r="GAR37" s="197"/>
      <c r="GAS37" s="197"/>
      <c r="GAT37" s="197"/>
      <c r="GAU37" s="197"/>
      <c r="GAV37" s="197"/>
      <c r="GAW37" s="197"/>
      <c r="GAX37" s="197"/>
      <c r="GAY37" s="197"/>
      <c r="GAZ37" s="197"/>
      <c r="GBA37" s="197"/>
      <c r="GBB37" s="197"/>
      <c r="GBC37" s="197"/>
      <c r="GBD37" s="197"/>
      <c r="GBE37" s="197"/>
      <c r="GBF37" s="197"/>
      <c r="GBG37" s="197"/>
      <c r="GBH37" s="197"/>
      <c r="GBI37" s="197"/>
      <c r="GBJ37" s="197"/>
      <c r="GBK37" s="197"/>
      <c r="GBL37" s="197"/>
      <c r="GBM37" s="197"/>
      <c r="GBN37" s="197"/>
      <c r="GBO37" s="197"/>
      <c r="GBP37" s="197"/>
      <c r="GBQ37" s="197"/>
      <c r="GBR37" s="197"/>
      <c r="GBS37" s="197"/>
      <c r="GBT37" s="197"/>
      <c r="GBU37" s="197"/>
      <c r="GBV37" s="197"/>
      <c r="GBW37" s="197"/>
      <c r="GBX37" s="197"/>
      <c r="GBY37" s="197"/>
      <c r="GBZ37" s="197"/>
      <c r="GCA37" s="197"/>
      <c r="GCB37" s="197"/>
      <c r="GCC37" s="197"/>
      <c r="GCD37" s="197"/>
      <c r="GCE37" s="197"/>
      <c r="GCF37" s="197"/>
      <c r="GCG37" s="197"/>
      <c r="GCH37" s="197"/>
      <c r="GCI37" s="197"/>
      <c r="GCJ37" s="197"/>
      <c r="GCK37" s="197"/>
      <c r="GCL37" s="197"/>
      <c r="GCM37" s="197"/>
      <c r="GCN37" s="197"/>
      <c r="GCO37" s="197"/>
      <c r="GCP37" s="197"/>
      <c r="GCQ37" s="197"/>
      <c r="GCR37" s="197"/>
      <c r="GCS37" s="197"/>
      <c r="GCT37" s="197"/>
      <c r="GCU37" s="197"/>
      <c r="GCV37" s="197"/>
      <c r="GCW37" s="197"/>
      <c r="GCX37" s="197"/>
      <c r="GCY37" s="197"/>
      <c r="GCZ37" s="197"/>
      <c r="GDA37" s="197"/>
      <c r="GDB37" s="197"/>
      <c r="GDC37" s="197"/>
      <c r="GDD37" s="197"/>
      <c r="GDE37" s="197"/>
      <c r="GDF37" s="197"/>
      <c r="GDG37" s="197"/>
      <c r="GDH37" s="197"/>
      <c r="GDI37" s="197"/>
      <c r="GDJ37" s="197"/>
      <c r="GDK37" s="197"/>
      <c r="GDL37" s="197"/>
      <c r="GDM37" s="197"/>
      <c r="GDN37" s="197"/>
      <c r="GDO37" s="197"/>
      <c r="GDP37" s="197"/>
      <c r="GDQ37" s="197"/>
      <c r="GDR37" s="197"/>
      <c r="GDS37" s="197"/>
      <c r="GDT37" s="197"/>
      <c r="GDU37" s="197"/>
      <c r="GDV37" s="197"/>
      <c r="GDW37" s="197"/>
      <c r="GDX37" s="197"/>
      <c r="GDY37" s="197"/>
      <c r="GDZ37" s="197"/>
      <c r="GEA37" s="197"/>
      <c r="GEB37" s="197"/>
      <c r="GEC37" s="197"/>
      <c r="GED37" s="197"/>
      <c r="GEE37" s="197"/>
      <c r="GEF37" s="197"/>
      <c r="GEG37" s="197"/>
      <c r="GEH37" s="197"/>
      <c r="GEI37" s="197"/>
      <c r="GEJ37" s="197"/>
      <c r="GEK37" s="197"/>
      <c r="GEL37" s="197"/>
      <c r="GEM37" s="197"/>
      <c r="GEN37" s="197"/>
      <c r="GEO37" s="197"/>
      <c r="GEP37" s="197"/>
      <c r="GEQ37" s="197"/>
      <c r="GER37" s="197"/>
      <c r="GES37" s="197"/>
      <c r="GET37" s="197"/>
      <c r="GEU37" s="197"/>
      <c r="GEV37" s="197"/>
      <c r="GEW37" s="197"/>
      <c r="GEX37" s="197"/>
      <c r="GEY37" s="197"/>
      <c r="GEZ37" s="197"/>
      <c r="GFA37" s="197"/>
      <c r="GFB37" s="197"/>
      <c r="GFC37" s="197"/>
      <c r="GFD37" s="197"/>
      <c r="GFE37" s="197"/>
      <c r="GFF37" s="197"/>
      <c r="GFG37" s="197"/>
      <c r="GFH37" s="197"/>
      <c r="GFI37" s="197"/>
      <c r="GFJ37" s="197"/>
      <c r="GFK37" s="197"/>
      <c r="GFL37" s="197"/>
      <c r="GFM37" s="197"/>
      <c r="GFN37" s="197"/>
      <c r="GFO37" s="197"/>
      <c r="GFP37" s="197"/>
      <c r="GFQ37" s="197"/>
      <c r="GFR37" s="197"/>
      <c r="GFS37" s="197"/>
      <c r="GFT37" s="197"/>
      <c r="GFU37" s="197"/>
      <c r="GFV37" s="197"/>
      <c r="GFW37" s="197"/>
      <c r="GFX37" s="197"/>
      <c r="GFY37" s="197"/>
      <c r="GFZ37" s="197"/>
      <c r="GGA37" s="197"/>
      <c r="GGB37" s="197"/>
      <c r="GGC37" s="197"/>
      <c r="GGD37" s="197"/>
      <c r="GGE37" s="197"/>
      <c r="GGF37" s="197"/>
      <c r="GGG37" s="197"/>
      <c r="GGH37" s="197"/>
      <c r="GGI37" s="197"/>
      <c r="GGJ37" s="197"/>
      <c r="GGK37" s="197"/>
      <c r="GGL37" s="197"/>
      <c r="GGM37" s="197"/>
      <c r="GGN37" s="197"/>
      <c r="GGO37" s="197"/>
      <c r="GGP37" s="197"/>
      <c r="GGQ37" s="197"/>
      <c r="GGR37" s="197"/>
      <c r="GGS37" s="197"/>
      <c r="GGT37" s="197"/>
      <c r="GGU37" s="197"/>
      <c r="GGV37" s="197"/>
      <c r="GGW37" s="197"/>
      <c r="GGX37" s="197"/>
      <c r="GGY37" s="197"/>
      <c r="GGZ37" s="197"/>
      <c r="GHA37" s="197"/>
      <c r="GHB37" s="197"/>
      <c r="GHC37" s="197"/>
      <c r="GHD37" s="197"/>
      <c r="GHE37" s="197"/>
      <c r="GHF37" s="197"/>
      <c r="GHG37" s="197"/>
      <c r="GHH37" s="197"/>
      <c r="GHI37" s="197"/>
      <c r="GHJ37" s="197"/>
      <c r="GHK37" s="197"/>
      <c r="GHL37" s="197"/>
      <c r="GHM37" s="197"/>
      <c r="GHN37" s="197"/>
      <c r="GHO37" s="197"/>
      <c r="GHP37" s="197"/>
      <c r="GHQ37" s="197"/>
      <c r="GHR37" s="197"/>
      <c r="GHS37" s="197"/>
      <c r="GHT37" s="197"/>
      <c r="GHU37" s="197"/>
      <c r="GHV37" s="197"/>
      <c r="GHW37" s="197"/>
      <c r="GHX37" s="197"/>
      <c r="GHY37" s="197"/>
      <c r="GHZ37" s="197"/>
      <c r="GIA37" s="197"/>
      <c r="GIB37" s="197"/>
      <c r="GIC37" s="197"/>
      <c r="GID37" s="197"/>
      <c r="GIE37" s="197"/>
      <c r="GIF37" s="197"/>
      <c r="GIG37" s="197"/>
      <c r="GIH37" s="197"/>
      <c r="GII37" s="197"/>
      <c r="GIJ37" s="197"/>
      <c r="GIK37" s="197"/>
      <c r="GIL37" s="197"/>
      <c r="GIM37" s="197"/>
      <c r="GIN37" s="197"/>
      <c r="GIO37" s="197"/>
      <c r="GIP37" s="197"/>
      <c r="GIQ37" s="197"/>
      <c r="GIR37" s="197"/>
      <c r="GIS37" s="197"/>
      <c r="GIT37" s="197"/>
      <c r="GIU37" s="197"/>
      <c r="GIV37" s="197"/>
      <c r="GIW37" s="197"/>
      <c r="GIX37" s="197"/>
      <c r="GIY37" s="197"/>
      <c r="GIZ37" s="197"/>
      <c r="GJA37" s="197"/>
      <c r="GJB37" s="197"/>
      <c r="GJC37" s="197"/>
      <c r="GJD37" s="197"/>
      <c r="GJE37" s="197"/>
      <c r="GJF37" s="197"/>
      <c r="GJG37" s="197"/>
      <c r="GJH37" s="197"/>
      <c r="GJI37" s="197"/>
      <c r="GJJ37" s="197"/>
      <c r="GJK37" s="197"/>
      <c r="GJL37" s="197"/>
      <c r="GJM37" s="197"/>
      <c r="GJN37" s="197"/>
      <c r="GJO37" s="197"/>
      <c r="GJP37" s="197"/>
      <c r="GJQ37" s="197"/>
      <c r="GJR37" s="197"/>
      <c r="GJS37" s="197"/>
      <c r="GJT37" s="197"/>
      <c r="GJU37" s="197"/>
      <c r="GJV37" s="197"/>
      <c r="GJW37" s="197"/>
      <c r="GJX37" s="197"/>
      <c r="GJY37" s="197"/>
      <c r="GJZ37" s="197"/>
      <c r="GKA37" s="197"/>
      <c r="GKB37" s="197"/>
      <c r="GKC37" s="197"/>
      <c r="GKD37" s="197"/>
      <c r="GKE37" s="197"/>
      <c r="GKF37" s="197"/>
      <c r="GKG37" s="197"/>
      <c r="GKH37" s="197"/>
      <c r="GKI37" s="197"/>
      <c r="GKJ37" s="197"/>
      <c r="GKK37" s="197"/>
      <c r="GKL37" s="197"/>
      <c r="GKM37" s="197"/>
      <c r="GKN37" s="197"/>
      <c r="GKO37" s="197"/>
      <c r="GKP37" s="197"/>
      <c r="GKQ37" s="197"/>
      <c r="GKR37" s="197"/>
      <c r="GKS37" s="197"/>
      <c r="GKT37" s="197"/>
      <c r="GKU37" s="197"/>
      <c r="GKV37" s="197"/>
      <c r="GKW37" s="197"/>
      <c r="GKX37" s="197"/>
      <c r="GKY37" s="197"/>
      <c r="GKZ37" s="197"/>
      <c r="GLA37" s="197"/>
      <c r="GLB37" s="197"/>
      <c r="GLC37" s="197"/>
      <c r="GLD37" s="197"/>
      <c r="GLE37" s="197"/>
      <c r="GLF37" s="197"/>
      <c r="GLG37" s="197"/>
      <c r="GLH37" s="197"/>
      <c r="GLI37" s="197"/>
      <c r="GLJ37" s="197"/>
      <c r="GLK37" s="197"/>
      <c r="GLL37" s="197"/>
      <c r="GLM37" s="197"/>
      <c r="GLN37" s="197"/>
      <c r="GLO37" s="197"/>
      <c r="GLP37" s="197"/>
      <c r="GLQ37" s="197"/>
      <c r="GLR37" s="197"/>
      <c r="GLS37" s="197"/>
      <c r="GLT37" s="197"/>
      <c r="GLU37" s="197"/>
      <c r="GLV37" s="197"/>
      <c r="GLW37" s="197"/>
      <c r="GLX37" s="197"/>
      <c r="GLY37" s="197"/>
      <c r="GLZ37" s="197"/>
      <c r="GMA37" s="197"/>
      <c r="GMB37" s="197"/>
      <c r="GMC37" s="197"/>
      <c r="GMD37" s="197"/>
      <c r="GME37" s="197"/>
      <c r="GMF37" s="197"/>
      <c r="GMG37" s="197"/>
      <c r="GMH37" s="197"/>
      <c r="GMI37" s="197"/>
      <c r="GMJ37" s="197"/>
      <c r="GMK37" s="197"/>
      <c r="GML37" s="197"/>
      <c r="GMM37" s="197"/>
      <c r="GMN37" s="197"/>
      <c r="GMO37" s="197"/>
      <c r="GMP37" s="197"/>
      <c r="GMQ37" s="197"/>
      <c r="GMR37" s="197"/>
      <c r="GMS37" s="197"/>
      <c r="GMT37" s="197"/>
      <c r="GMU37" s="197"/>
      <c r="GMV37" s="197"/>
      <c r="GMW37" s="197"/>
      <c r="GMX37" s="197"/>
      <c r="GMY37" s="197"/>
      <c r="GMZ37" s="197"/>
      <c r="GNA37" s="197"/>
      <c r="GNB37" s="197"/>
      <c r="GNC37" s="197"/>
      <c r="GND37" s="197"/>
      <c r="GNE37" s="197"/>
      <c r="GNF37" s="197"/>
      <c r="GNG37" s="197"/>
      <c r="GNH37" s="197"/>
      <c r="GNI37" s="197"/>
      <c r="GNJ37" s="197"/>
      <c r="GNK37" s="197"/>
      <c r="GNL37" s="197"/>
      <c r="GNM37" s="197"/>
      <c r="GNN37" s="197"/>
      <c r="GNO37" s="197"/>
      <c r="GNP37" s="197"/>
      <c r="GNQ37" s="197"/>
      <c r="GNR37" s="197"/>
      <c r="GNS37" s="197"/>
      <c r="GNT37" s="197"/>
      <c r="GNU37" s="197"/>
      <c r="GNV37" s="197"/>
      <c r="GNW37" s="197"/>
      <c r="GNX37" s="197"/>
      <c r="GNY37" s="197"/>
      <c r="GNZ37" s="197"/>
      <c r="GOA37" s="197"/>
      <c r="GOB37" s="197"/>
      <c r="GOC37" s="197"/>
      <c r="GOD37" s="197"/>
      <c r="GOE37" s="197"/>
      <c r="GOF37" s="197"/>
      <c r="GOG37" s="197"/>
      <c r="GOH37" s="197"/>
      <c r="GOI37" s="197"/>
      <c r="GOJ37" s="197"/>
      <c r="GOK37" s="197"/>
      <c r="GOL37" s="197"/>
      <c r="GOM37" s="197"/>
      <c r="GON37" s="197"/>
      <c r="GOO37" s="197"/>
      <c r="GOP37" s="197"/>
      <c r="GOQ37" s="197"/>
      <c r="GOR37" s="197"/>
      <c r="GOS37" s="197"/>
      <c r="GOT37" s="197"/>
      <c r="GOU37" s="197"/>
      <c r="GOV37" s="197"/>
      <c r="GOW37" s="197"/>
      <c r="GOX37" s="197"/>
      <c r="GOY37" s="197"/>
      <c r="GOZ37" s="197"/>
      <c r="GPA37" s="197"/>
      <c r="GPB37" s="197"/>
      <c r="GPC37" s="197"/>
      <c r="GPD37" s="197"/>
      <c r="GPE37" s="197"/>
      <c r="GPF37" s="197"/>
      <c r="GPG37" s="197"/>
      <c r="GPH37" s="197"/>
      <c r="GPI37" s="197"/>
      <c r="GPJ37" s="197"/>
      <c r="GPK37" s="197"/>
      <c r="GPL37" s="197"/>
      <c r="GPM37" s="197"/>
      <c r="GPN37" s="197"/>
      <c r="GPO37" s="197"/>
      <c r="GPP37" s="197"/>
      <c r="GPQ37" s="197"/>
      <c r="GPR37" s="197"/>
      <c r="GPS37" s="197"/>
      <c r="GPT37" s="197"/>
      <c r="GPU37" s="197"/>
      <c r="GPV37" s="197"/>
      <c r="GPW37" s="197"/>
      <c r="GPX37" s="197"/>
      <c r="GPY37" s="197"/>
      <c r="GPZ37" s="197"/>
      <c r="GQA37" s="197"/>
      <c r="GQB37" s="197"/>
      <c r="GQC37" s="197"/>
      <c r="GQD37" s="197"/>
      <c r="GQE37" s="197"/>
      <c r="GQF37" s="197"/>
      <c r="GQG37" s="197"/>
      <c r="GQH37" s="197"/>
      <c r="GQI37" s="197"/>
      <c r="GQJ37" s="197"/>
      <c r="GQK37" s="197"/>
      <c r="GQL37" s="197"/>
      <c r="GQM37" s="197"/>
      <c r="GQN37" s="197"/>
      <c r="GQO37" s="197"/>
      <c r="GQP37" s="197"/>
      <c r="GQQ37" s="197"/>
      <c r="GQR37" s="197"/>
      <c r="GQS37" s="197"/>
      <c r="GQT37" s="197"/>
      <c r="GQU37" s="197"/>
      <c r="GQV37" s="197"/>
      <c r="GQW37" s="197"/>
      <c r="GQX37" s="197"/>
      <c r="GQY37" s="197"/>
      <c r="GQZ37" s="197"/>
      <c r="GRA37" s="197"/>
      <c r="GRB37" s="197"/>
      <c r="GRC37" s="197"/>
      <c r="GRD37" s="197"/>
      <c r="GRE37" s="197"/>
      <c r="GRF37" s="197"/>
      <c r="GRG37" s="197"/>
      <c r="GRH37" s="197"/>
      <c r="GRI37" s="197"/>
      <c r="GRJ37" s="197"/>
      <c r="GRK37" s="197"/>
      <c r="GRL37" s="197"/>
      <c r="GRM37" s="197"/>
      <c r="GRN37" s="197"/>
      <c r="GRO37" s="197"/>
      <c r="GRP37" s="197"/>
      <c r="GRQ37" s="197"/>
      <c r="GRR37" s="197"/>
      <c r="GRS37" s="197"/>
      <c r="GRT37" s="197"/>
      <c r="GRU37" s="197"/>
      <c r="GRV37" s="197"/>
      <c r="GRW37" s="197"/>
      <c r="GRX37" s="197"/>
      <c r="GRY37" s="197"/>
      <c r="GRZ37" s="197"/>
      <c r="GSA37" s="197"/>
      <c r="GSB37" s="197"/>
      <c r="GSC37" s="197"/>
      <c r="GSD37" s="197"/>
      <c r="GSE37" s="197"/>
      <c r="GSF37" s="197"/>
      <c r="GSG37" s="197"/>
      <c r="GSH37" s="197"/>
      <c r="GSI37" s="197"/>
      <c r="GSJ37" s="197"/>
      <c r="GSK37" s="197"/>
      <c r="GSL37" s="197"/>
      <c r="GSM37" s="197"/>
      <c r="GSN37" s="197"/>
      <c r="GSO37" s="197"/>
      <c r="GSP37" s="197"/>
      <c r="GSQ37" s="197"/>
      <c r="GSR37" s="197"/>
      <c r="GSS37" s="197"/>
      <c r="GST37" s="197"/>
      <c r="GSU37" s="197"/>
      <c r="GSV37" s="197"/>
      <c r="GSW37" s="197"/>
      <c r="GSX37" s="197"/>
      <c r="GSY37" s="197"/>
      <c r="GSZ37" s="197"/>
      <c r="GTA37" s="197"/>
      <c r="GTB37" s="197"/>
      <c r="GTC37" s="197"/>
      <c r="GTD37" s="197"/>
      <c r="GTE37" s="197"/>
      <c r="GTF37" s="197"/>
      <c r="GTG37" s="197"/>
      <c r="GTH37" s="197"/>
      <c r="GTI37" s="197"/>
      <c r="GTJ37" s="197"/>
      <c r="GTK37" s="197"/>
      <c r="GTL37" s="197"/>
      <c r="GTM37" s="197"/>
      <c r="GTN37" s="197"/>
      <c r="GTO37" s="197"/>
      <c r="GTP37" s="197"/>
      <c r="GTQ37" s="197"/>
      <c r="GTR37" s="197"/>
      <c r="GTS37" s="197"/>
      <c r="GTT37" s="197"/>
      <c r="GTU37" s="197"/>
      <c r="GTV37" s="197"/>
      <c r="GTW37" s="197"/>
      <c r="GTX37" s="197"/>
      <c r="GTY37" s="197"/>
      <c r="GTZ37" s="197"/>
      <c r="GUA37" s="197"/>
      <c r="GUB37" s="197"/>
      <c r="GUC37" s="197"/>
      <c r="GUD37" s="197"/>
      <c r="GUE37" s="197"/>
      <c r="GUF37" s="197"/>
      <c r="GUG37" s="197"/>
      <c r="GUH37" s="197"/>
      <c r="GUI37" s="197"/>
      <c r="GUJ37" s="197"/>
      <c r="GUK37" s="197"/>
      <c r="GUL37" s="197"/>
      <c r="GUM37" s="197"/>
      <c r="GUN37" s="197"/>
      <c r="GUO37" s="197"/>
      <c r="GUP37" s="197"/>
      <c r="GUQ37" s="197"/>
      <c r="GUR37" s="197"/>
      <c r="GUS37" s="197"/>
      <c r="GUT37" s="197"/>
      <c r="GUU37" s="197"/>
      <c r="GUV37" s="197"/>
      <c r="GUW37" s="197"/>
      <c r="GUX37" s="197"/>
      <c r="GUY37" s="197"/>
      <c r="GUZ37" s="197"/>
      <c r="GVA37" s="197"/>
      <c r="GVB37" s="197"/>
      <c r="GVC37" s="197"/>
      <c r="GVD37" s="197"/>
      <c r="GVE37" s="197"/>
      <c r="GVF37" s="197"/>
      <c r="GVG37" s="197"/>
      <c r="GVH37" s="197"/>
      <c r="GVI37" s="197"/>
      <c r="GVJ37" s="197"/>
      <c r="GVK37" s="197"/>
      <c r="GVL37" s="197"/>
      <c r="GVM37" s="197"/>
      <c r="GVN37" s="197"/>
      <c r="GVO37" s="197"/>
      <c r="GVP37" s="197"/>
      <c r="GVQ37" s="197"/>
      <c r="GVR37" s="197"/>
      <c r="GVS37" s="197"/>
      <c r="GVT37" s="197"/>
      <c r="GVU37" s="197"/>
      <c r="GVV37" s="197"/>
      <c r="GVW37" s="197"/>
      <c r="GVX37" s="197"/>
      <c r="GVY37" s="197"/>
      <c r="GVZ37" s="197"/>
      <c r="GWA37" s="197"/>
      <c r="GWB37" s="197"/>
      <c r="GWC37" s="197"/>
      <c r="GWD37" s="197"/>
      <c r="GWE37" s="197"/>
      <c r="GWF37" s="197"/>
      <c r="GWG37" s="197"/>
      <c r="GWH37" s="197"/>
      <c r="GWI37" s="197"/>
      <c r="GWJ37" s="197"/>
      <c r="GWK37" s="197"/>
      <c r="GWL37" s="197"/>
      <c r="GWM37" s="197"/>
      <c r="GWN37" s="197"/>
      <c r="GWO37" s="197"/>
      <c r="GWP37" s="197"/>
      <c r="GWQ37" s="197"/>
      <c r="GWR37" s="197"/>
      <c r="GWS37" s="197"/>
      <c r="GWT37" s="197"/>
      <c r="GWU37" s="197"/>
      <c r="GWV37" s="197"/>
      <c r="GWW37" s="197"/>
      <c r="GWX37" s="197"/>
      <c r="GWY37" s="197"/>
      <c r="GWZ37" s="197"/>
      <c r="GXA37" s="197"/>
      <c r="GXB37" s="197"/>
      <c r="GXC37" s="197"/>
      <c r="GXD37" s="197"/>
      <c r="GXE37" s="197"/>
      <c r="GXF37" s="197"/>
      <c r="GXG37" s="197"/>
      <c r="GXH37" s="197"/>
      <c r="GXI37" s="197"/>
      <c r="GXJ37" s="197"/>
      <c r="GXK37" s="197"/>
      <c r="GXL37" s="197"/>
      <c r="GXM37" s="197"/>
      <c r="GXN37" s="197"/>
      <c r="GXO37" s="197"/>
      <c r="GXP37" s="197"/>
      <c r="GXQ37" s="197"/>
      <c r="GXR37" s="197"/>
      <c r="GXS37" s="197"/>
      <c r="GXT37" s="197"/>
      <c r="GXU37" s="197"/>
      <c r="GXV37" s="197"/>
      <c r="GXW37" s="197"/>
      <c r="GXX37" s="197"/>
      <c r="GXY37" s="197"/>
      <c r="GXZ37" s="197"/>
      <c r="GYA37" s="197"/>
      <c r="GYB37" s="197"/>
      <c r="GYC37" s="197"/>
      <c r="GYD37" s="197"/>
      <c r="GYE37" s="197"/>
      <c r="GYF37" s="197"/>
      <c r="GYG37" s="197"/>
      <c r="GYH37" s="197"/>
      <c r="GYI37" s="197"/>
      <c r="GYJ37" s="197"/>
      <c r="GYK37" s="197"/>
      <c r="GYL37" s="197"/>
      <c r="GYM37" s="197"/>
      <c r="GYN37" s="197"/>
      <c r="GYO37" s="197"/>
      <c r="GYP37" s="197"/>
      <c r="GYQ37" s="197"/>
      <c r="GYR37" s="197"/>
      <c r="GYS37" s="197"/>
      <c r="GYT37" s="197"/>
      <c r="GYU37" s="197"/>
      <c r="GYV37" s="197"/>
      <c r="GYW37" s="197"/>
      <c r="GYX37" s="197"/>
      <c r="GYY37" s="197"/>
      <c r="GYZ37" s="197"/>
      <c r="GZA37" s="197"/>
      <c r="GZB37" s="197"/>
      <c r="GZC37" s="197"/>
      <c r="GZD37" s="197"/>
      <c r="GZE37" s="197"/>
      <c r="GZF37" s="197"/>
      <c r="GZG37" s="197"/>
      <c r="GZH37" s="197"/>
      <c r="GZI37" s="197"/>
      <c r="GZJ37" s="197"/>
      <c r="GZK37" s="197"/>
      <c r="GZL37" s="197"/>
      <c r="GZM37" s="197"/>
      <c r="GZN37" s="197"/>
      <c r="GZO37" s="197"/>
      <c r="GZP37" s="197"/>
      <c r="GZQ37" s="197"/>
      <c r="GZR37" s="197"/>
      <c r="GZS37" s="197"/>
      <c r="GZT37" s="197"/>
      <c r="GZU37" s="197"/>
      <c r="GZV37" s="197"/>
      <c r="GZW37" s="197"/>
      <c r="GZX37" s="197"/>
      <c r="GZY37" s="197"/>
      <c r="GZZ37" s="197"/>
      <c r="HAA37" s="197"/>
      <c r="HAB37" s="197"/>
      <c r="HAC37" s="197"/>
      <c r="HAD37" s="197"/>
      <c r="HAE37" s="197"/>
      <c r="HAF37" s="197"/>
      <c r="HAG37" s="197"/>
      <c r="HAH37" s="197"/>
      <c r="HAI37" s="197"/>
      <c r="HAJ37" s="197"/>
      <c r="HAK37" s="197"/>
      <c r="HAL37" s="197"/>
      <c r="HAM37" s="197"/>
      <c r="HAN37" s="197"/>
      <c r="HAO37" s="197"/>
      <c r="HAP37" s="197"/>
      <c r="HAQ37" s="197"/>
      <c r="HAR37" s="197"/>
      <c r="HAS37" s="197"/>
      <c r="HAT37" s="197"/>
      <c r="HAU37" s="197"/>
      <c r="HAV37" s="197"/>
      <c r="HAW37" s="197"/>
      <c r="HAX37" s="197"/>
      <c r="HAY37" s="197"/>
      <c r="HAZ37" s="197"/>
      <c r="HBA37" s="197"/>
      <c r="HBB37" s="197"/>
      <c r="HBC37" s="197"/>
      <c r="HBD37" s="197"/>
      <c r="HBE37" s="197"/>
      <c r="HBF37" s="197"/>
      <c r="HBG37" s="197"/>
      <c r="HBH37" s="197"/>
      <c r="HBI37" s="197"/>
      <c r="HBJ37" s="197"/>
      <c r="HBK37" s="197"/>
      <c r="HBL37" s="197"/>
      <c r="HBM37" s="197"/>
      <c r="HBN37" s="197"/>
      <c r="HBO37" s="197"/>
      <c r="HBP37" s="197"/>
      <c r="HBQ37" s="197"/>
      <c r="HBR37" s="197"/>
      <c r="HBS37" s="197"/>
      <c r="HBT37" s="197"/>
      <c r="HBU37" s="197"/>
      <c r="HBV37" s="197"/>
      <c r="HBW37" s="197"/>
      <c r="HBX37" s="197"/>
      <c r="HBY37" s="197"/>
      <c r="HBZ37" s="197"/>
      <c r="HCA37" s="197"/>
      <c r="HCB37" s="197"/>
      <c r="HCC37" s="197"/>
      <c r="HCD37" s="197"/>
      <c r="HCE37" s="197"/>
      <c r="HCF37" s="197"/>
      <c r="HCG37" s="197"/>
      <c r="HCH37" s="197"/>
      <c r="HCI37" s="197"/>
      <c r="HCJ37" s="197"/>
      <c r="HCK37" s="197"/>
      <c r="HCL37" s="197"/>
      <c r="HCM37" s="197"/>
      <c r="HCN37" s="197"/>
      <c r="HCO37" s="197"/>
      <c r="HCP37" s="197"/>
      <c r="HCQ37" s="197"/>
      <c r="HCR37" s="197"/>
      <c r="HCS37" s="197"/>
      <c r="HCT37" s="197"/>
      <c r="HCU37" s="197"/>
      <c r="HCV37" s="197"/>
      <c r="HCW37" s="197"/>
      <c r="HCX37" s="197"/>
      <c r="HCY37" s="197"/>
      <c r="HCZ37" s="197"/>
      <c r="HDA37" s="197"/>
      <c r="HDB37" s="197"/>
      <c r="HDC37" s="197"/>
      <c r="HDD37" s="197"/>
      <c r="HDE37" s="197"/>
      <c r="HDF37" s="197"/>
      <c r="HDG37" s="197"/>
      <c r="HDH37" s="197"/>
      <c r="HDI37" s="197"/>
      <c r="HDJ37" s="197"/>
      <c r="HDK37" s="197"/>
      <c r="HDL37" s="197"/>
      <c r="HDM37" s="197"/>
      <c r="HDN37" s="197"/>
      <c r="HDO37" s="197"/>
      <c r="HDP37" s="197"/>
      <c r="HDQ37" s="197"/>
      <c r="HDR37" s="197"/>
      <c r="HDS37" s="197"/>
      <c r="HDT37" s="197"/>
      <c r="HDU37" s="197"/>
      <c r="HDV37" s="197"/>
      <c r="HDW37" s="197"/>
      <c r="HDX37" s="197"/>
      <c r="HDY37" s="197"/>
      <c r="HDZ37" s="197"/>
      <c r="HEA37" s="197"/>
      <c r="HEB37" s="197"/>
      <c r="HEC37" s="197"/>
      <c r="HED37" s="197"/>
      <c r="HEE37" s="197"/>
      <c r="HEF37" s="197"/>
      <c r="HEG37" s="197"/>
      <c r="HEH37" s="197"/>
      <c r="HEI37" s="197"/>
      <c r="HEJ37" s="197"/>
      <c r="HEK37" s="197"/>
      <c r="HEL37" s="197"/>
      <c r="HEM37" s="197"/>
      <c r="HEN37" s="197"/>
      <c r="HEO37" s="197"/>
      <c r="HEP37" s="197"/>
      <c r="HEQ37" s="197"/>
      <c r="HER37" s="197"/>
      <c r="HES37" s="197"/>
      <c r="HET37" s="197"/>
      <c r="HEU37" s="197"/>
      <c r="HEV37" s="197"/>
      <c r="HEW37" s="197"/>
      <c r="HEX37" s="197"/>
      <c r="HEY37" s="197"/>
      <c r="HEZ37" s="197"/>
      <c r="HFA37" s="197"/>
      <c r="HFB37" s="197"/>
      <c r="HFC37" s="197"/>
      <c r="HFD37" s="197"/>
      <c r="HFE37" s="197"/>
      <c r="HFF37" s="197"/>
      <c r="HFG37" s="197"/>
      <c r="HFH37" s="197"/>
      <c r="HFI37" s="197"/>
      <c r="HFJ37" s="197"/>
      <c r="HFK37" s="197"/>
      <c r="HFL37" s="197"/>
      <c r="HFM37" s="197"/>
      <c r="HFN37" s="197"/>
      <c r="HFO37" s="197"/>
      <c r="HFP37" s="197"/>
      <c r="HFQ37" s="197"/>
      <c r="HFR37" s="197"/>
      <c r="HFS37" s="197"/>
      <c r="HFT37" s="197"/>
      <c r="HFU37" s="197"/>
      <c r="HFV37" s="197"/>
      <c r="HFW37" s="197"/>
      <c r="HFX37" s="197"/>
      <c r="HFY37" s="197"/>
      <c r="HFZ37" s="197"/>
      <c r="HGA37" s="197"/>
      <c r="HGB37" s="197"/>
      <c r="HGC37" s="197"/>
      <c r="HGD37" s="197"/>
      <c r="HGE37" s="197"/>
      <c r="HGF37" s="197"/>
      <c r="HGG37" s="197"/>
      <c r="HGH37" s="197"/>
      <c r="HGI37" s="197"/>
      <c r="HGJ37" s="197"/>
      <c r="HGK37" s="197"/>
      <c r="HGL37" s="197"/>
      <c r="HGM37" s="197"/>
      <c r="HGN37" s="197"/>
      <c r="HGO37" s="197"/>
      <c r="HGP37" s="197"/>
      <c r="HGQ37" s="197"/>
      <c r="HGR37" s="197"/>
      <c r="HGS37" s="197"/>
      <c r="HGT37" s="197"/>
      <c r="HGU37" s="197"/>
      <c r="HGV37" s="197"/>
      <c r="HGW37" s="197"/>
      <c r="HGX37" s="197"/>
      <c r="HGY37" s="197"/>
      <c r="HGZ37" s="197"/>
      <c r="HHA37" s="197"/>
      <c r="HHB37" s="197"/>
      <c r="HHC37" s="197"/>
      <c r="HHD37" s="197"/>
      <c r="HHE37" s="197"/>
      <c r="HHF37" s="197"/>
      <c r="HHG37" s="197"/>
      <c r="HHH37" s="197"/>
      <c r="HHI37" s="197"/>
      <c r="HHJ37" s="197"/>
      <c r="HHK37" s="197"/>
      <c r="HHL37" s="197"/>
      <c r="HHM37" s="197"/>
      <c r="HHN37" s="197"/>
      <c r="HHO37" s="197"/>
      <c r="HHP37" s="197"/>
      <c r="HHQ37" s="197"/>
      <c r="HHR37" s="197"/>
      <c r="HHS37" s="197"/>
      <c r="HHT37" s="197"/>
      <c r="HHU37" s="197"/>
      <c r="HHV37" s="197"/>
      <c r="HHW37" s="197"/>
      <c r="HHX37" s="197"/>
      <c r="HHY37" s="197"/>
      <c r="HHZ37" s="197"/>
      <c r="HIA37" s="197"/>
      <c r="HIB37" s="197"/>
      <c r="HIC37" s="197"/>
      <c r="HID37" s="197"/>
      <c r="HIE37" s="197"/>
      <c r="HIF37" s="197"/>
      <c r="HIG37" s="197"/>
      <c r="HIH37" s="197"/>
      <c r="HII37" s="197"/>
      <c r="HIJ37" s="197"/>
      <c r="HIK37" s="197"/>
      <c r="HIL37" s="197"/>
      <c r="HIM37" s="197"/>
      <c r="HIN37" s="197"/>
      <c r="HIO37" s="197"/>
      <c r="HIP37" s="197"/>
      <c r="HIQ37" s="197"/>
      <c r="HIR37" s="197"/>
      <c r="HIS37" s="197"/>
      <c r="HIT37" s="197"/>
      <c r="HIU37" s="197"/>
      <c r="HIV37" s="197"/>
      <c r="HIW37" s="197"/>
      <c r="HIX37" s="197"/>
      <c r="HIY37" s="197"/>
      <c r="HIZ37" s="197"/>
      <c r="HJA37" s="197"/>
      <c r="HJB37" s="197"/>
      <c r="HJC37" s="197"/>
      <c r="HJD37" s="197"/>
      <c r="HJE37" s="197"/>
      <c r="HJF37" s="197"/>
      <c r="HJG37" s="197"/>
      <c r="HJH37" s="197"/>
      <c r="HJI37" s="197"/>
      <c r="HJJ37" s="197"/>
      <c r="HJK37" s="197"/>
      <c r="HJL37" s="197"/>
      <c r="HJM37" s="197"/>
      <c r="HJN37" s="197"/>
      <c r="HJO37" s="197"/>
      <c r="HJP37" s="197"/>
      <c r="HJQ37" s="197"/>
      <c r="HJR37" s="197"/>
      <c r="HJS37" s="197"/>
      <c r="HJT37" s="197"/>
      <c r="HJU37" s="197"/>
      <c r="HJV37" s="197"/>
      <c r="HJW37" s="197"/>
      <c r="HJX37" s="197"/>
      <c r="HJY37" s="197"/>
      <c r="HJZ37" s="197"/>
      <c r="HKA37" s="197"/>
      <c r="HKB37" s="197"/>
      <c r="HKC37" s="197"/>
      <c r="HKD37" s="197"/>
      <c r="HKE37" s="197"/>
      <c r="HKF37" s="197"/>
      <c r="HKG37" s="197"/>
      <c r="HKH37" s="197"/>
      <c r="HKI37" s="197"/>
      <c r="HKJ37" s="197"/>
      <c r="HKK37" s="197"/>
      <c r="HKL37" s="197"/>
      <c r="HKM37" s="197"/>
      <c r="HKN37" s="197"/>
      <c r="HKO37" s="197"/>
      <c r="HKP37" s="197"/>
      <c r="HKQ37" s="197"/>
      <c r="HKR37" s="197"/>
      <c r="HKS37" s="197"/>
      <c r="HKT37" s="197"/>
      <c r="HKU37" s="197"/>
      <c r="HKV37" s="197"/>
      <c r="HKW37" s="197"/>
      <c r="HKX37" s="197"/>
      <c r="HKY37" s="197"/>
      <c r="HKZ37" s="197"/>
      <c r="HLA37" s="197"/>
      <c r="HLB37" s="197"/>
      <c r="HLC37" s="197"/>
      <c r="HLD37" s="197"/>
      <c r="HLE37" s="197"/>
      <c r="HLF37" s="197"/>
      <c r="HLG37" s="197"/>
      <c r="HLH37" s="197"/>
      <c r="HLI37" s="197"/>
      <c r="HLJ37" s="197"/>
      <c r="HLK37" s="197"/>
      <c r="HLL37" s="197"/>
      <c r="HLM37" s="197"/>
      <c r="HLN37" s="197"/>
      <c r="HLO37" s="197"/>
      <c r="HLP37" s="197"/>
      <c r="HLQ37" s="197"/>
      <c r="HLR37" s="197"/>
      <c r="HLS37" s="197"/>
      <c r="HLT37" s="197"/>
      <c r="HLU37" s="197"/>
      <c r="HLV37" s="197"/>
      <c r="HLW37" s="197"/>
      <c r="HLX37" s="197"/>
      <c r="HLY37" s="197"/>
      <c r="HLZ37" s="197"/>
      <c r="HMA37" s="197"/>
      <c r="HMB37" s="197"/>
      <c r="HMC37" s="197"/>
      <c r="HMD37" s="197"/>
      <c r="HME37" s="197"/>
      <c r="HMF37" s="197"/>
      <c r="HMG37" s="197"/>
      <c r="HMH37" s="197"/>
      <c r="HMI37" s="197"/>
      <c r="HMJ37" s="197"/>
      <c r="HMK37" s="197"/>
      <c r="HML37" s="197"/>
      <c r="HMM37" s="197"/>
      <c r="HMN37" s="197"/>
      <c r="HMO37" s="197"/>
      <c r="HMP37" s="197"/>
      <c r="HMQ37" s="197"/>
      <c r="HMR37" s="197"/>
      <c r="HMS37" s="197"/>
      <c r="HMT37" s="197"/>
      <c r="HMU37" s="197"/>
      <c r="HMV37" s="197"/>
      <c r="HMW37" s="197"/>
      <c r="HMX37" s="197"/>
      <c r="HMY37" s="197"/>
      <c r="HMZ37" s="197"/>
      <c r="HNA37" s="197"/>
      <c r="HNB37" s="197"/>
      <c r="HNC37" s="197"/>
      <c r="HND37" s="197"/>
      <c r="HNE37" s="197"/>
      <c r="HNF37" s="197"/>
      <c r="HNG37" s="197"/>
      <c r="HNH37" s="197"/>
      <c r="HNI37" s="197"/>
      <c r="HNJ37" s="197"/>
      <c r="HNK37" s="197"/>
      <c r="HNL37" s="197"/>
      <c r="HNM37" s="197"/>
      <c r="HNN37" s="197"/>
      <c r="HNO37" s="197"/>
      <c r="HNP37" s="197"/>
      <c r="HNQ37" s="197"/>
      <c r="HNR37" s="197"/>
      <c r="HNS37" s="197"/>
      <c r="HNT37" s="197"/>
      <c r="HNU37" s="197"/>
      <c r="HNV37" s="197"/>
      <c r="HNW37" s="197"/>
      <c r="HNX37" s="197"/>
      <c r="HNY37" s="197"/>
      <c r="HNZ37" s="197"/>
      <c r="HOA37" s="197"/>
      <c r="HOB37" s="197"/>
      <c r="HOC37" s="197"/>
      <c r="HOD37" s="197"/>
      <c r="HOE37" s="197"/>
      <c r="HOF37" s="197"/>
      <c r="HOG37" s="197"/>
      <c r="HOH37" s="197"/>
      <c r="HOI37" s="197"/>
      <c r="HOJ37" s="197"/>
      <c r="HOK37" s="197"/>
      <c r="HOL37" s="197"/>
      <c r="HOM37" s="197"/>
      <c r="HON37" s="197"/>
      <c r="HOO37" s="197"/>
      <c r="HOP37" s="197"/>
      <c r="HOQ37" s="197"/>
      <c r="HOR37" s="197"/>
      <c r="HOS37" s="197"/>
      <c r="HOT37" s="197"/>
      <c r="HOU37" s="197"/>
      <c r="HOV37" s="197"/>
      <c r="HOW37" s="197"/>
      <c r="HOX37" s="197"/>
      <c r="HOY37" s="197"/>
      <c r="HOZ37" s="197"/>
      <c r="HPA37" s="197"/>
      <c r="HPB37" s="197"/>
      <c r="HPC37" s="197"/>
      <c r="HPD37" s="197"/>
      <c r="HPE37" s="197"/>
      <c r="HPF37" s="197"/>
      <c r="HPG37" s="197"/>
      <c r="HPH37" s="197"/>
      <c r="HPI37" s="197"/>
      <c r="HPJ37" s="197"/>
      <c r="HPK37" s="197"/>
      <c r="HPL37" s="197"/>
      <c r="HPM37" s="197"/>
      <c r="HPN37" s="197"/>
      <c r="HPO37" s="197"/>
      <c r="HPP37" s="197"/>
      <c r="HPQ37" s="197"/>
      <c r="HPR37" s="197"/>
      <c r="HPS37" s="197"/>
      <c r="HPT37" s="197"/>
      <c r="HPU37" s="197"/>
      <c r="HPV37" s="197"/>
      <c r="HPW37" s="197"/>
      <c r="HPX37" s="197"/>
      <c r="HPY37" s="197"/>
      <c r="HPZ37" s="197"/>
      <c r="HQA37" s="197"/>
      <c r="HQB37" s="197"/>
      <c r="HQC37" s="197"/>
      <c r="HQD37" s="197"/>
      <c r="HQE37" s="197"/>
      <c r="HQF37" s="197"/>
      <c r="HQG37" s="197"/>
      <c r="HQH37" s="197"/>
      <c r="HQI37" s="197"/>
      <c r="HQJ37" s="197"/>
      <c r="HQK37" s="197"/>
      <c r="HQL37" s="197"/>
      <c r="HQM37" s="197"/>
      <c r="HQN37" s="197"/>
      <c r="HQO37" s="197"/>
      <c r="HQP37" s="197"/>
      <c r="HQQ37" s="197"/>
      <c r="HQR37" s="197"/>
      <c r="HQS37" s="197"/>
      <c r="HQT37" s="197"/>
      <c r="HQU37" s="197"/>
      <c r="HQV37" s="197"/>
      <c r="HQW37" s="197"/>
      <c r="HQX37" s="197"/>
      <c r="HQY37" s="197"/>
      <c r="HQZ37" s="197"/>
      <c r="HRA37" s="197"/>
      <c r="HRB37" s="197"/>
      <c r="HRC37" s="197"/>
      <c r="HRD37" s="197"/>
      <c r="HRE37" s="197"/>
      <c r="HRF37" s="197"/>
      <c r="HRG37" s="197"/>
      <c r="HRH37" s="197"/>
      <c r="HRI37" s="197"/>
      <c r="HRJ37" s="197"/>
      <c r="HRK37" s="197"/>
      <c r="HRL37" s="197"/>
      <c r="HRM37" s="197"/>
      <c r="HRN37" s="197"/>
      <c r="HRO37" s="197"/>
      <c r="HRP37" s="197"/>
      <c r="HRQ37" s="197"/>
      <c r="HRR37" s="197"/>
      <c r="HRS37" s="197"/>
      <c r="HRT37" s="197"/>
      <c r="HRU37" s="197"/>
      <c r="HRV37" s="197"/>
      <c r="HRW37" s="197"/>
      <c r="HRX37" s="197"/>
      <c r="HRY37" s="197"/>
      <c r="HRZ37" s="197"/>
      <c r="HSA37" s="197"/>
      <c r="HSB37" s="197"/>
      <c r="HSC37" s="197"/>
      <c r="HSD37" s="197"/>
      <c r="HSE37" s="197"/>
      <c r="HSF37" s="197"/>
      <c r="HSG37" s="197"/>
      <c r="HSH37" s="197"/>
      <c r="HSI37" s="197"/>
      <c r="HSJ37" s="197"/>
      <c r="HSK37" s="197"/>
      <c r="HSL37" s="197"/>
      <c r="HSM37" s="197"/>
      <c r="HSN37" s="197"/>
      <c r="HSO37" s="197"/>
      <c r="HSP37" s="197"/>
      <c r="HSQ37" s="197"/>
      <c r="HSR37" s="197"/>
      <c r="HSS37" s="197"/>
      <c r="HST37" s="197"/>
      <c r="HSU37" s="197"/>
      <c r="HSV37" s="197"/>
      <c r="HSW37" s="197"/>
      <c r="HSX37" s="197"/>
      <c r="HSY37" s="197"/>
      <c r="HSZ37" s="197"/>
      <c r="HTA37" s="197"/>
      <c r="HTB37" s="197"/>
      <c r="HTC37" s="197"/>
      <c r="HTD37" s="197"/>
      <c r="HTE37" s="197"/>
      <c r="HTF37" s="197"/>
      <c r="HTG37" s="197"/>
      <c r="HTH37" s="197"/>
      <c r="HTI37" s="197"/>
      <c r="HTJ37" s="197"/>
      <c r="HTK37" s="197"/>
      <c r="HTL37" s="197"/>
      <c r="HTM37" s="197"/>
      <c r="HTN37" s="197"/>
      <c r="HTO37" s="197"/>
      <c r="HTP37" s="197"/>
      <c r="HTQ37" s="197"/>
      <c r="HTR37" s="197"/>
      <c r="HTS37" s="197"/>
      <c r="HTT37" s="197"/>
      <c r="HTU37" s="197"/>
      <c r="HTV37" s="197"/>
      <c r="HTW37" s="197"/>
      <c r="HTX37" s="197"/>
      <c r="HTY37" s="197"/>
      <c r="HTZ37" s="197"/>
      <c r="HUA37" s="197"/>
      <c r="HUB37" s="197"/>
      <c r="HUC37" s="197"/>
      <c r="HUD37" s="197"/>
      <c r="HUE37" s="197"/>
      <c r="HUF37" s="197"/>
      <c r="HUG37" s="197"/>
      <c r="HUH37" s="197"/>
      <c r="HUI37" s="197"/>
      <c r="HUJ37" s="197"/>
      <c r="HUK37" s="197"/>
      <c r="HUL37" s="197"/>
      <c r="HUM37" s="197"/>
      <c r="HUN37" s="197"/>
      <c r="HUO37" s="197"/>
      <c r="HUP37" s="197"/>
      <c r="HUQ37" s="197"/>
      <c r="HUR37" s="197"/>
      <c r="HUS37" s="197"/>
      <c r="HUT37" s="197"/>
      <c r="HUU37" s="197"/>
      <c r="HUV37" s="197"/>
      <c r="HUW37" s="197"/>
      <c r="HUX37" s="197"/>
      <c r="HUY37" s="197"/>
      <c r="HUZ37" s="197"/>
      <c r="HVA37" s="197"/>
      <c r="HVB37" s="197"/>
      <c r="HVC37" s="197"/>
      <c r="HVD37" s="197"/>
      <c r="HVE37" s="197"/>
      <c r="HVF37" s="197"/>
      <c r="HVG37" s="197"/>
      <c r="HVH37" s="197"/>
      <c r="HVI37" s="197"/>
      <c r="HVJ37" s="197"/>
      <c r="HVK37" s="197"/>
      <c r="HVL37" s="197"/>
      <c r="HVM37" s="197"/>
      <c r="HVN37" s="197"/>
      <c r="HVO37" s="197"/>
      <c r="HVP37" s="197"/>
      <c r="HVQ37" s="197"/>
      <c r="HVR37" s="197"/>
      <c r="HVS37" s="197"/>
      <c r="HVT37" s="197"/>
      <c r="HVU37" s="197"/>
      <c r="HVV37" s="197"/>
      <c r="HVW37" s="197"/>
      <c r="HVX37" s="197"/>
      <c r="HVY37" s="197"/>
      <c r="HVZ37" s="197"/>
      <c r="HWA37" s="197"/>
      <c r="HWB37" s="197"/>
      <c r="HWC37" s="197"/>
      <c r="HWD37" s="197"/>
      <c r="HWE37" s="197"/>
      <c r="HWF37" s="197"/>
      <c r="HWG37" s="197"/>
      <c r="HWH37" s="197"/>
      <c r="HWI37" s="197"/>
      <c r="HWJ37" s="197"/>
      <c r="HWK37" s="197"/>
      <c r="HWL37" s="197"/>
      <c r="HWM37" s="197"/>
      <c r="HWN37" s="197"/>
      <c r="HWO37" s="197"/>
      <c r="HWP37" s="197"/>
      <c r="HWQ37" s="197"/>
      <c r="HWR37" s="197"/>
      <c r="HWS37" s="197"/>
      <c r="HWT37" s="197"/>
      <c r="HWU37" s="197"/>
      <c r="HWV37" s="197"/>
      <c r="HWW37" s="197"/>
      <c r="HWX37" s="197"/>
      <c r="HWY37" s="197"/>
      <c r="HWZ37" s="197"/>
      <c r="HXA37" s="197"/>
      <c r="HXB37" s="197"/>
      <c r="HXC37" s="197"/>
      <c r="HXD37" s="197"/>
      <c r="HXE37" s="197"/>
      <c r="HXF37" s="197"/>
      <c r="HXG37" s="197"/>
      <c r="HXH37" s="197"/>
      <c r="HXI37" s="197"/>
      <c r="HXJ37" s="197"/>
      <c r="HXK37" s="197"/>
      <c r="HXL37" s="197"/>
      <c r="HXM37" s="197"/>
      <c r="HXN37" s="197"/>
      <c r="HXO37" s="197"/>
      <c r="HXP37" s="197"/>
      <c r="HXQ37" s="197"/>
      <c r="HXR37" s="197"/>
      <c r="HXS37" s="197"/>
      <c r="HXT37" s="197"/>
      <c r="HXU37" s="197"/>
      <c r="HXV37" s="197"/>
      <c r="HXW37" s="197"/>
      <c r="HXX37" s="197"/>
      <c r="HXY37" s="197"/>
      <c r="HXZ37" s="197"/>
      <c r="HYA37" s="197"/>
      <c r="HYB37" s="197"/>
      <c r="HYC37" s="197"/>
      <c r="HYD37" s="197"/>
      <c r="HYE37" s="197"/>
      <c r="HYF37" s="197"/>
      <c r="HYG37" s="197"/>
      <c r="HYH37" s="197"/>
      <c r="HYI37" s="197"/>
      <c r="HYJ37" s="197"/>
      <c r="HYK37" s="197"/>
      <c r="HYL37" s="197"/>
      <c r="HYM37" s="197"/>
      <c r="HYN37" s="197"/>
      <c r="HYO37" s="197"/>
      <c r="HYP37" s="197"/>
      <c r="HYQ37" s="197"/>
      <c r="HYR37" s="197"/>
      <c r="HYS37" s="197"/>
      <c r="HYT37" s="197"/>
      <c r="HYU37" s="197"/>
      <c r="HYV37" s="197"/>
      <c r="HYW37" s="197"/>
      <c r="HYX37" s="197"/>
      <c r="HYY37" s="197"/>
      <c r="HYZ37" s="197"/>
      <c r="HZA37" s="197"/>
      <c r="HZB37" s="197"/>
      <c r="HZC37" s="197"/>
      <c r="HZD37" s="197"/>
      <c r="HZE37" s="197"/>
      <c r="HZF37" s="197"/>
      <c r="HZG37" s="197"/>
      <c r="HZH37" s="197"/>
      <c r="HZI37" s="197"/>
      <c r="HZJ37" s="197"/>
      <c r="HZK37" s="197"/>
      <c r="HZL37" s="197"/>
      <c r="HZM37" s="197"/>
      <c r="HZN37" s="197"/>
      <c r="HZO37" s="197"/>
      <c r="HZP37" s="197"/>
      <c r="HZQ37" s="197"/>
      <c r="HZR37" s="197"/>
      <c r="HZS37" s="197"/>
      <c r="HZT37" s="197"/>
      <c r="HZU37" s="197"/>
      <c r="HZV37" s="197"/>
      <c r="HZW37" s="197"/>
      <c r="HZX37" s="197"/>
      <c r="HZY37" s="197"/>
      <c r="HZZ37" s="197"/>
      <c r="IAA37" s="197"/>
      <c r="IAB37" s="197"/>
      <c r="IAC37" s="197"/>
      <c r="IAD37" s="197"/>
      <c r="IAE37" s="197"/>
      <c r="IAF37" s="197"/>
      <c r="IAG37" s="197"/>
      <c r="IAH37" s="197"/>
      <c r="IAI37" s="197"/>
      <c r="IAJ37" s="197"/>
      <c r="IAK37" s="197"/>
      <c r="IAL37" s="197"/>
      <c r="IAM37" s="197"/>
      <c r="IAN37" s="197"/>
      <c r="IAO37" s="197"/>
      <c r="IAP37" s="197"/>
      <c r="IAQ37" s="197"/>
      <c r="IAR37" s="197"/>
      <c r="IAS37" s="197"/>
      <c r="IAT37" s="197"/>
      <c r="IAU37" s="197"/>
      <c r="IAV37" s="197"/>
      <c r="IAW37" s="197"/>
      <c r="IAX37" s="197"/>
      <c r="IAY37" s="197"/>
      <c r="IAZ37" s="197"/>
      <c r="IBA37" s="197"/>
      <c r="IBB37" s="197"/>
      <c r="IBC37" s="197"/>
      <c r="IBD37" s="197"/>
      <c r="IBE37" s="197"/>
      <c r="IBF37" s="197"/>
      <c r="IBG37" s="197"/>
      <c r="IBH37" s="197"/>
      <c r="IBI37" s="197"/>
      <c r="IBJ37" s="197"/>
      <c r="IBK37" s="197"/>
      <c r="IBL37" s="197"/>
      <c r="IBM37" s="197"/>
      <c r="IBN37" s="197"/>
      <c r="IBO37" s="197"/>
      <c r="IBP37" s="197"/>
      <c r="IBQ37" s="197"/>
      <c r="IBR37" s="197"/>
      <c r="IBS37" s="197"/>
      <c r="IBT37" s="197"/>
      <c r="IBU37" s="197"/>
      <c r="IBV37" s="197"/>
      <c r="IBW37" s="197"/>
      <c r="IBX37" s="197"/>
      <c r="IBY37" s="197"/>
      <c r="IBZ37" s="197"/>
      <c r="ICA37" s="197"/>
      <c r="ICB37" s="197"/>
      <c r="ICC37" s="197"/>
      <c r="ICD37" s="197"/>
      <c r="ICE37" s="197"/>
      <c r="ICF37" s="197"/>
      <c r="ICG37" s="197"/>
      <c r="ICH37" s="197"/>
      <c r="ICI37" s="197"/>
      <c r="ICJ37" s="197"/>
      <c r="ICK37" s="197"/>
      <c r="ICL37" s="197"/>
      <c r="ICM37" s="197"/>
      <c r="ICN37" s="197"/>
      <c r="ICO37" s="197"/>
      <c r="ICP37" s="197"/>
      <c r="ICQ37" s="197"/>
      <c r="ICR37" s="197"/>
      <c r="ICS37" s="197"/>
      <c r="ICT37" s="197"/>
      <c r="ICU37" s="197"/>
      <c r="ICV37" s="197"/>
      <c r="ICW37" s="197"/>
      <c r="ICX37" s="197"/>
      <c r="ICY37" s="197"/>
      <c r="ICZ37" s="197"/>
      <c r="IDA37" s="197"/>
      <c r="IDB37" s="197"/>
      <c r="IDC37" s="197"/>
      <c r="IDD37" s="197"/>
      <c r="IDE37" s="197"/>
      <c r="IDF37" s="197"/>
      <c r="IDG37" s="197"/>
      <c r="IDH37" s="197"/>
      <c r="IDI37" s="197"/>
      <c r="IDJ37" s="197"/>
      <c r="IDK37" s="197"/>
      <c r="IDL37" s="197"/>
      <c r="IDM37" s="197"/>
      <c r="IDN37" s="197"/>
      <c r="IDO37" s="197"/>
      <c r="IDP37" s="197"/>
      <c r="IDQ37" s="197"/>
      <c r="IDR37" s="197"/>
      <c r="IDS37" s="197"/>
      <c r="IDT37" s="197"/>
      <c r="IDU37" s="197"/>
      <c r="IDV37" s="197"/>
      <c r="IDW37" s="197"/>
      <c r="IDX37" s="197"/>
      <c r="IDY37" s="197"/>
      <c r="IDZ37" s="197"/>
      <c r="IEA37" s="197"/>
      <c r="IEB37" s="197"/>
      <c r="IEC37" s="197"/>
      <c r="IED37" s="197"/>
      <c r="IEE37" s="197"/>
      <c r="IEF37" s="197"/>
      <c r="IEG37" s="197"/>
      <c r="IEH37" s="197"/>
      <c r="IEI37" s="197"/>
      <c r="IEJ37" s="197"/>
      <c r="IEK37" s="197"/>
      <c r="IEL37" s="197"/>
      <c r="IEM37" s="197"/>
      <c r="IEN37" s="197"/>
      <c r="IEO37" s="197"/>
      <c r="IEP37" s="197"/>
      <c r="IEQ37" s="197"/>
      <c r="IER37" s="197"/>
      <c r="IES37" s="197"/>
      <c r="IET37" s="197"/>
      <c r="IEU37" s="197"/>
      <c r="IEV37" s="197"/>
      <c r="IEW37" s="197"/>
      <c r="IEX37" s="197"/>
      <c r="IEY37" s="197"/>
      <c r="IEZ37" s="197"/>
      <c r="IFA37" s="197"/>
      <c r="IFB37" s="197"/>
      <c r="IFC37" s="197"/>
      <c r="IFD37" s="197"/>
      <c r="IFE37" s="197"/>
      <c r="IFF37" s="197"/>
      <c r="IFG37" s="197"/>
      <c r="IFH37" s="197"/>
      <c r="IFI37" s="197"/>
      <c r="IFJ37" s="197"/>
      <c r="IFK37" s="197"/>
      <c r="IFL37" s="197"/>
      <c r="IFM37" s="197"/>
      <c r="IFN37" s="197"/>
      <c r="IFO37" s="197"/>
      <c r="IFP37" s="197"/>
      <c r="IFQ37" s="197"/>
      <c r="IFR37" s="197"/>
      <c r="IFS37" s="197"/>
      <c r="IFT37" s="197"/>
      <c r="IFU37" s="197"/>
      <c r="IFV37" s="197"/>
      <c r="IFW37" s="197"/>
      <c r="IFX37" s="197"/>
      <c r="IFY37" s="197"/>
      <c r="IFZ37" s="197"/>
      <c r="IGA37" s="197"/>
      <c r="IGB37" s="197"/>
      <c r="IGC37" s="197"/>
      <c r="IGD37" s="197"/>
      <c r="IGE37" s="197"/>
      <c r="IGF37" s="197"/>
      <c r="IGG37" s="197"/>
      <c r="IGH37" s="197"/>
      <c r="IGI37" s="197"/>
      <c r="IGJ37" s="197"/>
      <c r="IGK37" s="197"/>
      <c r="IGL37" s="197"/>
      <c r="IGM37" s="197"/>
      <c r="IGN37" s="197"/>
      <c r="IGO37" s="197"/>
      <c r="IGP37" s="197"/>
      <c r="IGQ37" s="197"/>
      <c r="IGR37" s="197"/>
      <c r="IGS37" s="197"/>
      <c r="IGT37" s="197"/>
      <c r="IGU37" s="197"/>
      <c r="IGV37" s="197"/>
      <c r="IGW37" s="197"/>
      <c r="IGX37" s="197"/>
      <c r="IGY37" s="197"/>
      <c r="IGZ37" s="197"/>
      <c r="IHA37" s="197"/>
      <c r="IHB37" s="197"/>
      <c r="IHC37" s="197"/>
      <c r="IHD37" s="197"/>
      <c r="IHE37" s="197"/>
      <c r="IHF37" s="197"/>
      <c r="IHG37" s="197"/>
      <c r="IHH37" s="197"/>
      <c r="IHI37" s="197"/>
      <c r="IHJ37" s="197"/>
      <c r="IHK37" s="197"/>
      <c r="IHL37" s="197"/>
      <c r="IHM37" s="197"/>
      <c r="IHN37" s="197"/>
      <c r="IHO37" s="197"/>
      <c r="IHP37" s="197"/>
      <c r="IHQ37" s="197"/>
      <c r="IHR37" s="197"/>
      <c r="IHS37" s="197"/>
      <c r="IHT37" s="197"/>
      <c r="IHU37" s="197"/>
      <c r="IHV37" s="197"/>
      <c r="IHW37" s="197"/>
      <c r="IHX37" s="197"/>
      <c r="IHY37" s="197"/>
      <c r="IHZ37" s="197"/>
      <c r="IIA37" s="197"/>
      <c r="IIB37" s="197"/>
      <c r="IIC37" s="197"/>
      <c r="IID37" s="197"/>
      <c r="IIE37" s="197"/>
      <c r="IIF37" s="197"/>
      <c r="IIG37" s="197"/>
      <c r="IIH37" s="197"/>
      <c r="III37" s="197"/>
      <c r="IIJ37" s="197"/>
      <c r="IIK37" s="197"/>
      <c r="IIL37" s="197"/>
      <c r="IIM37" s="197"/>
      <c r="IIN37" s="197"/>
      <c r="IIO37" s="197"/>
      <c r="IIP37" s="197"/>
      <c r="IIQ37" s="197"/>
      <c r="IIR37" s="197"/>
      <c r="IIS37" s="197"/>
      <c r="IIT37" s="197"/>
      <c r="IIU37" s="197"/>
      <c r="IIV37" s="197"/>
      <c r="IIW37" s="197"/>
      <c r="IIX37" s="197"/>
      <c r="IIY37" s="197"/>
      <c r="IIZ37" s="197"/>
      <c r="IJA37" s="197"/>
      <c r="IJB37" s="197"/>
      <c r="IJC37" s="197"/>
      <c r="IJD37" s="197"/>
      <c r="IJE37" s="197"/>
      <c r="IJF37" s="197"/>
      <c r="IJG37" s="197"/>
      <c r="IJH37" s="197"/>
      <c r="IJI37" s="197"/>
      <c r="IJJ37" s="197"/>
      <c r="IJK37" s="197"/>
      <c r="IJL37" s="197"/>
      <c r="IJM37" s="197"/>
      <c r="IJN37" s="197"/>
      <c r="IJO37" s="197"/>
      <c r="IJP37" s="197"/>
      <c r="IJQ37" s="197"/>
      <c r="IJR37" s="197"/>
      <c r="IJS37" s="197"/>
      <c r="IJT37" s="197"/>
      <c r="IJU37" s="197"/>
      <c r="IJV37" s="197"/>
      <c r="IJW37" s="197"/>
      <c r="IJX37" s="197"/>
      <c r="IJY37" s="197"/>
      <c r="IJZ37" s="197"/>
      <c r="IKA37" s="197"/>
      <c r="IKB37" s="197"/>
      <c r="IKC37" s="197"/>
      <c r="IKD37" s="197"/>
      <c r="IKE37" s="197"/>
      <c r="IKF37" s="197"/>
      <c r="IKG37" s="197"/>
      <c r="IKH37" s="197"/>
      <c r="IKI37" s="197"/>
      <c r="IKJ37" s="197"/>
      <c r="IKK37" s="197"/>
      <c r="IKL37" s="197"/>
      <c r="IKM37" s="197"/>
      <c r="IKN37" s="197"/>
      <c r="IKO37" s="197"/>
      <c r="IKP37" s="197"/>
      <c r="IKQ37" s="197"/>
      <c r="IKR37" s="197"/>
      <c r="IKS37" s="197"/>
      <c r="IKT37" s="197"/>
      <c r="IKU37" s="197"/>
      <c r="IKV37" s="197"/>
      <c r="IKW37" s="197"/>
      <c r="IKX37" s="197"/>
      <c r="IKY37" s="197"/>
      <c r="IKZ37" s="197"/>
      <c r="ILA37" s="197"/>
      <c r="ILB37" s="197"/>
      <c r="ILC37" s="197"/>
      <c r="ILD37" s="197"/>
      <c r="ILE37" s="197"/>
      <c r="ILF37" s="197"/>
      <c r="ILG37" s="197"/>
      <c r="ILH37" s="197"/>
      <c r="ILI37" s="197"/>
      <c r="ILJ37" s="197"/>
      <c r="ILK37" s="197"/>
      <c r="ILL37" s="197"/>
      <c r="ILM37" s="197"/>
      <c r="ILN37" s="197"/>
      <c r="ILO37" s="197"/>
      <c r="ILP37" s="197"/>
      <c r="ILQ37" s="197"/>
      <c r="ILR37" s="197"/>
      <c r="ILS37" s="197"/>
      <c r="ILT37" s="197"/>
      <c r="ILU37" s="197"/>
      <c r="ILV37" s="197"/>
      <c r="ILW37" s="197"/>
      <c r="ILX37" s="197"/>
      <c r="ILY37" s="197"/>
      <c r="ILZ37" s="197"/>
      <c r="IMA37" s="197"/>
      <c r="IMB37" s="197"/>
      <c r="IMC37" s="197"/>
      <c r="IMD37" s="197"/>
      <c r="IME37" s="197"/>
      <c r="IMF37" s="197"/>
      <c r="IMG37" s="197"/>
      <c r="IMH37" s="197"/>
      <c r="IMI37" s="197"/>
      <c r="IMJ37" s="197"/>
      <c r="IMK37" s="197"/>
      <c r="IML37" s="197"/>
      <c r="IMM37" s="197"/>
      <c r="IMN37" s="197"/>
      <c r="IMO37" s="197"/>
      <c r="IMP37" s="197"/>
      <c r="IMQ37" s="197"/>
      <c r="IMR37" s="197"/>
      <c r="IMS37" s="197"/>
      <c r="IMT37" s="197"/>
      <c r="IMU37" s="197"/>
      <c r="IMV37" s="197"/>
      <c r="IMW37" s="197"/>
      <c r="IMX37" s="197"/>
      <c r="IMY37" s="197"/>
      <c r="IMZ37" s="197"/>
      <c r="INA37" s="197"/>
      <c r="INB37" s="197"/>
      <c r="INC37" s="197"/>
      <c r="IND37" s="197"/>
      <c r="INE37" s="197"/>
      <c r="INF37" s="197"/>
      <c r="ING37" s="197"/>
      <c r="INH37" s="197"/>
      <c r="INI37" s="197"/>
      <c r="INJ37" s="197"/>
      <c r="INK37" s="197"/>
      <c r="INL37" s="197"/>
      <c r="INM37" s="197"/>
      <c r="INN37" s="197"/>
      <c r="INO37" s="197"/>
      <c r="INP37" s="197"/>
      <c r="INQ37" s="197"/>
      <c r="INR37" s="197"/>
      <c r="INS37" s="197"/>
      <c r="INT37" s="197"/>
      <c r="INU37" s="197"/>
      <c r="INV37" s="197"/>
      <c r="INW37" s="197"/>
      <c r="INX37" s="197"/>
      <c r="INY37" s="197"/>
      <c r="INZ37" s="197"/>
      <c r="IOA37" s="197"/>
      <c r="IOB37" s="197"/>
      <c r="IOC37" s="197"/>
      <c r="IOD37" s="197"/>
      <c r="IOE37" s="197"/>
      <c r="IOF37" s="197"/>
      <c r="IOG37" s="197"/>
      <c r="IOH37" s="197"/>
      <c r="IOI37" s="197"/>
      <c r="IOJ37" s="197"/>
      <c r="IOK37" s="197"/>
      <c r="IOL37" s="197"/>
      <c r="IOM37" s="197"/>
      <c r="ION37" s="197"/>
      <c r="IOO37" s="197"/>
      <c r="IOP37" s="197"/>
      <c r="IOQ37" s="197"/>
      <c r="IOR37" s="197"/>
      <c r="IOS37" s="197"/>
      <c r="IOT37" s="197"/>
      <c r="IOU37" s="197"/>
      <c r="IOV37" s="197"/>
      <c r="IOW37" s="197"/>
      <c r="IOX37" s="197"/>
      <c r="IOY37" s="197"/>
      <c r="IOZ37" s="197"/>
      <c r="IPA37" s="197"/>
      <c r="IPB37" s="197"/>
      <c r="IPC37" s="197"/>
      <c r="IPD37" s="197"/>
      <c r="IPE37" s="197"/>
      <c r="IPF37" s="197"/>
      <c r="IPG37" s="197"/>
      <c r="IPH37" s="197"/>
      <c r="IPI37" s="197"/>
      <c r="IPJ37" s="197"/>
      <c r="IPK37" s="197"/>
      <c r="IPL37" s="197"/>
      <c r="IPM37" s="197"/>
      <c r="IPN37" s="197"/>
      <c r="IPO37" s="197"/>
      <c r="IPP37" s="197"/>
      <c r="IPQ37" s="197"/>
      <c r="IPR37" s="197"/>
      <c r="IPS37" s="197"/>
      <c r="IPT37" s="197"/>
      <c r="IPU37" s="197"/>
      <c r="IPV37" s="197"/>
      <c r="IPW37" s="197"/>
      <c r="IPX37" s="197"/>
      <c r="IPY37" s="197"/>
      <c r="IPZ37" s="197"/>
      <c r="IQA37" s="197"/>
      <c r="IQB37" s="197"/>
      <c r="IQC37" s="197"/>
      <c r="IQD37" s="197"/>
      <c r="IQE37" s="197"/>
      <c r="IQF37" s="197"/>
      <c r="IQG37" s="197"/>
      <c r="IQH37" s="197"/>
      <c r="IQI37" s="197"/>
      <c r="IQJ37" s="197"/>
      <c r="IQK37" s="197"/>
      <c r="IQL37" s="197"/>
      <c r="IQM37" s="197"/>
      <c r="IQN37" s="197"/>
      <c r="IQO37" s="197"/>
      <c r="IQP37" s="197"/>
      <c r="IQQ37" s="197"/>
      <c r="IQR37" s="197"/>
      <c r="IQS37" s="197"/>
      <c r="IQT37" s="197"/>
      <c r="IQU37" s="197"/>
      <c r="IQV37" s="197"/>
      <c r="IQW37" s="197"/>
      <c r="IQX37" s="197"/>
      <c r="IQY37" s="197"/>
      <c r="IQZ37" s="197"/>
      <c r="IRA37" s="197"/>
      <c r="IRB37" s="197"/>
      <c r="IRC37" s="197"/>
      <c r="IRD37" s="197"/>
      <c r="IRE37" s="197"/>
      <c r="IRF37" s="197"/>
      <c r="IRG37" s="197"/>
      <c r="IRH37" s="197"/>
      <c r="IRI37" s="197"/>
      <c r="IRJ37" s="197"/>
      <c r="IRK37" s="197"/>
      <c r="IRL37" s="197"/>
      <c r="IRM37" s="197"/>
      <c r="IRN37" s="197"/>
      <c r="IRO37" s="197"/>
      <c r="IRP37" s="197"/>
      <c r="IRQ37" s="197"/>
      <c r="IRR37" s="197"/>
      <c r="IRS37" s="197"/>
      <c r="IRT37" s="197"/>
      <c r="IRU37" s="197"/>
      <c r="IRV37" s="197"/>
      <c r="IRW37" s="197"/>
      <c r="IRX37" s="197"/>
      <c r="IRY37" s="197"/>
      <c r="IRZ37" s="197"/>
      <c r="ISA37" s="197"/>
      <c r="ISB37" s="197"/>
      <c r="ISC37" s="197"/>
      <c r="ISD37" s="197"/>
      <c r="ISE37" s="197"/>
      <c r="ISF37" s="197"/>
      <c r="ISG37" s="197"/>
      <c r="ISH37" s="197"/>
      <c r="ISI37" s="197"/>
      <c r="ISJ37" s="197"/>
      <c r="ISK37" s="197"/>
      <c r="ISL37" s="197"/>
      <c r="ISM37" s="197"/>
      <c r="ISN37" s="197"/>
      <c r="ISO37" s="197"/>
      <c r="ISP37" s="197"/>
      <c r="ISQ37" s="197"/>
      <c r="ISR37" s="197"/>
      <c r="ISS37" s="197"/>
      <c r="IST37" s="197"/>
      <c r="ISU37" s="197"/>
      <c r="ISV37" s="197"/>
      <c r="ISW37" s="197"/>
      <c r="ISX37" s="197"/>
      <c r="ISY37" s="197"/>
      <c r="ISZ37" s="197"/>
      <c r="ITA37" s="197"/>
      <c r="ITB37" s="197"/>
      <c r="ITC37" s="197"/>
      <c r="ITD37" s="197"/>
      <c r="ITE37" s="197"/>
      <c r="ITF37" s="197"/>
      <c r="ITG37" s="197"/>
      <c r="ITH37" s="197"/>
      <c r="ITI37" s="197"/>
      <c r="ITJ37" s="197"/>
      <c r="ITK37" s="197"/>
      <c r="ITL37" s="197"/>
      <c r="ITM37" s="197"/>
      <c r="ITN37" s="197"/>
      <c r="ITO37" s="197"/>
      <c r="ITP37" s="197"/>
      <c r="ITQ37" s="197"/>
      <c r="ITR37" s="197"/>
      <c r="ITS37" s="197"/>
      <c r="ITT37" s="197"/>
      <c r="ITU37" s="197"/>
      <c r="ITV37" s="197"/>
      <c r="ITW37" s="197"/>
      <c r="ITX37" s="197"/>
      <c r="ITY37" s="197"/>
      <c r="ITZ37" s="197"/>
      <c r="IUA37" s="197"/>
      <c r="IUB37" s="197"/>
      <c r="IUC37" s="197"/>
      <c r="IUD37" s="197"/>
      <c r="IUE37" s="197"/>
      <c r="IUF37" s="197"/>
      <c r="IUG37" s="197"/>
      <c r="IUH37" s="197"/>
      <c r="IUI37" s="197"/>
      <c r="IUJ37" s="197"/>
      <c r="IUK37" s="197"/>
      <c r="IUL37" s="197"/>
      <c r="IUM37" s="197"/>
      <c r="IUN37" s="197"/>
      <c r="IUO37" s="197"/>
      <c r="IUP37" s="197"/>
      <c r="IUQ37" s="197"/>
      <c r="IUR37" s="197"/>
      <c r="IUS37" s="197"/>
      <c r="IUT37" s="197"/>
      <c r="IUU37" s="197"/>
      <c r="IUV37" s="197"/>
      <c r="IUW37" s="197"/>
      <c r="IUX37" s="197"/>
      <c r="IUY37" s="197"/>
      <c r="IUZ37" s="197"/>
      <c r="IVA37" s="197"/>
      <c r="IVB37" s="197"/>
      <c r="IVC37" s="197"/>
      <c r="IVD37" s="197"/>
      <c r="IVE37" s="197"/>
      <c r="IVF37" s="197"/>
      <c r="IVG37" s="197"/>
      <c r="IVH37" s="197"/>
      <c r="IVI37" s="197"/>
      <c r="IVJ37" s="197"/>
      <c r="IVK37" s="197"/>
      <c r="IVL37" s="197"/>
      <c r="IVM37" s="197"/>
      <c r="IVN37" s="197"/>
      <c r="IVO37" s="197"/>
      <c r="IVP37" s="197"/>
      <c r="IVQ37" s="197"/>
      <c r="IVR37" s="197"/>
      <c r="IVS37" s="197"/>
      <c r="IVT37" s="197"/>
      <c r="IVU37" s="197"/>
      <c r="IVV37" s="197"/>
      <c r="IVW37" s="197"/>
      <c r="IVX37" s="197"/>
      <c r="IVY37" s="197"/>
      <c r="IVZ37" s="197"/>
      <c r="IWA37" s="197"/>
      <c r="IWB37" s="197"/>
      <c r="IWC37" s="197"/>
      <c r="IWD37" s="197"/>
      <c r="IWE37" s="197"/>
      <c r="IWF37" s="197"/>
      <c r="IWG37" s="197"/>
      <c r="IWH37" s="197"/>
      <c r="IWI37" s="197"/>
      <c r="IWJ37" s="197"/>
      <c r="IWK37" s="197"/>
      <c r="IWL37" s="197"/>
      <c r="IWM37" s="197"/>
      <c r="IWN37" s="197"/>
      <c r="IWO37" s="197"/>
      <c r="IWP37" s="197"/>
      <c r="IWQ37" s="197"/>
      <c r="IWR37" s="197"/>
      <c r="IWS37" s="197"/>
      <c r="IWT37" s="197"/>
      <c r="IWU37" s="197"/>
      <c r="IWV37" s="197"/>
      <c r="IWW37" s="197"/>
      <c r="IWX37" s="197"/>
      <c r="IWY37" s="197"/>
      <c r="IWZ37" s="197"/>
      <c r="IXA37" s="197"/>
      <c r="IXB37" s="197"/>
      <c r="IXC37" s="197"/>
      <c r="IXD37" s="197"/>
      <c r="IXE37" s="197"/>
      <c r="IXF37" s="197"/>
      <c r="IXG37" s="197"/>
      <c r="IXH37" s="197"/>
      <c r="IXI37" s="197"/>
      <c r="IXJ37" s="197"/>
      <c r="IXK37" s="197"/>
      <c r="IXL37" s="197"/>
      <c r="IXM37" s="197"/>
      <c r="IXN37" s="197"/>
      <c r="IXO37" s="197"/>
      <c r="IXP37" s="197"/>
      <c r="IXQ37" s="197"/>
      <c r="IXR37" s="197"/>
      <c r="IXS37" s="197"/>
      <c r="IXT37" s="197"/>
      <c r="IXU37" s="197"/>
      <c r="IXV37" s="197"/>
      <c r="IXW37" s="197"/>
      <c r="IXX37" s="197"/>
      <c r="IXY37" s="197"/>
      <c r="IXZ37" s="197"/>
      <c r="IYA37" s="197"/>
      <c r="IYB37" s="197"/>
      <c r="IYC37" s="197"/>
      <c r="IYD37" s="197"/>
      <c r="IYE37" s="197"/>
      <c r="IYF37" s="197"/>
      <c r="IYG37" s="197"/>
      <c r="IYH37" s="197"/>
      <c r="IYI37" s="197"/>
      <c r="IYJ37" s="197"/>
      <c r="IYK37" s="197"/>
      <c r="IYL37" s="197"/>
      <c r="IYM37" s="197"/>
      <c r="IYN37" s="197"/>
      <c r="IYO37" s="197"/>
      <c r="IYP37" s="197"/>
      <c r="IYQ37" s="197"/>
      <c r="IYR37" s="197"/>
      <c r="IYS37" s="197"/>
      <c r="IYT37" s="197"/>
      <c r="IYU37" s="197"/>
      <c r="IYV37" s="197"/>
      <c r="IYW37" s="197"/>
      <c r="IYX37" s="197"/>
      <c r="IYY37" s="197"/>
      <c r="IYZ37" s="197"/>
      <c r="IZA37" s="197"/>
      <c r="IZB37" s="197"/>
      <c r="IZC37" s="197"/>
      <c r="IZD37" s="197"/>
      <c r="IZE37" s="197"/>
      <c r="IZF37" s="197"/>
      <c r="IZG37" s="197"/>
      <c r="IZH37" s="197"/>
      <c r="IZI37" s="197"/>
      <c r="IZJ37" s="197"/>
      <c r="IZK37" s="197"/>
      <c r="IZL37" s="197"/>
      <c r="IZM37" s="197"/>
      <c r="IZN37" s="197"/>
      <c r="IZO37" s="197"/>
      <c r="IZP37" s="197"/>
      <c r="IZQ37" s="197"/>
      <c r="IZR37" s="197"/>
      <c r="IZS37" s="197"/>
      <c r="IZT37" s="197"/>
      <c r="IZU37" s="197"/>
      <c r="IZV37" s="197"/>
      <c r="IZW37" s="197"/>
      <c r="IZX37" s="197"/>
      <c r="IZY37" s="197"/>
      <c r="IZZ37" s="197"/>
      <c r="JAA37" s="197"/>
      <c r="JAB37" s="197"/>
      <c r="JAC37" s="197"/>
      <c r="JAD37" s="197"/>
      <c r="JAE37" s="197"/>
      <c r="JAF37" s="197"/>
      <c r="JAG37" s="197"/>
      <c r="JAH37" s="197"/>
      <c r="JAI37" s="197"/>
      <c r="JAJ37" s="197"/>
      <c r="JAK37" s="197"/>
      <c r="JAL37" s="197"/>
      <c r="JAM37" s="197"/>
      <c r="JAN37" s="197"/>
      <c r="JAO37" s="197"/>
      <c r="JAP37" s="197"/>
      <c r="JAQ37" s="197"/>
      <c r="JAR37" s="197"/>
      <c r="JAS37" s="197"/>
      <c r="JAT37" s="197"/>
      <c r="JAU37" s="197"/>
      <c r="JAV37" s="197"/>
      <c r="JAW37" s="197"/>
      <c r="JAX37" s="197"/>
      <c r="JAY37" s="197"/>
      <c r="JAZ37" s="197"/>
      <c r="JBA37" s="197"/>
      <c r="JBB37" s="197"/>
      <c r="JBC37" s="197"/>
      <c r="JBD37" s="197"/>
      <c r="JBE37" s="197"/>
      <c r="JBF37" s="197"/>
      <c r="JBG37" s="197"/>
      <c r="JBH37" s="197"/>
      <c r="JBI37" s="197"/>
      <c r="JBJ37" s="197"/>
      <c r="JBK37" s="197"/>
      <c r="JBL37" s="197"/>
      <c r="JBM37" s="197"/>
      <c r="JBN37" s="197"/>
      <c r="JBO37" s="197"/>
      <c r="JBP37" s="197"/>
      <c r="JBQ37" s="197"/>
      <c r="JBR37" s="197"/>
      <c r="JBS37" s="197"/>
      <c r="JBT37" s="197"/>
      <c r="JBU37" s="197"/>
      <c r="JBV37" s="197"/>
      <c r="JBW37" s="197"/>
      <c r="JBX37" s="197"/>
      <c r="JBY37" s="197"/>
      <c r="JBZ37" s="197"/>
      <c r="JCA37" s="197"/>
      <c r="JCB37" s="197"/>
      <c r="JCC37" s="197"/>
      <c r="JCD37" s="197"/>
      <c r="JCE37" s="197"/>
      <c r="JCF37" s="197"/>
      <c r="JCG37" s="197"/>
      <c r="JCH37" s="197"/>
      <c r="JCI37" s="197"/>
      <c r="JCJ37" s="197"/>
      <c r="JCK37" s="197"/>
      <c r="JCL37" s="197"/>
      <c r="JCM37" s="197"/>
      <c r="JCN37" s="197"/>
      <c r="JCO37" s="197"/>
      <c r="JCP37" s="197"/>
      <c r="JCQ37" s="197"/>
      <c r="JCR37" s="197"/>
      <c r="JCS37" s="197"/>
      <c r="JCT37" s="197"/>
      <c r="JCU37" s="197"/>
      <c r="JCV37" s="197"/>
      <c r="JCW37" s="197"/>
      <c r="JCX37" s="197"/>
      <c r="JCY37" s="197"/>
      <c r="JCZ37" s="197"/>
      <c r="JDA37" s="197"/>
      <c r="JDB37" s="197"/>
      <c r="JDC37" s="197"/>
      <c r="JDD37" s="197"/>
      <c r="JDE37" s="197"/>
      <c r="JDF37" s="197"/>
      <c r="JDG37" s="197"/>
      <c r="JDH37" s="197"/>
      <c r="JDI37" s="197"/>
      <c r="JDJ37" s="197"/>
      <c r="JDK37" s="197"/>
      <c r="JDL37" s="197"/>
      <c r="JDM37" s="197"/>
      <c r="JDN37" s="197"/>
      <c r="JDO37" s="197"/>
      <c r="JDP37" s="197"/>
      <c r="JDQ37" s="197"/>
      <c r="JDR37" s="197"/>
      <c r="JDS37" s="197"/>
      <c r="JDT37" s="197"/>
      <c r="JDU37" s="197"/>
      <c r="JDV37" s="197"/>
      <c r="JDW37" s="197"/>
      <c r="JDX37" s="197"/>
      <c r="JDY37" s="197"/>
      <c r="JDZ37" s="197"/>
      <c r="JEA37" s="197"/>
      <c r="JEB37" s="197"/>
      <c r="JEC37" s="197"/>
      <c r="JED37" s="197"/>
      <c r="JEE37" s="197"/>
      <c r="JEF37" s="197"/>
      <c r="JEG37" s="197"/>
      <c r="JEH37" s="197"/>
      <c r="JEI37" s="197"/>
      <c r="JEJ37" s="197"/>
      <c r="JEK37" s="197"/>
      <c r="JEL37" s="197"/>
      <c r="JEM37" s="197"/>
      <c r="JEN37" s="197"/>
      <c r="JEO37" s="197"/>
      <c r="JEP37" s="197"/>
      <c r="JEQ37" s="197"/>
      <c r="JER37" s="197"/>
      <c r="JES37" s="197"/>
      <c r="JET37" s="197"/>
      <c r="JEU37" s="197"/>
      <c r="JEV37" s="197"/>
      <c r="JEW37" s="197"/>
      <c r="JEX37" s="197"/>
      <c r="JEY37" s="197"/>
      <c r="JEZ37" s="197"/>
      <c r="JFA37" s="197"/>
      <c r="JFB37" s="197"/>
      <c r="JFC37" s="197"/>
      <c r="JFD37" s="197"/>
      <c r="JFE37" s="197"/>
      <c r="JFF37" s="197"/>
      <c r="JFG37" s="197"/>
      <c r="JFH37" s="197"/>
      <c r="JFI37" s="197"/>
      <c r="JFJ37" s="197"/>
      <c r="JFK37" s="197"/>
      <c r="JFL37" s="197"/>
      <c r="JFM37" s="197"/>
      <c r="JFN37" s="197"/>
      <c r="JFO37" s="197"/>
      <c r="JFP37" s="197"/>
      <c r="JFQ37" s="197"/>
      <c r="JFR37" s="197"/>
      <c r="JFS37" s="197"/>
      <c r="JFT37" s="197"/>
      <c r="JFU37" s="197"/>
      <c r="JFV37" s="197"/>
      <c r="JFW37" s="197"/>
      <c r="JFX37" s="197"/>
      <c r="JFY37" s="197"/>
      <c r="JFZ37" s="197"/>
      <c r="JGA37" s="197"/>
      <c r="JGB37" s="197"/>
      <c r="JGC37" s="197"/>
      <c r="JGD37" s="197"/>
      <c r="JGE37" s="197"/>
      <c r="JGF37" s="197"/>
      <c r="JGG37" s="197"/>
      <c r="JGH37" s="197"/>
      <c r="JGI37" s="197"/>
      <c r="JGJ37" s="197"/>
      <c r="JGK37" s="197"/>
      <c r="JGL37" s="197"/>
      <c r="JGM37" s="197"/>
      <c r="JGN37" s="197"/>
      <c r="JGO37" s="197"/>
      <c r="JGP37" s="197"/>
      <c r="JGQ37" s="197"/>
      <c r="JGR37" s="197"/>
      <c r="JGS37" s="197"/>
      <c r="JGT37" s="197"/>
      <c r="JGU37" s="197"/>
      <c r="JGV37" s="197"/>
      <c r="JGW37" s="197"/>
      <c r="JGX37" s="197"/>
      <c r="JGY37" s="197"/>
      <c r="JGZ37" s="197"/>
      <c r="JHA37" s="197"/>
      <c r="JHB37" s="197"/>
      <c r="JHC37" s="197"/>
      <c r="JHD37" s="197"/>
      <c r="JHE37" s="197"/>
      <c r="JHF37" s="197"/>
      <c r="JHG37" s="197"/>
      <c r="JHH37" s="197"/>
      <c r="JHI37" s="197"/>
      <c r="JHJ37" s="197"/>
      <c r="JHK37" s="197"/>
      <c r="JHL37" s="197"/>
      <c r="JHM37" s="197"/>
      <c r="JHN37" s="197"/>
      <c r="JHO37" s="197"/>
      <c r="JHP37" s="197"/>
      <c r="JHQ37" s="197"/>
      <c r="JHR37" s="197"/>
      <c r="JHS37" s="197"/>
      <c r="JHT37" s="197"/>
      <c r="JHU37" s="197"/>
      <c r="JHV37" s="197"/>
      <c r="JHW37" s="197"/>
      <c r="JHX37" s="197"/>
      <c r="JHY37" s="197"/>
      <c r="JHZ37" s="197"/>
      <c r="JIA37" s="197"/>
      <c r="JIB37" s="197"/>
      <c r="JIC37" s="197"/>
      <c r="JID37" s="197"/>
      <c r="JIE37" s="197"/>
      <c r="JIF37" s="197"/>
      <c r="JIG37" s="197"/>
      <c r="JIH37" s="197"/>
      <c r="JII37" s="197"/>
      <c r="JIJ37" s="197"/>
      <c r="JIK37" s="197"/>
      <c r="JIL37" s="197"/>
      <c r="JIM37" s="197"/>
      <c r="JIN37" s="197"/>
      <c r="JIO37" s="197"/>
      <c r="JIP37" s="197"/>
      <c r="JIQ37" s="197"/>
      <c r="JIR37" s="197"/>
      <c r="JIS37" s="197"/>
      <c r="JIT37" s="197"/>
      <c r="JIU37" s="197"/>
      <c r="JIV37" s="197"/>
      <c r="JIW37" s="197"/>
      <c r="JIX37" s="197"/>
      <c r="JIY37" s="197"/>
      <c r="JIZ37" s="197"/>
      <c r="JJA37" s="197"/>
      <c r="JJB37" s="197"/>
      <c r="JJC37" s="197"/>
      <c r="JJD37" s="197"/>
      <c r="JJE37" s="197"/>
      <c r="JJF37" s="197"/>
      <c r="JJG37" s="197"/>
      <c r="JJH37" s="197"/>
      <c r="JJI37" s="197"/>
      <c r="JJJ37" s="197"/>
      <c r="JJK37" s="197"/>
      <c r="JJL37" s="197"/>
      <c r="JJM37" s="197"/>
      <c r="JJN37" s="197"/>
      <c r="JJO37" s="197"/>
      <c r="JJP37" s="197"/>
      <c r="JJQ37" s="197"/>
      <c r="JJR37" s="197"/>
      <c r="JJS37" s="197"/>
      <c r="JJT37" s="197"/>
      <c r="JJU37" s="197"/>
      <c r="JJV37" s="197"/>
      <c r="JJW37" s="197"/>
      <c r="JJX37" s="197"/>
      <c r="JJY37" s="197"/>
      <c r="JJZ37" s="197"/>
      <c r="JKA37" s="197"/>
      <c r="JKB37" s="197"/>
      <c r="JKC37" s="197"/>
      <c r="JKD37" s="197"/>
      <c r="JKE37" s="197"/>
      <c r="JKF37" s="197"/>
      <c r="JKG37" s="197"/>
      <c r="JKH37" s="197"/>
      <c r="JKI37" s="197"/>
      <c r="JKJ37" s="197"/>
      <c r="JKK37" s="197"/>
      <c r="JKL37" s="197"/>
      <c r="JKM37" s="197"/>
      <c r="JKN37" s="197"/>
      <c r="JKO37" s="197"/>
      <c r="JKP37" s="197"/>
      <c r="JKQ37" s="197"/>
      <c r="JKR37" s="197"/>
      <c r="JKS37" s="197"/>
      <c r="JKT37" s="197"/>
      <c r="JKU37" s="197"/>
      <c r="JKV37" s="197"/>
      <c r="JKW37" s="197"/>
      <c r="JKX37" s="197"/>
      <c r="JKY37" s="197"/>
      <c r="JKZ37" s="197"/>
      <c r="JLA37" s="197"/>
      <c r="JLB37" s="197"/>
      <c r="JLC37" s="197"/>
      <c r="JLD37" s="197"/>
      <c r="JLE37" s="197"/>
      <c r="JLF37" s="197"/>
      <c r="JLG37" s="197"/>
      <c r="JLH37" s="197"/>
      <c r="JLI37" s="197"/>
      <c r="JLJ37" s="197"/>
      <c r="JLK37" s="197"/>
      <c r="JLL37" s="197"/>
      <c r="JLM37" s="197"/>
      <c r="JLN37" s="197"/>
      <c r="JLO37" s="197"/>
      <c r="JLP37" s="197"/>
      <c r="JLQ37" s="197"/>
      <c r="JLR37" s="197"/>
      <c r="JLS37" s="197"/>
      <c r="JLT37" s="197"/>
      <c r="JLU37" s="197"/>
      <c r="JLV37" s="197"/>
      <c r="JLW37" s="197"/>
      <c r="JLX37" s="197"/>
      <c r="JLY37" s="197"/>
      <c r="JLZ37" s="197"/>
      <c r="JMA37" s="197"/>
      <c r="JMB37" s="197"/>
      <c r="JMC37" s="197"/>
      <c r="JMD37" s="197"/>
      <c r="JME37" s="197"/>
      <c r="JMF37" s="197"/>
      <c r="JMG37" s="197"/>
      <c r="JMH37" s="197"/>
      <c r="JMI37" s="197"/>
      <c r="JMJ37" s="197"/>
      <c r="JMK37" s="197"/>
      <c r="JML37" s="197"/>
      <c r="JMM37" s="197"/>
      <c r="JMN37" s="197"/>
      <c r="JMO37" s="197"/>
      <c r="JMP37" s="197"/>
      <c r="JMQ37" s="197"/>
      <c r="JMR37" s="197"/>
      <c r="JMS37" s="197"/>
      <c r="JMT37" s="197"/>
      <c r="JMU37" s="197"/>
      <c r="JMV37" s="197"/>
      <c r="JMW37" s="197"/>
      <c r="JMX37" s="197"/>
      <c r="JMY37" s="197"/>
      <c r="JMZ37" s="197"/>
      <c r="JNA37" s="197"/>
      <c r="JNB37" s="197"/>
      <c r="JNC37" s="197"/>
      <c r="JND37" s="197"/>
      <c r="JNE37" s="197"/>
      <c r="JNF37" s="197"/>
      <c r="JNG37" s="197"/>
      <c r="JNH37" s="197"/>
      <c r="JNI37" s="197"/>
      <c r="JNJ37" s="197"/>
      <c r="JNK37" s="197"/>
      <c r="JNL37" s="197"/>
      <c r="JNM37" s="197"/>
      <c r="JNN37" s="197"/>
      <c r="JNO37" s="197"/>
      <c r="JNP37" s="197"/>
      <c r="JNQ37" s="197"/>
      <c r="JNR37" s="197"/>
      <c r="JNS37" s="197"/>
      <c r="JNT37" s="197"/>
      <c r="JNU37" s="197"/>
      <c r="JNV37" s="197"/>
      <c r="JNW37" s="197"/>
      <c r="JNX37" s="197"/>
      <c r="JNY37" s="197"/>
      <c r="JNZ37" s="197"/>
      <c r="JOA37" s="197"/>
      <c r="JOB37" s="197"/>
      <c r="JOC37" s="197"/>
      <c r="JOD37" s="197"/>
      <c r="JOE37" s="197"/>
      <c r="JOF37" s="197"/>
      <c r="JOG37" s="197"/>
      <c r="JOH37" s="197"/>
      <c r="JOI37" s="197"/>
      <c r="JOJ37" s="197"/>
      <c r="JOK37" s="197"/>
      <c r="JOL37" s="197"/>
      <c r="JOM37" s="197"/>
      <c r="JON37" s="197"/>
      <c r="JOO37" s="197"/>
      <c r="JOP37" s="197"/>
      <c r="JOQ37" s="197"/>
      <c r="JOR37" s="197"/>
      <c r="JOS37" s="197"/>
      <c r="JOT37" s="197"/>
      <c r="JOU37" s="197"/>
      <c r="JOV37" s="197"/>
      <c r="JOW37" s="197"/>
      <c r="JOX37" s="197"/>
      <c r="JOY37" s="197"/>
      <c r="JOZ37" s="197"/>
      <c r="JPA37" s="197"/>
      <c r="JPB37" s="197"/>
      <c r="JPC37" s="197"/>
      <c r="JPD37" s="197"/>
      <c r="JPE37" s="197"/>
      <c r="JPF37" s="197"/>
      <c r="JPG37" s="197"/>
      <c r="JPH37" s="197"/>
      <c r="JPI37" s="197"/>
      <c r="JPJ37" s="197"/>
      <c r="JPK37" s="197"/>
      <c r="JPL37" s="197"/>
      <c r="JPM37" s="197"/>
      <c r="JPN37" s="197"/>
      <c r="JPO37" s="197"/>
      <c r="JPP37" s="197"/>
      <c r="JPQ37" s="197"/>
      <c r="JPR37" s="197"/>
      <c r="JPS37" s="197"/>
      <c r="JPT37" s="197"/>
      <c r="JPU37" s="197"/>
      <c r="JPV37" s="197"/>
      <c r="JPW37" s="197"/>
      <c r="JPX37" s="197"/>
      <c r="JPY37" s="197"/>
      <c r="JPZ37" s="197"/>
      <c r="JQA37" s="197"/>
      <c r="JQB37" s="197"/>
      <c r="JQC37" s="197"/>
      <c r="JQD37" s="197"/>
      <c r="JQE37" s="197"/>
      <c r="JQF37" s="197"/>
      <c r="JQG37" s="197"/>
      <c r="JQH37" s="197"/>
      <c r="JQI37" s="197"/>
      <c r="JQJ37" s="197"/>
      <c r="JQK37" s="197"/>
      <c r="JQL37" s="197"/>
      <c r="JQM37" s="197"/>
      <c r="JQN37" s="197"/>
      <c r="JQO37" s="197"/>
      <c r="JQP37" s="197"/>
      <c r="JQQ37" s="197"/>
      <c r="JQR37" s="197"/>
      <c r="JQS37" s="197"/>
      <c r="JQT37" s="197"/>
      <c r="JQU37" s="197"/>
      <c r="JQV37" s="197"/>
      <c r="JQW37" s="197"/>
      <c r="JQX37" s="197"/>
      <c r="JQY37" s="197"/>
      <c r="JQZ37" s="197"/>
      <c r="JRA37" s="197"/>
      <c r="JRB37" s="197"/>
      <c r="JRC37" s="197"/>
      <c r="JRD37" s="197"/>
      <c r="JRE37" s="197"/>
      <c r="JRF37" s="197"/>
      <c r="JRG37" s="197"/>
      <c r="JRH37" s="197"/>
      <c r="JRI37" s="197"/>
      <c r="JRJ37" s="197"/>
      <c r="JRK37" s="197"/>
      <c r="JRL37" s="197"/>
      <c r="JRM37" s="197"/>
      <c r="JRN37" s="197"/>
      <c r="JRO37" s="197"/>
      <c r="JRP37" s="197"/>
      <c r="JRQ37" s="197"/>
      <c r="JRR37" s="197"/>
      <c r="JRS37" s="197"/>
      <c r="JRT37" s="197"/>
      <c r="JRU37" s="197"/>
      <c r="JRV37" s="197"/>
      <c r="JRW37" s="197"/>
      <c r="JRX37" s="197"/>
      <c r="JRY37" s="197"/>
      <c r="JRZ37" s="197"/>
      <c r="JSA37" s="197"/>
      <c r="JSB37" s="197"/>
      <c r="JSC37" s="197"/>
      <c r="JSD37" s="197"/>
      <c r="JSE37" s="197"/>
      <c r="JSF37" s="197"/>
      <c r="JSG37" s="197"/>
      <c r="JSH37" s="197"/>
      <c r="JSI37" s="197"/>
      <c r="JSJ37" s="197"/>
      <c r="JSK37" s="197"/>
      <c r="JSL37" s="197"/>
      <c r="JSM37" s="197"/>
      <c r="JSN37" s="197"/>
      <c r="JSO37" s="197"/>
      <c r="JSP37" s="197"/>
      <c r="JSQ37" s="197"/>
      <c r="JSR37" s="197"/>
      <c r="JSS37" s="197"/>
      <c r="JST37" s="197"/>
      <c r="JSU37" s="197"/>
      <c r="JSV37" s="197"/>
      <c r="JSW37" s="197"/>
      <c r="JSX37" s="197"/>
      <c r="JSY37" s="197"/>
      <c r="JSZ37" s="197"/>
      <c r="JTA37" s="197"/>
      <c r="JTB37" s="197"/>
      <c r="JTC37" s="197"/>
      <c r="JTD37" s="197"/>
      <c r="JTE37" s="197"/>
      <c r="JTF37" s="197"/>
      <c r="JTG37" s="197"/>
      <c r="JTH37" s="197"/>
      <c r="JTI37" s="197"/>
      <c r="JTJ37" s="197"/>
      <c r="JTK37" s="197"/>
      <c r="JTL37" s="197"/>
      <c r="JTM37" s="197"/>
      <c r="JTN37" s="197"/>
      <c r="JTO37" s="197"/>
      <c r="JTP37" s="197"/>
      <c r="JTQ37" s="197"/>
      <c r="JTR37" s="197"/>
      <c r="JTS37" s="197"/>
      <c r="JTT37" s="197"/>
      <c r="JTU37" s="197"/>
      <c r="JTV37" s="197"/>
      <c r="JTW37" s="197"/>
      <c r="JTX37" s="197"/>
      <c r="JTY37" s="197"/>
      <c r="JTZ37" s="197"/>
      <c r="JUA37" s="197"/>
      <c r="JUB37" s="197"/>
      <c r="JUC37" s="197"/>
      <c r="JUD37" s="197"/>
      <c r="JUE37" s="197"/>
      <c r="JUF37" s="197"/>
      <c r="JUG37" s="197"/>
      <c r="JUH37" s="197"/>
      <c r="JUI37" s="197"/>
      <c r="JUJ37" s="197"/>
      <c r="JUK37" s="197"/>
      <c r="JUL37" s="197"/>
      <c r="JUM37" s="197"/>
      <c r="JUN37" s="197"/>
      <c r="JUO37" s="197"/>
      <c r="JUP37" s="197"/>
      <c r="JUQ37" s="197"/>
      <c r="JUR37" s="197"/>
      <c r="JUS37" s="197"/>
      <c r="JUT37" s="197"/>
      <c r="JUU37" s="197"/>
      <c r="JUV37" s="197"/>
      <c r="JUW37" s="197"/>
      <c r="JUX37" s="197"/>
      <c r="JUY37" s="197"/>
      <c r="JUZ37" s="197"/>
      <c r="JVA37" s="197"/>
      <c r="JVB37" s="197"/>
      <c r="JVC37" s="197"/>
      <c r="JVD37" s="197"/>
      <c r="JVE37" s="197"/>
      <c r="JVF37" s="197"/>
      <c r="JVG37" s="197"/>
      <c r="JVH37" s="197"/>
      <c r="JVI37" s="197"/>
      <c r="JVJ37" s="197"/>
      <c r="JVK37" s="197"/>
      <c r="JVL37" s="197"/>
      <c r="JVM37" s="197"/>
      <c r="JVN37" s="197"/>
      <c r="JVO37" s="197"/>
      <c r="JVP37" s="197"/>
      <c r="JVQ37" s="197"/>
      <c r="JVR37" s="197"/>
      <c r="JVS37" s="197"/>
      <c r="JVT37" s="197"/>
      <c r="JVU37" s="197"/>
      <c r="JVV37" s="197"/>
      <c r="JVW37" s="197"/>
      <c r="JVX37" s="197"/>
      <c r="JVY37" s="197"/>
      <c r="JVZ37" s="197"/>
      <c r="JWA37" s="197"/>
      <c r="JWB37" s="197"/>
      <c r="JWC37" s="197"/>
      <c r="JWD37" s="197"/>
      <c r="JWE37" s="197"/>
      <c r="JWF37" s="197"/>
      <c r="JWG37" s="197"/>
      <c r="JWH37" s="197"/>
      <c r="JWI37" s="197"/>
      <c r="JWJ37" s="197"/>
      <c r="JWK37" s="197"/>
      <c r="JWL37" s="197"/>
      <c r="JWM37" s="197"/>
      <c r="JWN37" s="197"/>
      <c r="JWO37" s="197"/>
      <c r="JWP37" s="197"/>
      <c r="JWQ37" s="197"/>
      <c r="JWR37" s="197"/>
      <c r="JWS37" s="197"/>
      <c r="JWT37" s="197"/>
      <c r="JWU37" s="197"/>
      <c r="JWV37" s="197"/>
      <c r="JWW37" s="197"/>
      <c r="JWX37" s="197"/>
      <c r="JWY37" s="197"/>
      <c r="JWZ37" s="197"/>
      <c r="JXA37" s="197"/>
      <c r="JXB37" s="197"/>
      <c r="JXC37" s="197"/>
      <c r="JXD37" s="197"/>
      <c r="JXE37" s="197"/>
      <c r="JXF37" s="197"/>
      <c r="JXG37" s="197"/>
      <c r="JXH37" s="197"/>
      <c r="JXI37" s="197"/>
      <c r="JXJ37" s="197"/>
      <c r="JXK37" s="197"/>
      <c r="JXL37" s="197"/>
      <c r="JXM37" s="197"/>
      <c r="JXN37" s="197"/>
      <c r="JXO37" s="197"/>
      <c r="JXP37" s="197"/>
      <c r="JXQ37" s="197"/>
      <c r="JXR37" s="197"/>
      <c r="JXS37" s="197"/>
      <c r="JXT37" s="197"/>
      <c r="JXU37" s="197"/>
      <c r="JXV37" s="197"/>
      <c r="JXW37" s="197"/>
      <c r="JXX37" s="197"/>
      <c r="JXY37" s="197"/>
      <c r="JXZ37" s="197"/>
      <c r="JYA37" s="197"/>
      <c r="JYB37" s="197"/>
      <c r="JYC37" s="197"/>
      <c r="JYD37" s="197"/>
      <c r="JYE37" s="197"/>
      <c r="JYF37" s="197"/>
      <c r="JYG37" s="197"/>
      <c r="JYH37" s="197"/>
      <c r="JYI37" s="197"/>
      <c r="JYJ37" s="197"/>
      <c r="JYK37" s="197"/>
      <c r="JYL37" s="197"/>
      <c r="JYM37" s="197"/>
      <c r="JYN37" s="197"/>
      <c r="JYO37" s="197"/>
      <c r="JYP37" s="197"/>
      <c r="JYQ37" s="197"/>
      <c r="JYR37" s="197"/>
      <c r="JYS37" s="197"/>
      <c r="JYT37" s="197"/>
      <c r="JYU37" s="197"/>
      <c r="JYV37" s="197"/>
      <c r="JYW37" s="197"/>
      <c r="JYX37" s="197"/>
      <c r="JYY37" s="197"/>
      <c r="JYZ37" s="197"/>
      <c r="JZA37" s="197"/>
      <c r="JZB37" s="197"/>
      <c r="JZC37" s="197"/>
      <c r="JZD37" s="197"/>
      <c r="JZE37" s="197"/>
      <c r="JZF37" s="197"/>
      <c r="JZG37" s="197"/>
      <c r="JZH37" s="197"/>
      <c r="JZI37" s="197"/>
      <c r="JZJ37" s="197"/>
      <c r="JZK37" s="197"/>
      <c r="JZL37" s="197"/>
      <c r="JZM37" s="197"/>
      <c r="JZN37" s="197"/>
      <c r="JZO37" s="197"/>
      <c r="JZP37" s="197"/>
      <c r="JZQ37" s="197"/>
      <c r="JZR37" s="197"/>
      <c r="JZS37" s="197"/>
      <c r="JZT37" s="197"/>
      <c r="JZU37" s="197"/>
      <c r="JZV37" s="197"/>
      <c r="JZW37" s="197"/>
      <c r="JZX37" s="197"/>
      <c r="JZY37" s="197"/>
      <c r="JZZ37" s="197"/>
      <c r="KAA37" s="197"/>
      <c r="KAB37" s="197"/>
      <c r="KAC37" s="197"/>
      <c r="KAD37" s="197"/>
      <c r="KAE37" s="197"/>
      <c r="KAF37" s="197"/>
      <c r="KAG37" s="197"/>
      <c r="KAH37" s="197"/>
      <c r="KAI37" s="197"/>
      <c r="KAJ37" s="197"/>
      <c r="KAK37" s="197"/>
      <c r="KAL37" s="197"/>
      <c r="KAM37" s="197"/>
      <c r="KAN37" s="197"/>
      <c r="KAO37" s="197"/>
      <c r="KAP37" s="197"/>
      <c r="KAQ37" s="197"/>
      <c r="KAR37" s="197"/>
      <c r="KAS37" s="197"/>
      <c r="KAT37" s="197"/>
      <c r="KAU37" s="197"/>
      <c r="KAV37" s="197"/>
      <c r="KAW37" s="197"/>
      <c r="KAX37" s="197"/>
      <c r="KAY37" s="197"/>
      <c r="KAZ37" s="197"/>
      <c r="KBA37" s="197"/>
      <c r="KBB37" s="197"/>
      <c r="KBC37" s="197"/>
      <c r="KBD37" s="197"/>
      <c r="KBE37" s="197"/>
      <c r="KBF37" s="197"/>
      <c r="KBG37" s="197"/>
      <c r="KBH37" s="197"/>
      <c r="KBI37" s="197"/>
      <c r="KBJ37" s="197"/>
      <c r="KBK37" s="197"/>
      <c r="KBL37" s="197"/>
      <c r="KBM37" s="197"/>
      <c r="KBN37" s="197"/>
      <c r="KBO37" s="197"/>
      <c r="KBP37" s="197"/>
      <c r="KBQ37" s="197"/>
      <c r="KBR37" s="197"/>
      <c r="KBS37" s="197"/>
      <c r="KBT37" s="197"/>
      <c r="KBU37" s="197"/>
      <c r="KBV37" s="197"/>
      <c r="KBW37" s="197"/>
      <c r="KBX37" s="197"/>
      <c r="KBY37" s="197"/>
      <c r="KBZ37" s="197"/>
      <c r="KCA37" s="197"/>
      <c r="KCB37" s="197"/>
      <c r="KCC37" s="197"/>
      <c r="KCD37" s="197"/>
      <c r="KCE37" s="197"/>
      <c r="KCF37" s="197"/>
      <c r="KCG37" s="197"/>
      <c r="KCH37" s="197"/>
      <c r="KCI37" s="197"/>
      <c r="KCJ37" s="197"/>
      <c r="KCK37" s="197"/>
      <c r="KCL37" s="197"/>
      <c r="KCM37" s="197"/>
      <c r="KCN37" s="197"/>
      <c r="KCO37" s="197"/>
      <c r="KCP37" s="197"/>
      <c r="KCQ37" s="197"/>
      <c r="KCR37" s="197"/>
      <c r="KCS37" s="197"/>
      <c r="KCT37" s="197"/>
      <c r="KCU37" s="197"/>
      <c r="KCV37" s="197"/>
      <c r="KCW37" s="197"/>
      <c r="KCX37" s="197"/>
      <c r="KCY37" s="197"/>
      <c r="KCZ37" s="197"/>
      <c r="KDA37" s="197"/>
      <c r="KDB37" s="197"/>
      <c r="KDC37" s="197"/>
      <c r="KDD37" s="197"/>
      <c r="KDE37" s="197"/>
      <c r="KDF37" s="197"/>
      <c r="KDG37" s="197"/>
      <c r="KDH37" s="197"/>
      <c r="KDI37" s="197"/>
      <c r="KDJ37" s="197"/>
      <c r="KDK37" s="197"/>
      <c r="KDL37" s="197"/>
      <c r="KDM37" s="197"/>
      <c r="KDN37" s="197"/>
      <c r="KDO37" s="197"/>
      <c r="KDP37" s="197"/>
      <c r="KDQ37" s="197"/>
      <c r="KDR37" s="197"/>
      <c r="KDS37" s="197"/>
      <c r="KDT37" s="197"/>
      <c r="KDU37" s="197"/>
      <c r="KDV37" s="197"/>
      <c r="KDW37" s="197"/>
      <c r="KDX37" s="197"/>
      <c r="KDY37" s="197"/>
      <c r="KDZ37" s="197"/>
      <c r="KEA37" s="197"/>
      <c r="KEB37" s="197"/>
      <c r="KEC37" s="197"/>
      <c r="KED37" s="197"/>
      <c r="KEE37" s="197"/>
      <c r="KEF37" s="197"/>
      <c r="KEG37" s="197"/>
      <c r="KEH37" s="197"/>
      <c r="KEI37" s="197"/>
      <c r="KEJ37" s="197"/>
      <c r="KEK37" s="197"/>
      <c r="KEL37" s="197"/>
      <c r="KEM37" s="197"/>
      <c r="KEN37" s="197"/>
      <c r="KEO37" s="197"/>
      <c r="KEP37" s="197"/>
      <c r="KEQ37" s="197"/>
      <c r="KER37" s="197"/>
      <c r="KES37" s="197"/>
      <c r="KET37" s="197"/>
      <c r="KEU37" s="197"/>
      <c r="KEV37" s="197"/>
      <c r="KEW37" s="197"/>
      <c r="KEX37" s="197"/>
      <c r="KEY37" s="197"/>
      <c r="KEZ37" s="197"/>
      <c r="KFA37" s="197"/>
      <c r="KFB37" s="197"/>
      <c r="KFC37" s="197"/>
      <c r="KFD37" s="197"/>
      <c r="KFE37" s="197"/>
      <c r="KFF37" s="197"/>
      <c r="KFG37" s="197"/>
      <c r="KFH37" s="197"/>
      <c r="KFI37" s="197"/>
      <c r="KFJ37" s="197"/>
      <c r="KFK37" s="197"/>
      <c r="KFL37" s="197"/>
      <c r="KFM37" s="197"/>
      <c r="KFN37" s="197"/>
      <c r="KFO37" s="197"/>
      <c r="KFP37" s="197"/>
      <c r="KFQ37" s="197"/>
      <c r="KFR37" s="197"/>
      <c r="KFS37" s="197"/>
      <c r="KFT37" s="197"/>
      <c r="KFU37" s="197"/>
      <c r="KFV37" s="197"/>
      <c r="KFW37" s="197"/>
      <c r="KFX37" s="197"/>
      <c r="KFY37" s="197"/>
      <c r="KFZ37" s="197"/>
      <c r="KGA37" s="197"/>
      <c r="KGB37" s="197"/>
      <c r="KGC37" s="197"/>
      <c r="KGD37" s="197"/>
      <c r="KGE37" s="197"/>
      <c r="KGF37" s="197"/>
      <c r="KGG37" s="197"/>
      <c r="KGH37" s="197"/>
      <c r="KGI37" s="197"/>
      <c r="KGJ37" s="197"/>
      <c r="KGK37" s="197"/>
      <c r="KGL37" s="197"/>
      <c r="KGM37" s="197"/>
      <c r="KGN37" s="197"/>
      <c r="KGO37" s="197"/>
      <c r="KGP37" s="197"/>
      <c r="KGQ37" s="197"/>
      <c r="KGR37" s="197"/>
      <c r="KGS37" s="197"/>
      <c r="KGT37" s="197"/>
      <c r="KGU37" s="197"/>
      <c r="KGV37" s="197"/>
      <c r="KGW37" s="197"/>
      <c r="KGX37" s="197"/>
      <c r="KGY37" s="197"/>
      <c r="KGZ37" s="197"/>
      <c r="KHA37" s="197"/>
      <c r="KHB37" s="197"/>
      <c r="KHC37" s="197"/>
      <c r="KHD37" s="197"/>
      <c r="KHE37" s="197"/>
      <c r="KHF37" s="197"/>
      <c r="KHG37" s="197"/>
      <c r="KHH37" s="197"/>
      <c r="KHI37" s="197"/>
      <c r="KHJ37" s="197"/>
      <c r="KHK37" s="197"/>
      <c r="KHL37" s="197"/>
      <c r="KHM37" s="197"/>
      <c r="KHN37" s="197"/>
      <c r="KHO37" s="197"/>
      <c r="KHP37" s="197"/>
      <c r="KHQ37" s="197"/>
      <c r="KHR37" s="197"/>
      <c r="KHS37" s="197"/>
      <c r="KHT37" s="197"/>
      <c r="KHU37" s="197"/>
      <c r="KHV37" s="197"/>
      <c r="KHW37" s="197"/>
      <c r="KHX37" s="197"/>
      <c r="KHY37" s="197"/>
      <c r="KHZ37" s="197"/>
      <c r="KIA37" s="197"/>
      <c r="KIB37" s="197"/>
      <c r="KIC37" s="197"/>
      <c r="KID37" s="197"/>
      <c r="KIE37" s="197"/>
      <c r="KIF37" s="197"/>
      <c r="KIG37" s="197"/>
      <c r="KIH37" s="197"/>
      <c r="KII37" s="197"/>
      <c r="KIJ37" s="197"/>
      <c r="KIK37" s="197"/>
      <c r="KIL37" s="197"/>
      <c r="KIM37" s="197"/>
      <c r="KIN37" s="197"/>
      <c r="KIO37" s="197"/>
      <c r="KIP37" s="197"/>
      <c r="KIQ37" s="197"/>
      <c r="KIR37" s="197"/>
      <c r="KIS37" s="197"/>
      <c r="KIT37" s="197"/>
      <c r="KIU37" s="197"/>
      <c r="KIV37" s="197"/>
      <c r="KIW37" s="197"/>
      <c r="KIX37" s="197"/>
      <c r="KIY37" s="197"/>
      <c r="KIZ37" s="197"/>
      <c r="KJA37" s="197"/>
      <c r="KJB37" s="197"/>
      <c r="KJC37" s="197"/>
      <c r="KJD37" s="197"/>
      <c r="KJE37" s="197"/>
      <c r="KJF37" s="197"/>
      <c r="KJG37" s="197"/>
      <c r="KJH37" s="197"/>
      <c r="KJI37" s="197"/>
      <c r="KJJ37" s="197"/>
      <c r="KJK37" s="197"/>
      <c r="KJL37" s="197"/>
      <c r="KJM37" s="197"/>
      <c r="KJN37" s="197"/>
      <c r="KJO37" s="197"/>
      <c r="KJP37" s="197"/>
      <c r="KJQ37" s="197"/>
      <c r="KJR37" s="197"/>
      <c r="KJS37" s="197"/>
      <c r="KJT37" s="197"/>
      <c r="KJU37" s="197"/>
      <c r="KJV37" s="197"/>
      <c r="KJW37" s="197"/>
      <c r="KJX37" s="197"/>
      <c r="KJY37" s="197"/>
      <c r="KJZ37" s="197"/>
      <c r="KKA37" s="197"/>
      <c r="KKB37" s="197"/>
      <c r="KKC37" s="197"/>
      <c r="KKD37" s="197"/>
      <c r="KKE37" s="197"/>
      <c r="KKF37" s="197"/>
      <c r="KKG37" s="197"/>
      <c r="KKH37" s="197"/>
      <c r="KKI37" s="197"/>
      <c r="KKJ37" s="197"/>
      <c r="KKK37" s="197"/>
      <c r="KKL37" s="197"/>
      <c r="KKM37" s="197"/>
      <c r="KKN37" s="197"/>
      <c r="KKO37" s="197"/>
      <c r="KKP37" s="197"/>
      <c r="KKQ37" s="197"/>
      <c r="KKR37" s="197"/>
      <c r="KKS37" s="197"/>
      <c r="KKT37" s="197"/>
      <c r="KKU37" s="197"/>
      <c r="KKV37" s="197"/>
      <c r="KKW37" s="197"/>
      <c r="KKX37" s="197"/>
      <c r="KKY37" s="197"/>
      <c r="KKZ37" s="197"/>
      <c r="KLA37" s="197"/>
      <c r="KLB37" s="197"/>
      <c r="KLC37" s="197"/>
      <c r="KLD37" s="197"/>
      <c r="KLE37" s="197"/>
      <c r="KLF37" s="197"/>
      <c r="KLG37" s="197"/>
      <c r="KLH37" s="197"/>
      <c r="KLI37" s="197"/>
      <c r="KLJ37" s="197"/>
      <c r="KLK37" s="197"/>
      <c r="KLL37" s="197"/>
      <c r="KLM37" s="197"/>
      <c r="KLN37" s="197"/>
      <c r="KLO37" s="197"/>
      <c r="KLP37" s="197"/>
      <c r="KLQ37" s="197"/>
      <c r="KLR37" s="197"/>
      <c r="KLS37" s="197"/>
      <c r="KLT37" s="197"/>
      <c r="KLU37" s="197"/>
      <c r="KLV37" s="197"/>
      <c r="KLW37" s="197"/>
      <c r="KLX37" s="197"/>
      <c r="KLY37" s="197"/>
      <c r="KLZ37" s="197"/>
      <c r="KMA37" s="197"/>
      <c r="KMB37" s="197"/>
      <c r="KMC37" s="197"/>
      <c r="KMD37" s="197"/>
      <c r="KME37" s="197"/>
      <c r="KMF37" s="197"/>
      <c r="KMG37" s="197"/>
      <c r="KMH37" s="197"/>
      <c r="KMI37" s="197"/>
      <c r="KMJ37" s="197"/>
      <c r="KMK37" s="197"/>
      <c r="KML37" s="197"/>
      <c r="KMM37" s="197"/>
      <c r="KMN37" s="197"/>
      <c r="KMO37" s="197"/>
      <c r="KMP37" s="197"/>
      <c r="KMQ37" s="197"/>
      <c r="KMR37" s="197"/>
      <c r="KMS37" s="197"/>
      <c r="KMT37" s="197"/>
      <c r="KMU37" s="197"/>
      <c r="KMV37" s="197"/>
      <c r="KMW37" s="197"/>
      <c r="KMX37" s="197"/>
      <c r="KMY37" s="197"/>
      <c r="KMZ37" s="197"/>
      <c r="KNA37" s="197"/>
      <c r="KNB37" s="197"/>
      <c r="KNC37" s="197"/>
      <c r="KND37" s="197"/>
      <c r="KNE37" s="197"/>
      <c r="KNF37" s="197"/>
      <c r="KNG37" s="197"/>
      <c r="KNH37" s="197"/>
      <c r="KNI37" s="197"/>
      <c r="KNJ37" s="197"/>
      <c r="KNK37" s="197"/>
      <c r="KNL37" s="197"/>
      <c r="KNM37" s="197"/>
      <c r="KNN37" s="197"/>
      <c r="KNO37" s="197"/>
      <c r="KNP37" s="197"/>
      <c r="KNQ37" s="197"/>
      <c r="KNR37" s="197"/>
      <c r="KNS37" s="197"/>
      <c r="KNT37" s="197"/>
      <c r="KNU37" s="197"/>
      <c r="KNV37" s="197"/>
      <c r="KNW37" s="197"/>
      <c r="KNX37" s="197"/>
      <c r="KNY37" s="197"/>
      <c r="KNZ37" s="197"/>
      <c r="KOA37" s="197"/>
      <c r="KOB37" s="197"/>
      <c r="KOC37" s="197"/>
      <c r="KOD37" s="197"/>
      <c r="KOE37" s="197"/>
      <c r="KOF37" s="197"/>
      <c r="KOG37" s="197"/>
      <c r="KOH37" s="197"/>
      <c r="KOI37" s="197"/>
      <c r="KOJ37" s="197"/>
      <c r="KOK37" s="197"/>
      <c r="KOL37" s="197"/>
      <c r="KOM37" s="197"/>
      <c r="KON37" s="197"/>
      <c r="KOO37" s="197"/>
      <c r="KOP37" s="197"/>
      <c r="KOQ37" s="197"/>
      <c r="KOR37" s="197"/>
      <c r="KOS37" s="197"/>
      <c r="KOT37" s="197"/>
      <c r="KOU37" s="197"/>
      <c r="KOV37" s="197"/>
      <c r="KOW37" s="197"/>
      <c r="KOX37" s="197"/>
      <c r="KOY37" s="197"/>
      <c r="KOZ37" s="197"/>
      <c r="KPA37" s="197"/>
      <c r="KPB37" s="197"/>
      <c r="KPC37" s="197"/>
      <c r="KPD37" s="197"/>
      <c r="KPE37" s="197"/>
      <c r="KPF37" s="197"/>
      <c r="KPG37" s="197"/>
      <c r="KPH37" s="197"/>
      <c r="KPI37" s="197"/>
      <c r="KPJ37" s="197"/>
      <c r="KPK37" s="197"/>
      <c r="KPL37" s="197"/>
      <c r="KPM37" s="197"/>
      <c r="KPN37" s="197"/>
      <c r="KPO37" s="197"/>
      <c r="KPP37" s="197"/>
      <c r="KPQ37" s="197"/>
      <c r="KPR37" s="197"/>
      <c r="KPS37" s="197"/>
      <c r="KPT37" s="197"/>
      <c r="KPU37" s="197"/>
      <c r="KPV37" s="197"/>
      <c r="KPW37" s="197"/>
      <c r="KPX37" s="197"/>
      <c r="KPY37" s="197"/>
      <c r="KPZ37" s="197"/>
      <c r="KQA37" s="197"/>
      <c r="KQB37" s="197"/>
      <c r="KQC37" s="197"/>
      <c r="KQD37" s="197"/>
      <c r="KQE37" s="197"/>
      <c r="KQF37" s="197"/>
      <c r="KQG37" s="197"/>
      <c r="KQH37" s="197"/>
      <c r="KQI37" s="197"/>
      <c r="KQJ37" s="197"/>
      <c r="KQK37" s="197"/>
      <c r="KQL37" s="197"/>
      <c r="KQM37" s="197"/>
      <c r="KQN37" s="197"/>
      <c r="KQO37" s="197"/>
      <c r="KQP37" s="197"/>
      <c r="KQQ37" s="197"/>
      <c r="KQR37" s="197"/>
      <c r="KQS37" s="197"/>
      <c r="KQT37" s="197"/>
      <c r="KQU37" s="197"/>
      <c r="KQV37" s="197"/>
      <c r="KQW37" s="197"/>
      <c r="KQX37" s="197"/>
      <c r="KQY37" s="197"/>
      <c r="KQZ37" s="197"/>
      <c r="KRA37" s="197"/>
      <c r="KRB37" s="197"/>
      <c r="KRC37" s="197"/>
      <c r="KRD37" s="197"/>
      <c r="KRE37" s="197"/>
      <c r="KRF37" s="197"/>
      <c r="KRG37" s="197"/>
      <c r="KRH37" s="197"/>
      <c r="KRI37" s="197"/>
      <c r="KRJ37" s="197"/>
      <c r="KRK37" s="197"/>
      <c r="KRL37" s="197"/>
      <c r="KRM37" s="197"/>
      <c r="KRN37" s="197"/>
      <c r="KRO37" s="197"/>
      <c r="KRP37" s="197"/>
      <c r="KRQ37" s="197"/>
      <c r="KRR37" s="197"/>
      <c r="KRS37" s="197"/>
      <c r="KRT37" s="197"/>
      <c r="KRU37" s="197"/>
      <c r="KRV37" s="197"/>
      <c r="KRW37" s="197"/>
      <c r="KRX37" s="197"/>
      <c r="KRY37" s="197"/>
      <c r="KRZ37" s="197"/>
      <c r="KSA37" s="197"/>
      <c r="KSB37" s="197"/>
      <c r="KSC37" s="197"/>
      <c r="KSD37" s="197"/>
      <c r="KSE37" s="197"/>
      <c r="KSF37" s="197"/>
      <c r="KSG37" s="197"/>
      <c r="KSH37" s="197"/>
      <c r="KSI37" s="197"/>
      <c r="KSJ37" s="197"/>
      <c r="KSK37" s="197"/>
      <c r="KSL37" s="197"/>
      <c r="KSM37" s="197"/>
      <c r="KSN37" s="197"/>
      <c r="KSO37" s="197"/>
      <c r="KSP37" s="197"/>
      <c r="KSQ37" s="197"/>
      <c r="KSR37" s="197"/>
      <c r="KSS37" s="197"/>
      <c r="KST37" s="197"/>
      <c r="KSU37" s="197"/>
      <c r="KSV37" s="197"/>
      <c r="KSW37" s="197"/>
      <c r="KSX37" s="197"/>
      <c r="KSY37" s="197"/>
      <c r="KSZ37" s="197"/>
      <c r="KTA37" s="197"/>
      <c r="KTB37" s="197"/>
      <c r="KTC37" s="197"/>
      <c r="KTD37" s="197"/>
      <c r="KTE37" s="197"/>
      <c r="KTF37" s="197"/>
      <c r="KTG37" s="197"/>
      <c r="KTH37" s="197"/>
      <c r="KTI37" s="197"/>
      <c r="KTJ37" s="197"/>
      <c r="KTK37" s="197"/>
      <c r="KTL37" s="197"/>
      <c r="KTM37" s="197"/>
      <c r="KTN37" s="197"/>
      <c r="KTO37" s="197"/>
      <c r="KTP37" s="197"/>
      <c r="KTQ37" s="197"/>
      <c r="KTR37" s="197"/>
      <c r="KTS37" s="197"/>
      <c r="KTT37" s="197"/>
      <c r="KTU37" s="197"/>
      <c r="KTV37" s="197"/>
      <c r="KTW37" s="197"/>
      <c r="KTX37" s="197"/>
      <c r="KTY37" s="197"/>
      <c r="KTZ37" s="197"/>
      <c r="KUA37" s="197"/>
      <c r="KUB37" s="197"/>
      <c r="KUC37" s="197"/>
      <c r="KUD37" s="197"/>
      <c r="KUE37" s="197"/>
      <c r="KUF37" s="197"/>
      <c r="KUG37" s="197"/>
      <c r="KUH37" s="197"/>
      <c r="KUI37" s="197"/>
      <c r="KUJ37" s="197"/>
      <c r="KUK37" s="197"/>
      <c r="KUL37" s="197"/>
      <c r="KUM37" s="197"/>
      <c r="KUN37" s="197"/>
      <c r="KUO37" s="197"/>
      <c r="KUP37" s="197"/>
      <c r="KUQ37" s="197"/>
      <c r="KUR37" s="197"/>
      <c r="KUS37" s="197"/>
      <c r="KUT37" s="197"/>
      <c r="KUU37" s="197"/>
      <c r="KUV37" s="197"/>
      <c r="KUW37" s="197"/>
      <c r="KUX37" s="197"/>
      <c r="KUY37" s="197"/>
      <c r="KUZ37" s="197"/>
      <c r="KVA37" s="197"/>
      <c r="KVB37" s="197"/>
      <c r="KVC37" s="197"/>
      <c r="KVD37" s="197"/>
      <c r="KVE37" s="197"/>
      <c r="KVF37" s="197"/>
      <c r="KVG37" s="197"/>
      <c r="KVH37" s="197"/>
      <c r="KVI37" s="197"/>
      <c r="KVJ37" s="197"/>
      <c r="KVK37" s="197"/>
      <c r="KVL37" s="197"/>
      <c r="KVM37" s="197"/>
      <c r="KVN37" s="197"/>
      <c r="KVO37" s="197"/>
      <c r="KVP37" s="197"/>
      <c r="KVQ37" s="197"/>
      <c r="KVR37" s="197"/>
      <c r="KVS37" s="197"/>
      <c r="KVT37" s="197"/>
      <c r="KVU37" s="197"/>
      <c r="KVV37" s="197"/>
      <c r="KVW37" s="197"/>
      <c r="KVX37" s="197"/>
      <c r="KVY37" s="197"/>
      <c r="KVZ37" s="197"/>
      <c r="KWA37" s="197"/>
      <c r="KWB37" s="197"/>
      <c r="KWC37" s="197"/>
      <c r="KWD37" s="197"/>
      <c r="KWE37" s="197"/>
      <c r="KWF37" s="197"/>
      <c r="KWG37" s="197"/>
      <c r="KWH37" s="197"/>
      <c r="KWI37" s="197"/>
      <c r="KWJ37" s="197"/>
      <c r="KWK37" s="197"/>
      <c r="KWL37" s="197"/>
      <c r="KWM37" s="197"/>
      <c r="KWN37" s="197"/>
      <c r="KWO37" s="197"/>
      <c r="KWP37" s="197"/>
      <c r="KWQ37" s="197"/>
      <c r="KWR37" s="197"/>
      <c r="KWS37" s="197"/>
      <c r="KWT37" s="197"/>
      <c r="KWU37" s="197"/>
      <c r="KWV37" s="197"/>
      <c r="KWW37" s="197"/>
      <c r="KWX37" s="197"/>
      <c r="KWY37" s="197"/>
      <c r="KWZ37" s="197"/>
      <c r="KXA37" s="197"/>
      <c r="KXB37" s="197"/>
      <c r="KXC37" s="197"/>
      <c r="KXD37" s="197"/>
      <c r="KXE37" s="197"/>
      <c r="KXF37" s="197"/>
      <c r="KXG37" s="197"/>
      <c r="KXH37" s="197"/>
      <c r="KXI37" s="197"/>
      <c r="KXJ37" s="197"/>
      <c r="KXK37" s="197"/>
      <c r="KXL37" s="197"/>
      <c r="KXM37" s="197"/>
      <c r="KXN37" s="197"/>
      <c r="KXO37" s="197"/>
      <c r="KXP37" s="197"/>
      <c r="KXQ37" s="197"/>
      <c r="KXR37" s="197"/>
      <c r="KXS37" s="197"/>
      <c r="KXT37" s="197"/>
      <c r="KXU37" s="197"/>
      <c r="KXV37" s="197"/>
      <c r="KXW37" s="197"/>
      <c r="KXX37" s="197"/>
      <c r="KXY37" s="197"/>
      <c r="KXZ37" s="197"/>
      <c r="KYA37" s="197"/>
      <c r="KYB37" s="197"/>
      <c r="KYC37" s="197"/>
      <c r="KYD37" s="197"/>
      <c r="KYE37" s="197"/>
      <c r="KYF37" s="197"/>
      <c r="KYG37" s="197"/>
      <c r="KYH37" s="197"/>
      <c r="KYI37" s="197"/>
      <c r="KYJ37" s="197"/>
      <c r="KYK37" s="197"/>
      <c r="KYL37" s="197"/>
      <c r="KYM37" s="197"/>
      <c r="KYN37" s="197"/>
      <c r="KYO37" s="197"/>
      <c r="KYP37" s="197"/>
      <c r="KYQ37" s="197"/>
      <c r="KYR37" s="197"/>
      <c r="KYS37" s="197"/>
      <c r="KYT37" s="197"/>
      <c r="KYU37" s="197"/>
      <c r="KYV37" s="197"/>
      <c r="KYW37" s="197"/>
      <c r="KYX37" s="197"/>
      <c r="KYY37" s="197"/>
      <c r="KYZ37" s="197"/>
      <c r="KZA37" s="197"/>
      <c r="KZB37" s="197"/>
      <c r="KZC37" s="197"/>
      <c r="KZD37" s="197"/>
      <c r="KZE37" s="197"/>
      <c r="KZF37" s="197"/>
      <c r="KZG37" s="197"/>
      <c r="KZH37" s="197"/>
      <c r="KZI37" s="197"/>
      <c r="KZJ37" s="197"/>
      <c r="KZK37" s="197"/>
      <c r="KZL37" s="197"/>
      <c r="KZM37" s="197"/>
      <c r="KZN37" s="197"/>
      <c r="KZO37" s="197"/>
      <c r="KZP37" s="197"/>
      <c r="KZQ37" s="197"/>
      <c r="KZR37" s="197"/>
      <c r="KZS37" s="197"/>
      <c r="KZT37" s="197"/>
      <c r="KZU37" s="197"/>
      <c r="KZV37" s="197"/>
      <c r="KZW37" s="197"/>
      <c r="KZX37" s="197"/>
      <c r="KZY37" s="197"/>
      <c r="KZZ37" s="197"/>
      <c r="LAA37" s="197"/>
      <c r="LAB37" s="197"/>
      <c r="LAC37" s="197"/>
      <c r="LAD37" s="197"/>
      <c r="LAE37" s="197"/>
      <c r="LAF37" s="197"/>
      <c r="LAG37" s="197"/>
      <c r="LAH37" s="197"/>
      <c r="LAI37" s="197"/>
      <c r="LAJ37" s="197"/>
      <c r="LAK37" s="197"/>
      <c r="LAL37" s="197"/>
      <c r="LAM37" s="197"/>
      <c r="LAN37" s="197"/>
      <c r="LAO37" s="197"/>
      <c r="LAP37" s="197"/>
      <c r="LAQ37" s="197"/>
      <c r="LAR37" s="197"/>
      <c r="LAS37" s="197"/>
      <c r="LAT37" s="197"/>
      <c r="LAU37" s="197"/>
      <c r="LAV37" s="197"/>
      <c r="LAW37" s="197"/>
      <c r="LAX37" s="197"/>
      <c r="LAY37" s="197"/>
      <c r="LAZ37" s="197"/>
      <c r="LBA37" s="197"/>
      <c r="LBB37" s="197"/>
      <c r="LBC37" s="197"/>
      <c r="LBD37" s="197"/>
      <c r="LBE37" s="197"/>
      <c r="LBF37" s="197"/>
      <c r="LBG37" s="197"/>
      <c r="LBH37" s="197"/>
      <c r="LBI37" s="197"/>
      <c r="LBJ37" s="197"/>
      <c r="LBK37" s="197"/>
      <c r="LBL37" s="197"/>
      <c r="LBM37" s="197"/>
      <c r="LBN37" s="197"/>
      <c r="LBO37" s="197"/>
      <c r="LBP37" s="197"/>
      <c r="LBQ37" s="197"/>
      <c r="LBR37" s="197"/>
      <c r="LBS37" s="197"/>
      <c r="LBT37" s="197"/>
      <c r="LBU37" s="197"/>
      <c r="LBV37" s="197"/>
      <c r="LBW37" s="197"/>
      <c r="LBX37" s="197"/>
      <c r="LBY37" s="197"/>
      <c r="LBZ37" s="197"/>
      <c r="LCA37" s="197"/>
      <c r="LCB37" s="197"/>
      <c r="LCC37" s="197"/>
      <c r="LCD37" s="197"/>
      <c r="LCE37" s="197"/>
      <c r="LCF37" s="197"/>
      <c r="LCG37" s="197"/>
      <c r="LCH37" s="197"/>
      <c r="LCI37" s="197"/>
      <c r="LCJ37" s="197"/>
      <c r="LCK37" s="197"/>
      <c r="LCL37" s="197"/>
      <c r="LCM37" s="197"/>
      <c r="LCN37" s="197"/>
      <c r="LCO37" s="197"/>
      <c r="LCP37" s="197"/>
      <c r="LCQ37" s="197"/>
      <c r="LCR37" s="197"/>
      <c r="LCS37" s="197"/>
      <c r="LCT37" s="197"/>
      <c r="LCU37" s="197"/>
      <c r="LCV37" s="197"/>
      <c r="LCW37" s="197"/>
      <c r="LCX37" s="197"/>
      <c r="LCY37" s="197"/>
      <c r="LCZ37" s="197"/>
      <c r="LDA37" s="197"/>
      <c r="LDB37" s="197"/>
      <c r="LDC37" s="197"/>
      <c r="LDD37" s="197"/>
      <c r="LDE37" s="197"/>
      <c r="LDF37" s="197"/>
      <c r="LDG37" s="197"/>
      <c r="LDH37" s="197"/>
      <c r="LDI37" s="197"/>
      <c r="LDJ37" s="197"/>
      <c r="LDK37" s="197"/>
      <c r="LDL37" s="197"/>
      <c r="LDM37" s="197"/>
      <c r="LDN37" s="197"/>
      <c r="LDO37" s="197"/>
      <c r="LDP37" s="197"/>
      <c r="LDQ37" s="197"/>
      <c r="LDR37" s="197"/>
      <c r="LDS37" s="197"/>
      <c r="LDT37" s="197"/>
      <c r="LDU37" s="197"/>
      <c r="LDV37" s="197"/>
      <c r="LDW37" s="197"/>
      <c r="LDX37" s="197"/>
      <c r="LDY37" s="197"/>
      <c r="LDZ37" s="197"/>
      <c r="LEA37" s="197"/>
      <c r="LEB37" s="197"/>
      <c r="LEC37" s="197"/>
      <c r="LED37" s="197"/>
      <c r="LEE37" s="197"/>
      <c r="LEF37" s="197"/>
      <c r="LEG37" s="197"/>
      <c r="LEH37" s="197"/>
      <c r="LEI37" s="197"/>
      <c r="LEJ37" s="197"/>
      <c r="LEK37" s="197"/>
      <c r="LEL37" s="197"/>
      <c r="LEM37" s="197"/>
      <c r="LEN37" s="197"/>
      <c r="LEO37" s="197"/>
      <c r="LEP37" s="197"/>
      <c r="LEQ37" s="197"/>
      <c r="LER37" s="197"/>
      <c r="LES37" s="197"/>
      <c r="LET37" s="197"/>
      <c r="LEU37" s="197"/>
      <c r="LEV37" s="197"/>
      <c r="LEW37" s="197"/>
      <c r="LEX37" s="197"/>
      <c r="LEY37" s="197"/>
      <c r="LEZ37" s="197"/>
      <c r="LFA37" s="197"/>
      <c r="LFB37" s="197"/>
      <c r="LFC37" s="197"/>
      <c r="LFD37" s="197"/>
      <c r="LFE37" s="197"/>
      <c r="LFF37" s="197"/>
      <c r="LFG37" s="197"/>
      <c r="LFH37" s="197"/>
      <c r="LFI37" s="197"/>
      <c r="LFJ37" s="197"/>
      <c r="LFK37" s="197"/>
      <c r="LFL37" s="197"/>
      <c r="LFM37" s="197"/>
      <c r="LFN37" s="197"/>
      <c r="LFO37" s="197"/>
      <c r="LFP37" s="197"/>
      <c r="LFQ37" s="197"/>
      <c r="LFR37" s="197"/>
      <c r="LFS37" s="197"/>
      <c r="LFT37" s="197"/>
      <c r="LFU37" s="197"/>
      <c r="LFV37" s="197"/>
      <c r="LFW37" s="197"/>
      <c r="LFX37" s="197"/>
      <c r="LFY37" s="197"/>
      <c r="LFZ37" s="197"/>
      <c r="LGA37" s="197"/>
      <c r="LGB37" s="197"/>
      <c r="LGC37" s="197"/>
      <c r="LGD37" s="197"/>
      <c r="LGE37" s="197"/>
      <c r="LGF37" s="197"/>
      <c r="LGG37" s="197"/>
      <c r="LGH37" s="197"/>
      <c r="LGI37" s="197"/>
      <c r="LGJ37" s="197"/>
      <c r="LGK37" s="197"/>
      <c r="LGL37" s="197"/>
      <c r="LGM37" s="197"/>
      <c r="LGN37" s="197"/>
      <c r="LGO37" s="197"/>
      <c r="LGP37" s="197"/>
      <c r="LGQ37" s="197"/>
      <c r="LGR37" s="197"/>
      <c r="LGS37" s="197"/>
      <c r="LGT37" s="197"/>
      <c r="LGU37" s="197"/>
      <c r="LGV37" s="197"/>
      <c r="LGW37" s="197"/>
      <c r="LGX37" s="197"/>
      <c r="LGY37" s="197"/>
      <c r="LGZ37" s="197"/>
      <c r="LHA37" s="197"/>
      <c r="LHB37" s="197"/>
      <c r="LHC37" s="197"/>
      <c r="LHD37" s="197"/>
      <c r="LHE37" s="197"/>
      <c r="LHF37" s="197"/>
      <c r="LHG37" s="197"/>
      <c r="LHH37" s="197"/>
      <c r="LHI37" s="197"/>
      <c r="LHJ37" s="197"/>
      <c r="LHK37" s="197"/>
      <c r="LHL37" s="197"/>
      <c r="LHM37" s="197"/>
      <c r="LHN37" s="197"/>
      <c r="LHO37" s="197"/>
      <c r="LHP37" s="197"/>
      <c r="LHQ37" s="197"/>
      <c r="LHR37" s="197"/>
      <c r="LHS37" s="197"/>
      <c r="LHT37" s="197"/>
      <c r="LHU37" s="197"/>
      <c r="LHV37" s="197"/>
      <c r="LHW37" s="197"/>
      <c r="LHX37" s="197"/>
      <c r="LHY37" s="197"/>
      <c r="LHZ37" s="197"/>
      <c r="LIA37" s="197"/>
      <c r="LIB37" s="197"/>
      <c r="LIC37" s="197"/>
      <c r="LID37" s="197"/>
      <c r="LIE37" s="197"/>
      <c r="LIF37" s="197"/>
      <c r="LIG37" s="197"/>
      <c r="LIH37" s="197"/>
      <c r="LII37" s="197"/>
      <c r="LIJ37" s="197"/>
      <c r="LIK37" s="197"/>
      <c r="LIL37" s="197"/>
      <c r="LIM37" s="197"/>
      <c r="LIN37" s="197"/>
      <c r="LIO37" s="197"/>
      <c r="LIP37" s="197"/>
      <c r="LIQ37" s="197"/>
      <c r="LIR37" s="197"/>
      <c r="LIS37" s="197"/>
      <c r="LIT37" s="197"/>
      <c r="LIU37" s="197"/>
      <c r="LIV37" s="197"/>
      <c r="LIW37" s="197"/>
      <c r="LIX37" s="197"/>
      <c r="LIY37" s="197"/>
      <c r="LIZ37" s="197"/>
      <c r="LJA37" s="197"/>
      <c r="LJB37" s="197"/>
      <c r="LJC37" s="197"/>
      <c r="LJD37" s="197"/>
      <c r="LJE37" s="197"/>
      <c r="LJF37" s="197"/>
      <c r="LJG37" s="197"/>
      <c r="LJH37" s="197"/>
      <c r="LJI37" s="197"/>
      <c r="LJJ37" s="197"/>
      <c r="LJK37" s="197"/>
      <c r="LJL37" s="197"/>
      <c r="LJM37" s="197"/>
      <c r="LJN37" s="197"/>
      <c r="LJO37" s="197"/>
      <c r="LJP37" s="197"/>
      <c r="LJQ37" s="197"/>
      <c r="LJR37" s="197"/>
      <c r="LJS37" s="197"/>
      <c r="LJT37" s="197"/>
      <c r="LJU37" s="197"/>
      <c r="LJV37" s="197"/>
      <c r="LJW37" s="197"/>
      <c r="LJX37" s="197"/>
      <c r="LJY37" s="197"/>
      <c r="LJZ37" s="197"/>
      <c r="LKA37" s="197"/>
      <c r="LKB37" s="197"/>
      <c r="LKC37" s="197"/>
      <c r="LKD37" s="197"/>
      <c r="LKE37" s="197"/>
      <c r="LKF37" s="197"/>
      <c r="LKG37" s="197"/>
      <c r="LKH37" s="197"/>
      <c r="LKI37" s="197"/>
      <c r="LKJ37" s="197"/>
      <c r="LKK37" s="197"/>
      <c r="LKL37" s="197"/>
      <c r="LKM37" s="197"/>
      <c r="LKN37" s="197"/>
      <c r="LKO37" s="197"/>
      <c r="LKP37" s="197"/>
      <c r="LKQ37" s="197"/>
      <c r="LKR37" s="197"/>
      <c r="LKS37" s="197"/>
      <c r="LKT37" s="197"/>
      <c r="LKU37" s="197"/>
      <c r="LKV37" s="197"/>
      <c r="LKW37" s="197"/>
      <c r="LKX37" s="197"/>
      <c r="LKY37" s="197"/>
      <c r="LKZ37" s="197"/>
      <c r="LLA37" s="197"/>
      <c r="LLB37" s="197"/>
      <c r="LLC37" s="197"/>
      <c r="LLD37" s="197"/>
      <c r="LLE37" s="197"/>
      <c r="LLF37" s="197"/>
      <c r="LLG37" s="197"/>
      <c r="LLH37" s="197"/>
      <c r="LLI37" s="197"/>
      <c r="LLJ37" s="197"/>
      <c r="LLK37" s="197"/>
      <c r="LLL37" s="197"/>
      <c r="LLM37" s="197"/>
      <c r="LLN37" s="197"/>
      <c r="LLO37" s="197"/>
      <c r="LLP37" s="197"/>
      <c r="LLQ37" s="197"/>
      <c r="LLR37" s="197"/>
      <c r="LLS37" s="197"/>
      <c r="LLT37" s="197"/>
      <c r="LLU37" s="197"/>
      <c r="LLV37" s="197"/>
      <c r="LLW37" s="197"/>
      <c r="LLX37" s="197"/>
      <c r="LLY37" s="197"/>
      <c r="LLZ37" s="197"/>
      <c r="LMA37" s="197"/>
      <c r="LMB37" s="197"/>
      <c r="LMC37" s="197"/>
      <c r="LMD37" s="197"/>
      <c r="LME37" s="197"/>
      <c r="LMF37" s="197"/>
      <c r="LMG37" s="197"/>
      <c r="LMH37" s="197"/>
      <c r="LMI37" s="197"/>
      <c r="LMJ37" s="197"/>
      <c r="LMK37" s="197"/>
      <c r="LML37" s="197"/>
      <c r="LMM37" s="197"/>
      <c r="LMN37" s="197"/>
      <c r="LMO37" s="197"/>
      <c r="LMP37" s="197"/>
      <c r="LMQ37" s="197"/>
      <c r="LMR37" s="197"/>
      <c r="LMS37" s="197"/>
      <c r="LMT37" s="197"/>
      <c r="LMU37" s="197"/>
      <c r="LMV37" s="197"/>
      <c r="LMW37" s="197"/>
      <c r="LMX37" s="197"/>
      <c r="LMY37" s="197"/>
      <c r="LMZ37" s="197"/>
      <c r="LNA37" s="197"/>
      <c r="LNB37" s="197"/>
      <c r="LNC37" s="197"/>
      <c r="LND37" s="197"/>
      <c r="LNE37" s="197"/>
      <c r="LNF37" s="197"/>
      <c r="LNG37" s="197"/>
      <c r="LNH37" s="197"/>
      <c r="LNI37" s="197"/>
      <c r="LNJ37" s="197"/>
      <c r="LNK37" s="197"/>
      <c r="LNL37" s="197"/>
      <c r="LNM37" s="197"/>
      <c r="LNN37" s="197"/>
      <c r="LNO37" s="197"/>
      <c r="LNP37" s="197"/>
      <c r="LNQ37" s="197"/>
      <c r="LNR37" s="197"/>
      <c r="LNS37" s="197"/>
      <c r="LNT37" s="197"/>
      <c r="LNU37" s="197"/>
      <c r="LNV37" s="197"/>
      <c r="LNW37" s="197"/>
      <c r="LNX37" s="197"/>
      <c r="LNY37" s="197"/>
      <c r="LNZ37" s="197"/>
      <c r="LOA37" s="197"/>
      <c r="LOB37" s="197"/>
      <c r="LOC37" s="197"/>
      <c r="LOD37" s="197"/>
      <c r="LOE37" s="197"/>
      <c r="LOF37" s="197"/>
      <c r="LOG37" s="197"/>
      <c r="LOH37" s="197"/>
      <c r="LOI37" s="197"/>
      <c r="LOJ37" s="197"/>
      <c r="LOK37" s="197"/>
      <c r="LOL37" s="197"/>
      <c r="LOM37" s="197"/>
      <c r="LON37" s="197"/>
      <c r="LOO37" s="197"/>
      <c r="LOP37" s="197"/>
      <c r="LOQ37" s="197"/>
      <c r="LOR37" s="197"/>
      <c r="LOS37" s="197"/>
      <c r="LOT37" s="197"/>
      <c r="LOU37" s="197"/>
      <c r="LOV37" s="197"/>
      <c r="LOW37" s="197"/>
      <c r="LOX37" s="197"/>
      <c r="LOY37" s="197"/>
      <c r="LOZ37" s="197"/>
      <c r="LPA37" s="197"/>
      <c r="LPB37" s="197"/>
      <c r="LPC37" s="197"/>
      <c r="LPD37" s="197"/>
      <c r="LPE37" s="197"/>
      <c r="LPF37" s="197"/>
      <c r="LPG37" s="197"/>
      <c r="LPH37" s="197"/>
      <c r="LPI37" s="197"/>
      <c r="LPJ37" s="197"/>
      <c r="LPK37" s="197"/>
      <c r="LPL37" s="197"/>
      <c r="LPM37" s="197"/>
      <c r="LPN37" s="197"/>
      <c r="LPO37" s="197"/>
      <c r="LPP37" s="197"/>
      <c r="LPQ37" s="197"/>
      <c r="LPR37" s="197"/>
      <c r="LPS37" s="197"/>
      <c r="LPT37" s="197"/>
      <c r="LPU37" s="197"/>
      <c r="LPV37" s="197"/>
      <c r="LPW37" s="197"/>
      <c r="LPX37" s="197"/>
      <c r="LPY37" s="197"/>
      <c r="LPZ37" s="197"/>
      <c r="LQA37" s="197"/>
      <c r="LQB37" s="197"/>
      <c r="LQC37" s="197"/>
      <c r="LQD37" s="197"/>
      <c r="LQE37" s="197"/>
      <c r="LQF37" s="197"/>
      <c r="LQG37" s="197"/>
      <c r="LQH37" s="197"/>
      <c r="LQI37" s="197"/>
      <c r="LQJ37" s="197"/>
      <c r="LQK37" s="197"/>
      <c r="LQL37" s="197"/>
      <c r="LQM37" s="197"/>
      <c r="LQN37" s="197"/>
      <c r="LQO37" s="197"/>
      <c r="LQP37" s="197"/>
      <c r="LQQ37" s="197"/>
      <c r="LQR37" s="197"/>
      <c r="LQS37" s="197"/>
      <c r="LQT37" s="197"/>
      <c r="LQU37" s="197"/>
      <c r="LQV37" s="197"/>
      <c r="LQW37" s="197"/>
      <c r="LQX37" s="197"/>
      <c r="LQY37" s="197"/>
      <c r="LQZ37" s="197"/>
      <c r="LRA37" s="197"/>
      <c r="LRB37" s="197"/>
      <c r="LRC37" s="197"/>
      <c r="LRD37" s="197"/>
      <c r="LRE37" s="197"/>
      <c r="LRF37" s="197"/>
      <c r="LRG37" s="197"/>
      <c r="LRH37" s="197"/>
      <c r="LRI37" s="197"/>
      <c r="LRJ37" s="197"/>
      <c r="LRK37" s="197"/>
      <c r="LRL37" s="197"/>
      <c r="LRM37" s="197"/>
      <c r="LRN37" s="197"/>
      <c r="LRO37" s="197"/>
      <c r="LRP37" s="197"/>
      <c r="LRQ37" s="197"/>
      <c r="LRR37" s="197"/>
      <c r="LRS37" s="197"/>
      <c r="LRT37" s="197"/>
      <c r="LRU37" s="197"/>
      <c r="LRV37" s="197"/>
      <c r="LRW37" s="197"/>
      <c r="LRX37" s="197"/>
      <c r="LRY37" s="197"/>
      <c r="LRZ37" s="197"/>
      <c r="LSA37" s="197"/>
      <c r="LSB37" s="197"/>
      <c r="LSC37" s="197"/>
      <c r="LSD37" s="197"/>
      <c r="LSE37" s="197"/>
      <c r="LSF37" s="197"/>
      <c r="LSG37" s="197"/>
      <c r="LSH37" s="197"/>
      <c r="LSI37" s="197"/>
      <c r="LSJ37" s="197"/>
      <c r="LSK37" s="197"/>
      <c r="LSL37" s="197"/>
      <c r="LSM37" s="197"/>
      <c r="LSN37" s="197"/>
      <c r="LSO37" s="197"/>
      <c r="LSP37" s="197"/>
      <c r="LSQ37" s="197"/>
      <c r="LSR37" s="197"/>
      <c r="LSS37" s="197"/>
      <c r="LST37" s="197"/>
      <c r="LSU37" s="197"/>
      <c r="LSV37" s="197"/>
      <c r="LSW37" s="197"/>
      <c r="LSX37" s="197"/>
      <c r="LSY37" s="197"/>
      <c r="LSZ37" s="197"/>
      <c r="LTA37" s="197"/>
      <c r="LTB37" s="197"/>
      <c r="LTC37" s="197"/>
      <c r="LTD37" s="197"/>
      <c r="LTE37" s="197"/>
      <c r="LTF37" s="197"/>
      <c r="LTG37" s="197"/>
      <c r="LTH37" s="197"/>
      <c r="LTI37" s="197"/>
      <c r="LTJ37" s="197"/>
      <c r="LTK37" s="197"/>
      <c r="LTL37" s="197"/>
      <c r="LTM37" s="197"/>
      <c r="LTN37" s="197"/>
      <c r="LTO37" s="197"/>
      <c r="LTP37" s="197"/>
      <c r="LTQ37" s="197"/>
      <c r="LTR37" s="197"/>
      <c r="LTS37" s="197"/>
      <c r="LTT37" s="197"/>
      <c r="LTU37" s="197"/>
      <c r="LTV37" s="197"/>
      <c r="LTW37" s="197"/>
      <c r="LTX37" s="197"/>
      <c r="LTY37" s="197"/>
      <c r="LTZ37" s="197"/>
      <c r="LUA37" s="197"/>
      <c r="LUB37" s="197"/>
      <c r="LUC37" s="197"/>
      <c r="LUD37" s="197"/>
      <c r="LUE37" s="197"/>
      <c r="LUF37" s="197"/>
      <c r="LUG37" s="197"/>
      <c r="LUH37" s="197"/>
      <c r="LUI37" s="197"/>
      <c r="LUJ37" s="197"/>
      <c r="LUK37" s="197"/>
      <c r="LUL37" s="197"/>
      <c r="LUM37" s="197"/>
      <c r="LUN37" s="197"/>
      <c r="LUO37" s="197"/>
      <c r="LUP37" s="197"/>
      <c r="LUQ37" s="197"/>
      <c r="LUR37" s="197"/>
      <c r="LUS37" s="197"/>
      <c r="LUT37" s="197"/>
      <c r="LUU37" s="197"/>
      <c r="LUV37" s="197"/>
      <c r="LUW37" s="197"/>
      <c r="LUX37" s="197"/>
      <c r="LUY37" s="197"/>
      <c r="LUZ37" s="197"/>
      <c r="LVA37" s="197"/>
      <c r="LVB37" s="197"/>
      <c r="LVC37" s="197"/>
      <c r="LVD37" s="197"/>
      <c r="LVE37" s="197"/>
      <c r="LVF37" s="197"/>
      <c r="LVG37" s="197"/>
      <c r="LVH37" s="197"/>
      <c r="LVI37" s="197"/>
      <c r="LVJ37" s="197"/>
      <c r="LVK37" s="197"/>
      <c r="LVL37" s="197"/>
      <c r="LVM37" s="197"/>
      <c r="LVN37" s="197"/>
      <c r="LVO37" s="197"/>
      <c r="LVP37" s="197"/>
      <c r="LVQ37" s="197"/>
      <c r="LVR37" s="197"/>
      <c r="LVS37" s="197"/>
      <c r="LVT37" s="197"/>
      <c r="LVU37" s="197"/>
      <c r="LVV37" s="197"/>
      <c r="LVW37" s="197"/>
      <c r="LVX37" s="197"/>
      <c r="LVY37" s="197"/>
      <c r="LVZ37" s="197"/>
      <c r="LWA37" s="197"/>
      <c r="LWB37" s="197"/>
      <c r="LWC37" s="197"/>
      <c r="LWD37" s="197"/>
      <c r="LWE37" s="197"/>
      <c r="LWF37" s="197"/>
      <c r="LWG37" s="197"/>
      <c r="LWH37" s="197"/>
      <c r="LWI37" s="197"/>
      <c r="LWJ37" s="197"/>
      <c r="LWK37" s="197"/>
      <c r="LWL37" s="197"/>
      <c r="LWM37" s="197"/>
      <c r="LWN37" s="197"/>
      <c r="LWO37" s="197"/>
      <c r="LWP37" s="197"/>
      <c r="LWQ37" s="197"/>
      <c r="LWR37" s="197"/>
      <c r="LWS37" s="197"/>
      <c r="LWT37" s="197"/>
      <c r="LWU37" s="197"/>
      <c r="LWV37" s="197"/>
      <c r="LWW37" s="197"/>
      <c r="LWX37" s="197"/>
      <c r="LWY37" s="197"/>
      <c r="LWZ37" s="197"/>
      <c r="LXA37" s="197"/>
      <c r="LXB37" s="197"/>
      <c r="LXC37" s="197"/>
      <c r="LXD37" s="197"/>
      <c r="LXE37" s="197"/>
      <c r="LXF37" s="197"/>
      <c r="LXG37" s="197"/>
      <c r="LXH37" s="197"/>
      <c r="LXI37" s="197"/>
      <c r="LXJ37" s="197"/>
      <c r="LXK37" s="197"/>
      <c r="LXL37" s="197"/>
      <c r="LXM37" s="197"/>
      <c r="LXN37" s="197"/>
      <c r="LXO37" s="197"/>
      <c r="LXP37" s="197"/>
      <c r="LXQ37" s="197"/>
      <c r="LXR37" s="197"/>
      <c r="LXS37" s="197"/>
      <c r="LXT37" s="197"/>
      <c r="LXU37" s="197"/>
      <c r="LXV37" s="197"/>
      <c r="LXW37" s="197"/>
      <c r="LXX37" s="197"/>
      <c r="LXY37" s="197"/>
      <c r="LXZ37" s="197"/>
      <c r="LYA37" s="197"/>
      <c r="LYB37" s="197"/>
      <c r="LYC37" s="197"/>
      <c r="LYD37" s="197"/>
      <c r="LYE37" s="197"/>
      <c r="LYF37" s="197"/>
      <c r="LYG37" s="197"/>
      <c r="LYH37" s="197"/>
      <c r="LYI37" s="197"/>
      <c r="LYJ37" s="197"/>
      <c r="LYK37" s="197"/>
      <c r="LYL37" s="197"/>
      <c r="LYM37" s="197"/>
      <c r="LYN37" s="197"/>
      <c r="LYO37" s="197"/>
      <c r="LYP37" s="197"/>
      <c r="LYQ37" s="197"/>
      <c r="LYR37" s="197"/>
      <c r="LYS37" s="197"/>
      <c r="LYT37" s="197"/>
      <c r="LYU37" s="197"/>
      <c r="LYV37" s="197"/>
      <c r="LYW37" s="197"/>
      <c r="LYX37" s="197"/>
      <c r="LYY37" s="197"/>
      <c r="LYZ37" s="197"/>
      <c r="LZA37" s="197"/>
      <c r="LZB37" s="197"/>
      <c r="LZC37" s="197"/>
      <c r="LZD37" s="197"/>
      <c r="LZE37" s="197"/>
      <c r="LZF37" s="197"/>
      <c r="LZG37" s="197"/>
      <c r="LZH37" s="197"/>
      <c r="LZI37" s="197"/>
      <c r="LZJ37" s="197"/>
      <c r="LZK37" s="197"/>
      <c r="LZL37" s="197"/>
      <c r="LZM37" s="197"/>
      <c r="LZN37" s="197"/>
      <c r="LZO37" s="197"/>
      <c r="LZP37" s="197"/>
      <c r="LZQ37" s="197"/>
      <c r="LZR37" s="197"/>
      <c r="LZS37" s="197"/>
      <c r="LZT37" s="197"/>
      <c r="LZU37" s="197"/>
      <c r="LZV37" s="197"/>
      <c r="LZW37" s="197"/>
      <c r="LZX37" s="197"/>
      <c r="LZY37" s="197"/>
      <c r="LZZ37" s="197"/>
      <c r="MAA37" s="197"/>
      <c r="MAB37" s="197"/>
      <c r="MAC37" s="197"/>
      <c r="MAD37" s="197"/>
      <c r="MAE37" s="197"/>
      <c r="MAF37" s="197"/>
      <c r="MAG37" s="197"/>
      <c r="MAH37" s="197"/>
      <c r="MAI37" s="197"/>
      <c r="MAJ37" s="197"/>
      <c r="MAK37" s="197"/>
      <c r="MAL37" s="197"/>
      <c r="MAM37" s="197"/>
      <c r="MAN37" s="197"/>
      <c r="MAO37" s="197"/>
      <c r="MAP37" s="197"/>
      <c r="MAQ37" s="197"/>
      <c r="MAR37" s="197"/>
      <c r="MAS37" s="197"/>
      <c r="MAT37" s="197"/>
      <c r="MAU37" s="197"/>
      <c r="MAV37" s="197"/>
      <c r="MAW37" s="197"/>
      <c r="MAX37" s="197"/>
      <c r="MAY37" s="197"/>
      <c r="MAZ37" s="197"/>
      <c r="MBA37" s="197"/>
      <c r="MBB37" s="197"/>
      <c r="MBC37" s="197"/>
      <c r="MBD37" s="197"/>
      <c r="MBE37" s="197"/>
      <c r="MBF37" s="197"/>
      <c r="MBG37" s="197"/>
      <c r="MBH37" s="197"/>
      <c r="MBI37" s="197"/>
      <c r="MBJ37" s="197"/>
      <c r="MBK37" s="197"/>
      <c r="MBL37" s="197"/>
      <c r="MBM37" s="197"/>
      <c r="MBN37" s="197"/>
      <c r="MBO37" s="197"/>
      <c r="MBP37" s="197"/>
      <c r="MBQ37" s="197"/>
      <c r="MBR37" s="197"/>
      <c r="MBS37" s="197"/>
      <c r="MBT37" s="197"/>
      <c r="MBU37" s="197"/>
      <c r="MBV37" s="197"/>
      <c r="MBW37" s="197"/>
      <c r="MBX37" s="197"/>
      <c r="MBY37" s="197"/>
      <c r="MBZ37" s="197"/>
      <c r="MCA37" s="197"/>
      <c r="MCB37" s="197"/>
      <c r="MCC37" s="197"/>
      <c r="MCD37" s="197"/>
      <c r="MCE37" s="197"/>
      <c r="MCF37" s="197"/>
      <c r="MCG37" s="197"/>
      <c r="MCH37" s="197"/>
      <c r="MCI37" s="197"/>
      <c r="MCJ37" s="197"/>
      <c r="MCK37" s="197"/>
      <c r="MCL37" s="197"/>
      <c r="MCM37" s="197"/>
      <c r="MCN37" s="197"/>
      <c r="MCO37" s="197"/>
      <c r="MCP37" s="197"/>
      <c r="MCQ37" s="197"/>
      <c r="MCR37" s="197"/>
      <c r="MCS37" s="197"/>
      <c r="MCT37" s="197"/>
      <c r="MCU37" s="197"/>
      <c r="MCV37" s="197"/>
      <c r="MCW37" s="197"/>
      <c r="MCX37" s="197"/>
      <c r="MCY37" s="197"/>
      <c r="MCZ37" s="197"/>
      <c r="MDA37" s="197"/>
      <c r="MDB37" s="197"/>
      <c r="MDC37" s="197"/>
      <c r="MDD37" s="197"/>
      <c r="MDE37" s="197"/>
      <c r="MDF37" s="197"/>
      <c r="MDG37" s="197"/>
      <c r="MDH37" s="197"/>
      <c r="MDI37" s="197"/>
      <c r="MDJ37" s="197"/>
      <c r="MDK37" s="197"/>
      <c r="MDL37" s="197"/>
      <c r="MDM37" s="197"/>
      <c r="MDN37" s="197"/>
      <c r="MDO37" s="197"/>
      <c r="MDP37" s="197"/>
      <c r="MDQ37" s="197"/>
      <c r="MDR37" s="197"/>
      <c r="MDS37" s="197"/>
      <c r="MDT37" s="197"/>
      <c r="MDU37" s="197"/>
      <c r="MDV37" s="197"/>
      <c r="MDW37" s="197"/>
      <c r="MDX37" s="197"/>
      <c r="MDY37" s="197"/>
      <c r="MDZ37" s="197"/>
      <c r="MEA37" s="197"/>
      <c r="MEB37" s="197"/>
      <c r="MEC37" s="197"/>
      <c r="MED37" s="197"/>
      <c r="MEE37" s="197"/>
      <c r="MEF37" s="197"/>
      <c r="MEG37" s="197"/>
      <c r="MEH37" s="197"/>
      <c r="MEI37" s="197"/>
      <c r="MEJ37" s="197"/>
      <c r="MEK37" s="197"/>
      <c r="MEL37" s="197"/>
      <c r="MEM37" s="197"/>
      <c r="MEN37" s="197"/>
      <c r="MEO37" s="197"/>
      <c r="MEP37" s="197"/>
      <c r="MEQ37" s="197"/>
      <c r="MER37" s="197"/>
      <c r="MES37" s="197"/>
      <c r="MET37" s="197"/>
      <c r="MEU37" s="197"/>
      <c r="MEV37" s="197"/>
      <c r="MEW37" s="197"/>
      <c r="MEX37" s="197"/>
      <c r="MEY37" s="197"/>
      <c r="MEZ37" s="197"/>
      <c r="MFA37" s="197"/>
      <c r="MFB37" s="197"/>
      <c r="MFC37" s="197"/>
      <c r="MFD37" s="197"/>
      <c r="MFE37" s="197"/>
      <c r="MFF37" s="197"/>
      <c r="MFG37" s="197"/>
      <c r="MFH37" s="197"/>
      <c r="MFI37" s="197"/>
      <c r="MFJ37" s="197"/>
      <c r="MFK37" s="197"/>
      <c r="MFL37" s="197"/>
      <c r="MFM37" s="197"/>
      <c r="MFN37" s="197"/>
      <c r="MFO37" s="197"/>
      <c r="MFP37" s="197"/>
      <c r="MFQ37" s="197"/>
      <c r="MFR37" s="197"/>
      <c r="MFS37" s="197"/>
      <c r="MFT37" s="197"/>
      <c r="MFU37" s="197"/>
      <c r="MFV37" s="197"/>
      <c r="MFW37" s="197"/>
      <c r="MFX37" s="197"/>
      <c r="MFY37" s="197"/>
      <c r="MFZ37" s="197"/>
      <c r="MGA37" s="197"/>
      <c r="MGB37" s="197"/>
      <c r="MGC37" s="197"/>
      <c r="MGD37" s="197"/>
      <c r="MGE37" s="197"/>
      <c r="MGF37" s="197"/>
      <c r="MGG37" s="197"/>
      <c r="MGH37" s="197"/>
      <c r="MGI37" s="197"/>
      <c r="MGJ37" s="197"/>
      <c r="MGK37" s="197"/>
      <c r="MGL37" s="197"/>
      <c r="MGM37" s="197"/>
      <c r="MGN37" s="197"/>
      <c r="MGO37" s="197"/>
      <c r="MGP37" s="197"/>
      <c r="MGQ37" s="197"/>
      <c r="MGR37" s="197"/>
      <c r="MGS37" s="197"/>
      <c r="MGT37" s="197"/>
      <c r="MGU37" s="197"/>
      <c r="MGV37" s="197"/>
      <c r="MGW37" s="197"/>
      <c r="MGX37" s="197"/>
      <c r="MGY37" s="197"/>
      <c r="MGZ37" s="197"/>
      <c r="MHA37" s="197"/>
      <c r="MHB37" s="197"/>
      <c r="MHC37" s="197"/>
      <c r="MHD37" s="197"/>
      <c r="MHE37" s="197"/>
      <c r="MHF37" s="197"/>
      <c r="MHG37" s="197"/>
      <c r="MHH37" s="197"/>
      <c r="MHI37" s="197"/>
      <c r="MHJ37" s="197"/>
      <c r="MHK37" s="197"/>
      <c r="MHL37" s="197"/>
      <c r="MHM37" s="197"/>
      <c r="MHN37" s="197"/>
      <c r="MHO37" s="197"/>
      <c r="MHP37" s="197"/>
      <c r="MHQ37" s="197"/>
      <c r="MHR37" s="197"/>
      <c r="MHS37" s="197"/>
      <c r="MHT37" s="197"/>
      <c r="MHU37" s="197"/>
      <c r="MHV37" s="197"/>
      <c r="MHW37" s="197"/>
      <c r="MHX37" s="197"/>
      <c r="MHY37" s="197"/>
      <c r="MHZ37" s="197"/>
      <c r="MIA37" s="197"/>
      <c r="MIB37" s="197"/>
      <c r="MIC37" s="197"/>
      <c r="MID37" s="197"/>
      <c r="MIE37" s="197"/>
      <c r="MIF37" s="197"/>
      <c r="MIG37" s="197"/>
      <c r="MIH37" s="197"/>
      <c r="MII37" s="197"/>
      <c r="MIJ37" s="197"/>
      <c r="MIK37" s="197"/>
      <c r="MIL37" s="197"/>
      <c r="MIM37" s="197"/>
      <c r="MIN37" s="197"/>
      <c r="MIO37" s="197"/>
      <c r="MIP37" s="197"/>
      <c r="MIQ37" s="197"/>
      <c r="MIR37" s="197"/>
      <c r="MIS37" s="197"/>
      <c r="MIT37" s="197"/>
      <c r="MIU37" s="197"/>
      <c r="MIV37" s="197"/>
      <c r="MIW37" s="197"/>
      <c r="MIX37" s="197"/>
      <c r="MIY37" s="197"/>
      <c r="MIZ37" s="197"/>
      <c r="MJA37" s="197"/>
      <c r="MJB37" s="197"/>
      <c r="MJC37" s="197"/>
      <c r="MJD37" s="197"/>
      <c r="MJE37" s="197"/>
      <c r="MJF37" s="197"/>
      <c r="MJG37" s="197"/>
      <c r="MJH37" s="197"/>
      <c r="MJI37" s="197"/>
      <c r="MJJ37" s="197"/>
      <c r="MJK37" s="197"/>
      <c r="MJL37" s="197"/>
      <c r="MJM37" s="197"/>
      <c r="MJN37" s="197"/>
      <c r="MJO37" s="197"/>
      <c r="MJP37" s="197"/>
      <c r="MJQ37" s="197"/>
      <c r="MJR37" s="197"/>
      <c r="MJS37" s="197"/>
      <c r="MJT37" s="197"/>
      <c r="MJU37" s="197"/>
      <c r="MJV37" s="197"/>
      <c r="MJW37" s="197"/>
      <c r="MJX37" s="197"/>
      <c r="MJY37" s="197"/>
      <c r="MJZ37" s="197"/>
      <c r="MKA37" s="197"/>
      <c r="MKB37" s="197"/>
      <c r="MKC37" s="197"/>
      <c r="MKD37" s="197"/>
      <c r="MKE37" s="197"/>
      <c r="MKF37" s="197"/>
      <c r="MKG37" s="197"/>
      <c r="MKH37" s="197"/>
      <c r="MKI37" s="197"/>
      <c r="MKJ37" s="197"/>
      <c r="MKK37" s="197"/>
      <c r="MKL37" s="197"/>
      <c r="MKM37" s="197"/>
      <c r="MKN37" s="197"/>
      <c r="MKO37" s="197"/>
      <c r="MKP37" s="197"/>
      <c r="MKQ37" s="197"/>
      <c r="MKR37" s="197"/>
      <c r="MKS37" s="197"/>
      <c r="MKT37" s="197"/>
      <c r="MKU37" s="197"/>
      <c r="MKV37" s="197"/>
      <c r="MKW37" s="197"/>
      <c r="MKX37" s="197"/>
      <c r="MKY37" s="197"/>
      <c r="MKZ37" s="197"/>
      <c r="MLA37" s="197"/>
      <c r="MLB37" s="197"/>
      <c r="MLC37" s="197"/>
      <c r="MLD37" s="197"/>
      <c r="MLE37" s="197"/>
      <c r="MLF37" s="197"/>
      <c r="MLG37" s="197"/>
      <c r="MLH37" s="197"/>
      <c r="MLI37" s="197"/>
      <c r="MLJ37" s="197"/>
      <c r="MLK37" s="197"/>
      <c r="MLL37" s="197"/>
      <c r="MLM37" s="197"/>
      <c r="MLN37" s="197"/>
      <c r="MLO37" s="197"/>
      <c r="MLP37" s="197"/>
      <c r="MLQ37" s="197"/>
      <c r="MLR37" s="197"/>
      <c r="MLS37" s="197"/>
      <c r="MLT37" s="197"/>
      <c r="MLU37" s="197"/>
      <c r="MLV37" s="197"/>
      <c r="MLW37" s="197"/>
      <c r="MLX37" s="197"/>
      <c r="MLY37" s="197"/>
      <c r="MLZ37" s="197"/>
      <c r="MMA37" s="197"/>
      <c r="MMB37" s="197"/>
      <c r="MMC37" s="197"/>
      <c r="MMD37" s="197"/>
      <c r="MME37" s="197"/>
      <c r="MMF37" s="197"/>
      <c r="MMG37" s="197"/>
      <c r="MMH37" s="197"/>
      <c r="MMI37" s="197"/>
      <c r="MMJ37" s="197"/>
      <c r="MMK37" s="197"/>
      <c r="MML37" s="197"/>
      <c r="MMM37" s="197"/>
      <c r="MMN37" s="197"/>
      <c r="MMO37" s="197"/>
      <c r="MMP37" s="197"/>
      <c r="MMQ37" s="197"/>
      <c r="MMR37" s="197"/>
      <c r="MMS37" s="197"/>
      <c r="MMT37" s="197"/>
      <c r="MMU37" s="197"/>
      <c r="MMV37" s="197"/>
      <c r="MMW37" s="197"/>
      <c r="MMX37" s="197"/>
      <c r="MMY37" s="197"/>
      <c r="MMZ37" s="197"/>
      <c r="MNA37" s="197"/>
      <c r="MNB37" s="197"/>
      <c r="MNC37" s="197"/>
      <c r="MND37" s="197"/>
      <c r="MNE37" s="197"/>
      <c r="MNF37" s="197"/>
      <c r="MNG37" s="197"/>
      <c r="MNH37" s="197"/>
      <c r="MNI37" s="197"/>
      <c r="MNJ37" s="197"/>
      <c r="MNK37" s="197"/>
      <c r="MNL37" s="197"/>
      <c r="MNM37" s="197"/>
      <c r="MNN37" s="197"/>
      <c r="MNO37" s="197"/>
      <c r="MNP37" s="197"/>
      <c r="MNQ37" s="197"/>
      <c r="MNR37" s="197"/>
      <c r="MNS37" s="197"/>
      <c r="MNT37" s="197"/>
      <c r="MNU37" s="197"/>
      <c r="MNV37" s="197"/>
      <c r="MNW37" s="197"/>
      <c r="MNX37" s="197"/>
      <c r="MNY37" s="197"/>
      <c r="MNZ37" s="197"/>
      <c r="MOA37" s="197"/>
      <c r="MOB37" s="197"/>
      <c r="MOC37" s="197"/>
      <c r="MOD37" s="197"/>
      <c r="MOE37" s="197"/>
      <c r="MOF37" s="197"/>
      <c r="MOG37" s="197"/>
      <c r="MOH37" s="197"/>
      <c r="MOI37" s="197"/>
      <c r="MOJ37" s="197"/>
      <c r="MOK37" s="197"/>
      <c r="MOL37" s="197"/>
      <c r="MOM37" s="197"/>
      <c r="MON37" s="197"/>
      <c r="MOO37" s="197"/>
      <c r="MOP37" s="197"/>
      <c r="MOQ37" s="197"/>
      <c r="MOR37" s="197"/>
      <c r="MOS37" s="197"/>
      <c r="MOT37" s="197"/>
      <c r="MOU37" s="197"/>
      <c r="MOV37" s="197"/>
      <c r="MOW37" s="197"/>
      <c r="MOX37" s="197"/>
      <c r="MOY37" s="197"/>
      <c r="MOZ37" s="197"/>
      <c r="MPA37" s="197"/>
      <c r="MPB37" s="197"/>
      <c r="MPC37" s="197"/>
      <c r="MPD37" s="197"/>
      <c r="MPE37" s="197"/>
      <c r="MPF37" s="197"/>
      <c r="MPG37" s="197"/>
      <c r="MPH37" s="197"/>
      <c r="MPI37" s="197"/>
      <c r="MPJ37" s="197"/>
      <c r="MPK37" s="197"/>
      <c r="MPL37" s="197"/>
      <c r="MPM37" s="197"/>
      <c r="MPN37" s="197"/>
      <c r="MPO37" s="197"/>
      <c r="MPP37" s="197"/>
      <c r="MPQ37" s="197"/>
      <c r="MPR37" s="197"/>
      <c r="MPS37" s="197"/>
      <c r="MPT37" s="197"/>
      <c r="MPU37" s="197"/>
      <c r="MPV37" s="197"/>
      <c r="MPW37" s="197"/>
      <c r="MPX37" s="197"/>
      <c r="MPY37" s="197"/>
      <c r="MPZ37" s="197"/>
      <c r="MQA37" s="197"/>
      <c r="MQB37" s="197"/>
      <c r="MQC37" s="197"/>
      <c r="MQD37" s="197"/>
      <c r="MQE37" s="197"/>
      <c r="MQF37" s="197"/>
      <c r="MQG37" s="197"/>
      <c r="MQH37" s="197"/>
      <c r="MQI37" s="197"/>
      <c r="MQJ37" s="197"/>
      <c r="MQK37" s="197"/>
      <c r="MQL37" s="197"/>
      <c r="MQM37" s="197"/>
      <c r="MQN37" s="197"/>
      <c r="MQO37" s="197"/>
      <c r="MQP37" s="197"/>
      <c r="MQQ37" s="197"/>
      <c r="MQR37" s="197"/>
      <c r="MQS37" s="197"/>
      <c r="MQT37" s="197"/>
      <c r="MQU37" s="197"/>
      <c r="MQV37" s="197"/>
      <c r="MQW37" s="197"/>
      <c r="MQX37" s="197"/>
      <c r="MQY37" s="197"/>
      <c r="MQZ37" s="197"/>
      <c r="MRA37" s="197"/>
      <c r="MRB37" s="197"/>
      <c r="MRC37" s="197"/>
      <c r="MRD37" s="197"/>
      <c r="MRE37" s="197"/>
      <c r="MRF37" s="197"/>
      <c r="MRG37" s="197"/>
      <c r="MRH37" s="197"/>
      <c r="MRI37" s="197"/>
      <c r="MRJ37" s="197"/>
      <c r="MRK37" s="197"/>
      <c r="MRL37" s="197"/>
      <c r="MRM37" s="197"/>
      <c r="MRN37" s="197"/>
      <c r="MRO37" s="197"/>
      <c r="MRP37" s="197"/>
      <c r="MRQ37" s="197"/>
      <c r="MRR37" s="197"/>
      <c r="MRS37" s="197"/>
      <c r="MRT37" s="197"/>
      <c r="MRU37" s="197"/>
      <c r="MRV37" s="197"/>
      <c r="MRW37" s="197"/>
      <c r="MRX37" s="197"/>
      <c r="MRY37" s="197"/>
      <c r="MRZ37" s="197"/>
      <c r="MSA37" s="197"/>
      <c r="MSB37" s="197"/>
      <c r="MSC37" s="197"/>
      <c r="MSD37" s="197"/>
      <c r="MSE37" s="197"/>
      <c r="MSF37" s="197"/>
      <c r="MSG37" s="197"/>
      <c r="MSH37" s="197"/>
      <c r="MSI37" s="197"/>
      <c r="MSJ37" s="197"/>
      <c r="MSK37" s="197"/>
      <c r="MSL37" s="197"/>
      <c r="MSM37" s="197"/>
      <c r="MSN37" s="197"/>
      <c r="MSO37" s="197"/>
      <c r="MSP37" s="197"/>
      <c r="MSQ37" s="197"/>
      <c r="MSR37" s="197"/>
      <c r="MSS37" s="197"/>
      <c r="MST37" s="197"/>
      <c r="MSU37" s="197"/>
      <c r="MSV37" s="197"/>
      <c r="MSW37" s="197"/>
      <c r="MSX37" s="197"/>
      <c r="MSY37" s="197"/>
      <c r="MSZ37" s="197"/>
      <c r="MTA37" s="197"/>
      <c r="MTB37" s="197"/>
      <c r="MTC37" s="197"/>
      <c r="MTD37" s="197"/>
      <c r="MTE37" s="197"/>
      <c r="MTF37" s="197"/>
      <c r="MTG37" s="197"/>
      <c r="MTH37" s="197"/>
      <c r="MTI37" s="197"/>
      <c r="MTJ37" s="197"/>
      <c r="MTK37" s="197"/>
      <c r="MTL37" s="197"/>
      <c r="MTM37" s="197"/>
      <c r="MTN37" s="197"/>
      <c r="MTO37" s="197"/>
      <c r="MTP37" s="197"/>
      <c r="MTQ37" s="197"/>
      <c r="MTR37" s="197"/>
      <c r="MTS37" s="197"/>
      <c r="MTT37" s="197"/>
      <c r="MTU37" s="197"/>
      <c r="MTV37" s="197"/>
      <c r="MTW37" s="197"/>
      <c r="MTX37" s="197"/>
      <c r="MTY37" s="197"/>
      <c r="MTZ37" s="197"/>
      <c r="MUA37" s="197"/>
      <c r="MUB37" s="197"/>
      <c r="MUC37" s="197"/>
      <c r="MUD37" s="197"/>
      <c r="MUE37" s="197"/>
      <c r="MUF37" s="197"/>
      <c r="MUG37" s="197"/>
      <c r="MUH37" s="197"/>
      <c r="MUI37" s="197"/>
      <c r="MUJ37" s="197"/>
      <c r="MUK37" s="197"/>
      <c r="MUL37" s="197"/>
      <c r="MUM37" s="197"/>
      <c r="MUN37" s="197"/>
      <c r="MUO37" s="197"/>
      <c r="MUP37" s="197"/>
      <c r="MUQ37" s="197"/>
      <c r="MUR37" s="197"/>
      <c r="MUS37" s="197"/>
      <c r="MUT37" s="197"/>
      <c r="MUU37" s="197"/>
      <c r="MUV37" s="197"/>
      <c r="MUW37" s="197"/>
      <c r="MUX37" s="197"/>
      <c r="MUY37" s="197"/>
      <c r="MUZ37" s="197"/>
      <c r="MVA37" s="197"/>
      <c r="MVB37" s="197"/>
      <c r="MVC37" s="197"/>
      <c r="MVD37" s="197"/>
      <c r="MVE37" s="197"/>
      <c r="MVF37" s="197"/>
      <c r="MVG37" s="197"/>
      <c r="MVH37" s="197"/>
      <c r="MVI37" s="197"/>
      <c r="MVJ37" s="197"/>
      <c r="MVK37" s="197"/>
      <c r="MVL37" s="197"/>
      <c r="MVM37" s="197"/>
      <c r="MVN37" s="197"/>
      <c r="MVO37" s="197"/>
      <c r="MVP37" s="197"/>
      <c r="MVQ37" s="197"/>
      <c r="MVR37" s="197"/>
      <c r="MVS37" s="197"/>
      <c r="MVT37" s="197"/>
      <c r="MVU37" s="197"/>
      <c r="MVV37" s="197"/>
      <c r="MVW37" s="197"/>
      <c r="MVX37" s="197"/>
      <c r="MVY37" s="197"/>
      <c r="MVZ37" s="197"/>
      <c r="MWA37" s="197"/>
      <c r="MWB37" s="197"/>
      <c r="MWC37" s="197"/>
      <c r="MWD37" s="197"/>
      <c r="MWE37" s="197"/>
      <c r="MWF37" s="197"/>
      <c r="MWG37" s="197"/>
      <c r="MWH37" s="197"/>
      <c r="MWI37" s="197"/>
      <c r="MWJ37" s="197"/>
      <c r="MWK37" s="197"/>
      <c r="MWL37" s="197"/>
      <c r="MWM37" s="197"/>
      <c r="MWN37" s="197"/>
      <c r="MWO37" s="197"/>
      <c r="MWP37" s="197"/>
      <c r="MWQ37" s="197"/>
      <c r="MWR37" s="197"/>
      <c r="MWS37" s="197"/>
      <c r="MWT37" s="197"/>
      <c r="MWU37" s="197"/>
      <c r="MWV37" s="197"/>
      <c r="MWW37" s="197"/>
      <c r="MWX37" s="197"/>
      <c r="MWY37" s="197"/>
      <c r="MWZ37" s="197"/>
      <c r="MXA37" s="197"/>
      <c r="MXB37" s="197"/>
      <c r="MXC37" s="197"/>
      <c r="MXD37" s="197"/>
      <c r="MXE37" s="197"/>
      <c r="MXF37" s="197"/>
      <c r="MXG37" s="197"/>
      <c r="MXH37" s="197"/>
      <c r="MXI37" s="197"/>
      <c r="MXJ37" s="197"/>
      <c r="MXK37" s="197"/>
      <c r="MXL37" s="197"/>
      <c r="MXM37" s="197"/>
      <c r="MXN37" s="197"/>
      <c r="MXO37" s="197"/>
      <c r="MXP37" s="197"/>
      <c r="MXQ37" s="197"/>
      <c r="MXR37" s="197"/>
      <c r="MXS37" s="197"/>
      <c r="MXT37" s="197"/>
      <c r="MXU37" s="197"/>
      <c r="MXV37" s="197"/>
      <c r="MXW37" s="197"/>
      <c r="MXX37" s="197"/>
      <c r="MXY37" s="197"/>
      <c r="MXZ37" s="197"/>
      <c r="MYA37" s="197"/>
      <c r="MYB37" s="197"/>
      <c r="MYC37" s="197"/>
      <c r="MYD37" s="197"/>
      <c r="MYE37" s="197"/>
      <c r="MYF37" s="197"/>
      <c r="MYG37" s="197"/>
      <c r="MYH37" s="197"/>
      <c r="MYI37" s="197"/>
      <c r="MYJ37" s="197"/>
      <c r="MYK37" s="197"/>
      <c r="MYL37" s="197"/>
      <c r="MYM37" s="197"/>
      <c r="MYN37" s="197"/>
      <c r="MYO37" s="197"/>
      <c r="MYP37" s="197"/>
      <c r="MYQ37" s="197"/>
      <c r="MYR37" s="197"/>
      <c r="MYS37" s="197"/>
      <c r="MYT37" s="197"/>
      <c r="MYU37" s="197"/>
      <c r="MYV37" s="197"/>
      <c r="MYW37" s="197"/>
      <c r="MYX37" s="197"/>
      <c r="MYY37" s="197"/>
      <c r="MYZ37" s="197"/>
      <c r="MZA37" s="197"/>
      <c r="MZB37" s="197"/>
      <c r="MZC37" s="197"/>
      <c r="MZD37" s="197"/>
      <c r="MZE37" s="197"/>
      <c r="MZF37" s="197"/>
      <c r="MZG37" s="197"/>
      <c r="MZH37" s="197"/>
      <c r="MZI37" s="197"/>
      <c r="MZJ37" s="197"/>
      <c r="MZK37" s="197"/>
      <c r="MZL37" s="197"/>
      <c r="MZM37" s="197"/>
      <c r="MZN37" s="197"/>
      <c r="MZO37" s="197"/>
      <c r="MZP37" s="197"/>
      <c r="MZQ37" s="197"/>
      <c r="MZR37" s="197"/>
      <c r="MZS37" s="197"/>
      <c r="MZT37" s="197"/>
      <c r="MZU37" s="197"/>
      <c r="MZV37" s="197"/>
      <c r="MZW37" s="197"/>
      <c r="MZX37" s="197"/>
      <c r="MZY37" s="197"/>
      <c r="MZZ37" s="197"/>
      <c r="NAA37" s="197"/>
      <c r="NAB37" s="197"/>
      <c r="NAC37" s="197"/>
      <c r="NAD37" s="197"/>
      <c r="NAE37" s="197"/>
      <c r="NAF37" s="197"/>
      <c r="NAG37" s="197"/>
      <c r="NAH37" s="197"/>
      <c r="NAI37" s="197"/>
      <c r="NAJ37" s="197"/>
      <c r="NAK37" s="197"/>
      <c r="NAL37" s="197"/>
      <c r="NAM37" s="197"/>
      <c r="NAN37" s="197"/>
      <c r="NAO37" s="197"/>
      <c r="NAP37" s="197"/>
      <c r="NAQ37" s="197"/>
      <c r="NAR37" s="197"/>
      <c r="NAS37" s="197"/>
      <c r="NAT37" s="197"/>
      <c r="NAU37" s="197"/>
      <c r="NAV37" s="197"/>
      <c r="NAW37" s="197"/>
      <c r="NAX37" s="197"/>
      <c r="NAY37" s="197"/>
      <c r="NAZ37" s="197"/>
      <c r="NBA37" s="197"/>
      <c r="NBB37" s="197"/>
      <c r="NBC37" s="197"/>
      <c r="NBD37" s="197"/>
      <c r="NBE37" s="197"/>
      <c r="NBF37" s="197"/>
      <c r="NBG37" s="197"/>
      <c r="NBH37" s="197"/>
      <c r="NBI37" s="197"/>
      <c r="NBJ37" s="197"/>
      <c r="NBK37" s="197"/>
      <c r="NBL37" s="197"/>
      <c r="NBM37" s="197"/>
      <c r="NBN37" s="197"/>
      <c r="NBO37" s="197"/>
      <c r="NBP37" s="197"/>
      <c r="NBQ37" s="197"/>
      <c r="NBR37" s="197"/>
      <c r="NBS37" s="197"/>
      <c r="NBT37" s="197"/>
      <c r="NBU37" s="197"/>
      <c r="NBV37" s="197"/>
      <c r="NBW37" s="197"/>
      <c r="NBX37" s="197"/>
      <c r="NBY37" s="197"/>
      <c r="NBZ37" s="197"/>
      <c r="NCA37" s="197"/>
      <c r="NCB37" s="197"/>
      <c r="NCC37" s="197"/>
      <c r="NCD37" s="197"/>
      <c r="NCE37" s="197"/>
      <c r="NCF37" s="197"/>
      <c r="NCG37" s="197"/>
      <c r="NCH37" s="197"/>
      <c r="NCI37" s="197"/>
      <c r="NCJ37" s="197"/>
      <c r="NCK37" s="197"/>
      <c r="NCL37" s="197"/>
      <c r="NCM37" s="197"/>
      <c r="NCN37" s="197"/>
      <c r="NCO37" s="197"/>
      <c r="NCP37" s="197"/>
      <c r="NCQ37" s="197"/>
      <c r="NCR37" s="197"/>
      <c r="NCS37" s="197"/>
      <c r="NCT37" s="197"/>
      <c r="NCU37" s="197"/>
      <c r="NCV37" s="197"/>
      <c r="NCW37" s="197"/>
      <c r="NCX37" s="197"/>
      <c r="NCY37" s="197"/>
      <c r="NCZ37" s="197"/>
      <c r="NDA37" s="197"/>
      <c r="NDB37" s="197"/>
      <c r="NDC37" s="197"/>
      <c r="NDD37" s="197"/>
      <c r="NDE37" s="197"/>
      <c r="NDF37" s="197"/>
      <c r="NDG37" s="197"/>
      <c r="NDH37" s="197"/>
      <c r="NDI37" s="197"/>
      <c r="NDJ37" s="197"/>
      <c r="NDK37" s="197"/>
      <c r="NDL37" s="197"/>
      <c r="NDM37" s="197"/>
      <c r="NDN37" s="197"/>
      <c r="NDO37" s="197"/>
      <c r="NDP37" s="197"/>
      <c r="NDQ37" s="197"/>
      <c r="NDR37" s="197"/>
      <c r="NDS37" s="197"/>
      <c r="NDT37" s="197"/>
      <c r="NDU37" s="197"/>
      <c r="NDV37" s="197"/>
      <c r="NDW37" s="197"/>
      <c r="NDX37" s="197"/>
      <c r="NDY37" s="197"/>
      <c r="NDZ37" s="197"/>
      <c r="NEA37" s="197"/>
      <c r="NEB37" s="197"/>
      <c r="NEC37" s="197"/>
      <c r="NED37" s="197"/>
      <c r="NEE37" s="197"/>
      <c r="NEF37" s="197"/>
      <c r="NEG37" s="197"/>
      <c r="NEH37" s="197"/>
      <c r="NEI37" s="197"/>
      <c r="NEJ37" s="197"/>
      <c r="NEK37" s="197"/>
      <c r="NEL37" s="197"/>
      <c r="NEM37" s="197"/>
      <c r="NEN37" s="197"/>
      <c r="NEO37" s="197"/>
      <c r="NEP37" s="197"/>
      <c r="NEQ37" s="197"/>
      <c r="NER37" s="197"/>
      <c r="NES37" s="197"/>
      <c r="NET37" s="197"/>
      <c r="NEU37" s="197"/>
      <c r="NEV37" s="197"/>
      <c r="NEW37" s="197"/>
      <c r="NEX37" s="197"/>
      <c r="NEY37" s="197"/>
      <c r="NEZ37" s="197"/>
      <c r="NFA37" s="197"/>
      <c r="NFB37" s="197"/>
      <c r="NFC37" s="197"/>
      <c r="NFD37" s="197"/>
      <c r="NFE37" s="197"/>
      <c r="NFF37" s="197"/>
      <c r="NFG37" s="197"/>
      <c r="NFH37" s="197"/>
      <c r="NFI37" s="197"/>
      <c r="NFJ37" s="197"/>
      <c r="NFK37" s="197"/>
      <c r="NFL37" s="197"/>
      <c r="NFM37" s="197"/>
      <c r="NFN37" s="197"/>
      <c r="NFO37" s="197"/>
      <c r="NFP37" s="197"/>
      <c r="NFQ37" s="197"/>
      <c r="NFR37" s="197"/>
      <c r="NFS37" s="197"/>
      <c r="NFT37" s="197"/>
      <c r="NFU37" s="197"/>
      <c r="NFV37" s="197"/>
      <c r="NFW37" s="197"/>
      <c r="NFX37" s="197"/>
      <c r="NFY37" s="197"/>
      <c r="NFZ37" s="197"/>
      <c r="NGA37" s="197"/>
      <c r="NGB37" s="197"/>
      <c r="NGC37" s="197"/>
      <c r="NGD37" s="197"/>
      <c r="NGE37" s="197"/>
      <c r="NGF37" s="197"/>
      <c r="NGG37" s="197"/>
      <c r="NGH37" s="197"/>
      <c r="NGI37" s="197"/>
      <c r="NGJ37" s="197"/>
      <c r="NGK37" s="197"/>
      <c r="NGL37" s="197"/>
      <c r="NGM37" s="197"/>
      <c r="NGN37" s="197"/>
      <c r="NGO37" s="197"/>
      <c r="NGP37" s="197"/>
      <c r="NGQ37" s="197"/>
      <c r="NGR37" s="197"/>
      <c r="NGS37" s="197"/>
      <c r="NGT37" s="197"/>
      <c r="NGU37" s="197"/>
      <c r="NGV37" s="197"/>
      <c r="NGW37" s="197"/>
      <c r="NGX37" s="197"/>
      <c r="NGY37" s="197"/>
      <c r="NGZ37" s="197"/>
      <c r="NHA37" s="197"/>
      <c r="NHB37" s="197"/>
      <c r="NHC37" s="197"/>
      <c r="NHD37" s="197"/>
      <c r="NHE37" s="197"/>
      <c r="NHF37" s="197"/>
      <c r="NHG37" s="197"/>
      <c r="NHH37" s="197"/>
      <c r="NHI37" s="197"/>
      <c r="NHJ37" s="197"/>
      <c r="NHK37" s="197"/>
      <c r="NHL37" s="197"/>
      <c r="NHM37" s="197"/>
      <c r="NHN37" s="197"/>
      <c r="NHO37" s="197"/>
      <c r="NHP37" s="197"/>
      <c r="NHQ37" s="197"/>
      <c r="NHR37" s="197"/>
      <c r="NHS37" s="197"/>
      <c r="NHT37" s="197"/>
      <c r="NHU37" s="197"/>
      <c r="NHV37" s="197"/>
      <c r="NHW37" s="197"/>
      <c r="NHX37" s="197"/>
      <c r="NHY37" s="197"/>
      <c r="NHZ37" s="197"/>
      <c r="NIA37" s="197"/>
      <c r="NIB37" s="197"/>
      <c r="NIC37" s="197"/>
      <c r="NID37" s="197"/>
      <c r="NIE37" s="197"/>
      <c r="NIF37" s="197"/>
      <c r="NIG37" s="197"/>
      <c r="NIH37" s="197"/>
      <c r="NII37" s="197"/>
      <c r="NIJ37" s="197"/>
      <c r="NIK37" s="197"/>
      <c r="NIL37" s="197"/>
      <c r="NIM37" s="197"/>
      <c r="NIN37" s="197"/>
      <c r="NIO37" s="197"/>
      <c r="NIP37" s="197"/>
      <c r="NIQ37" s="197"/>
      <c r="NIR37" s="197"/>
      <c r="NIS37" s="197"/>
      <c r="NIT37" s="197"/>
      <c r="NIU37" s="197"/>
      <c r="NIV37" s="197"/>
      <c r="NIW37" s="197"/>
      <c r="NIX37" s="197"/>
      <c r="NIY37" s="197"/>
      <c r="NIZ37" s="197"/>
      <c r="NJA37" s="197"/>
      <c r="NJB37" s="197"/>
      <c r="NJC37" s="197"/>
      <c r="NJD37" s="197"/>
      <c r="NJE37" s="197"/>
      <c r="NJF37" s="197"/>
      <c r="NJG37" s="197"/>
      <c r="NJH37" s="197"/>
      <c r="NJI37" s="197"/>
      <c r="NJJ37" s="197"/>
      <c r="NJK37" s="197"/>
      <c r="NJL37" s="197"/>
      <c r="NJM37" s="197"/>
      <c r="NJN37" s="197"/>
      <c r="NJO37" s="197"/>
      <c r="NJP37" s="197"/>
      <c r="NJQ37" s="197"/>
      <c r="NJR37" s="197"/>
      <c r="NJS37" s="197"/>
      <c r="NJT37" s="197"/>
      <c r="NJU37" s="197"/>
      <c r="NJV37" s="197"/>
      <c r="NJW37" s="197"/>
      <c r="NJX37" s="197"/>
      <c r="NJY37" s="197"/>
      <c r="NJZ37" s="197"/>
      <c r="NKA37" s="197"/>
      <c r="NKB37" s="197"/>
      <c r="NKC37" s="197"/>
      <c r="NKD37" s="197"/>
      <c r="NKE37" s="197"/>
      <c r="NKF37" s="197"/>
      <c r="NKG37" s="197"/>
      <c r="NKH37" s="197"/>
      <c r="NKI37" s="197"/>
      <c r="NKJ37" s="197"/>
      <c r="NKK37" s="197"/>
      <c r="NKL37" s="197"/>
      <c r="NKM37" s="197"/>
      <c r="NKN37" s="197"/>
      <c r="NKO37" s="197"/>
      <c r="NKP37" s="197"/>
      <c r="NKQ37" s="197"/>
      <c r="NKR37" s="197"/>
      <c r="NKS37" s="197"/>
      <c r="NKT37" s="197"/>
      <c r="NKU37" s="197"/>
      <c r="NKV37" s="197"/>
      <c r="NKW37" s="197"/>
      <c r="NKX37" s="197"/>
      <c r="NKY37" s="197"/>
      <c r="NKZ37" s="197"/>
      <c r="NLA37" s="197"/>
      <c r="NLB37" s="197"/>
      <c r="NLC37" s="197"/>
      <c r="NLD37" s="197"/>
      <c r="NLE37" s="197"/>
      <c r="NLF37" s="197"/>
      <c r="NLG37" s="197"/>
      <c r="NLH37" s="197"/>
      <c r="NLI37" s="197"/>
      <c r="NLJ37" s="197"/>
      <c r="NLK37" s="197"/>
      <c r="NLL37" s="197"/>
      <c r="NLM37" s="197"/>
      <c r="NLN37" s="197"/>
      <c r="NLO37" s="197"/>
      <c r="NLP37" s="197"/>
      <c r="NLQ37" s="197"/>
      <c r="NLR37" s="197"/>
      <c r="NLS37" s="197"/>
      <c r="NLT37" s="197"/>
      <c r="NLU37" s="197"/>
      <c r="NLV37" s="197"/>
      <c r="NLW37" s="197"/>
      <c r="NLX37" s="197"/>
      <c r="NLY37" s="197"/>
      <c r="NLZ37" s="197"/>
      <c r="NMA37" s="197"/>
      <c r="NMB37" s="197"/>
      <c r="NMC37" s="197"/>
      <c r="NMD37" s="197"/>
      <c r="NME37" s="197"/>
      <c r="NMF37" s="197"/>
      <c r="NMG37" s="197"/>
      <c r="NMH37" s="197"/>
      <c r="NMI37" s="197"/>
      <c r="NMJ37" s="197"/>
      <c r="NMK37" s="197"/>
      <c r="NML37" s="197"/>
      <c r="NMM37" s="197"/>
      <c r="NMN37" s="197"/>
      <c r="NMO37" s="197"/>
      <c r="NMP37" s="197"/>
      <c r="NMQ37" s="197"/>
      <c r="NMR37" s="197"/>
      <c r="NMS37" s="197"/>
      <c r="NMT37" s="197"/>
      <c r="NMU37" s="197"/>
      <c r="NMV37" s="197"/>
      <c r="NMW37" s="197"/>
      <c r="NMX37" s="197"/>
      <c r="NMY37" s="197"/>
      <c r="NMZ37" s="197"/>
      <c r="NNA37" s="197"/>
      <c r="NNB37" s="197"/>
      <c r="NNC37" s="197"/>
      <c r="NND37" s="197"/>
      <c r="NNE37" s="197"/>
      <c r="NNF37" s="197"/>
      <c r="NNG37" s="197"/>
      <c r="NNH37" s="197"/>
      <c r="NNI37" s="197"/>
      <c r="NNJ37" s="197"/>
      <c r="NNK37" s="197"/>
      <c r="NNL37" s="197"/>
      <c r="NNM37" s="197"/>
      <c r="NNN37" s="197"/>
      <c r="NNO37" s="197"/>
      <c r="NNP37" s="197"/>
      <c r="NNQ37" s="197"/>
      <c r="NNR37" s="197"/>
      <c r="NNS37" s="197"/>
      <c r="NNT37" s="197"/>
      <c r="NNU37" s="197"/>
      <c r="NNV37" s="197"/>
      <c r="NNW37" s="197"/>
      <c r="NNX37" s="197"/>
      <c r="NNY37" s="197"/>
      <c r="NNZ37" s="197"/>
      <c r="NOA37" s="197"/>
      <c r="NOB37" s="197"/>
      <c r="NOC37" s="197"/>
      <c r="NOD37" s="197"/>
      <c r="NOE37" s="197"/>
      <c r="NOF37" s="197"/>
      <c r="NOG37" s="197"/>
      <c r="NOH37" s="197"/>
      <c r="NOI37" s="197"/>
      <c r="NOJ37" s="197"/>
      <c r="NOK37" s="197"/>
      <c r="NOL37" s="197"/>
      <c r="NOM37" s="197"/>
      <c r="NON37" s="197"/>
      <c r="NOO37" s="197"/>
      <c r="NOP37" s="197"/>
      <c r="NOQ37" s="197"/>
      <c r="NOR37" s="197"/>
      <c r="NOS37" s="197"/>
      <c r="NOT37" s="197"/>
      <c r="NOU37" s="197"/>
      <c r="NOV37" s="197"/>
      <c r="NOW37" s="197"/>
      <c r="NOX37" s="197"/>
      <c r="NOY37" s="197"/>
      <c r="NOZ37" s="197"/>
      <c r="NPA37" s="197"/>
      <c r="NPB37" s="197"/>
      <c r="NPC37" s="197"/>
      <c r="NPD37" s="197"/>
      <c r="NPE37" s="197"/>
      <c r="NPF37" s="197"/>
      <c r="NPG37" s="197"/>
      <c r="NPH37" s="197"/>
      <c r="NPI37" s="197"/>
      <c r="NPJ37" s="197"/>
      <c r="NPK37" s="197"/>
      <c r="NPL37" s="197"/>
      <c r="NPM37" s="197"/>
      <c r="NPN37" s="197"/>
      <c r="NPO37" s="197"/>
      <c r="NPP37" s="197"/>
      <c r="NPQ37" s="197"/>
      <c r="NPR37" s="197"/>
      <c r="NPS37" s="197"/>
      <c r="NPT37" s="197"/>
      <c r="NPU37" s="197"/>
      <c r="NPV37" s="197"/>
      <c r="NPW37" s="197"/>
      <c r="NPX37" s="197"/>
      <c r="NPY37" s="197"/>
      <c r="NPZ37" s="197"/>
      <c r="NQA37" s="197"/>
      <c r="NQB37" s="197"/>
      <c r="NQC37" s="197"/>
      <c r="NQD37" s="197"/>
      <c r="NQE37" s="197"/>
      <c r="NQF37" s="197"/>
      <c r="NQG37" s="197"/>
      <c r="NQH37" s="197"/>
      <c r="NQI37" s="197"/>
      <c r="NQJ37" s="197"/>
      <c r="NQK37" s="197"/>
      <c r="NQL37" s="197"/>
      <c r="NQM37" s="197"/>
      <c r="NQN37" s="197"/>
      <c r="NQO37" s="197"/>
      <c r="NQP37" s="197"/>
      <c r="NQQ37" s="197"/>
      <c r="NQR37" s="197"/>
      <c r="NQS37" s="197"/>
      <c r="NQT37" s="197"/>
      <c r="NQU37" s="197"/>
      <c r="NQV37" s="197"/>
      <c r="NQW37" s="197"/>
      <c r="NQX37" s="197"/>
      <c r="NQY37" s="197"/>
      <c r="NQZ37" s="197"/>
      <c r="NRA37" s="197"/>
      <c r="NRB37" s="197"/>
      <c r="NRC37" s="197"/>
      <c r="NRD37" s="197"/>
      <c r="NRE37" s="197"/>
      <c r="NRF37" s="197"/>
      <c r="NRG37" s="197"/>
      <c r="NRH37" s="197"/>
      <c r="NRI37" s="197"/>
      <c r="NRJ37" s="197"/>
      <c r="NRK37" s="197"/>
      <c r="NRL37" s="197"/>
      <c r="NRM37" s="197"/>
      <c r="NRN37" s="197"/>
      <c r="NRO37" s="197"/>
      <c r="NRP37" s="197"/>
      <c r="NRQ37" s="197"/>
      <c r="NRR37" s="197"/>
      <c r="NRS37" s="197"/>
      <c r="NRT37" s="197"/>
      <c r="NRU37" s="197"/>
      <c r="NRV37" s="197"/>
      <c r="NRW37" s="197"/>
      <c r="NRX37" s="197"/>
      <c r="NRY37" s="197"/>
      <c r="NRZ37" s="197"/>
      <c r="NSA37" s="197"/>
      <c r="NSB37" s="197"/>
      <c r="NSC37" s="197"/>
      <c r="NSD37" s="197"/>
      <c r="NSE37" s="197"/>
      <c r="NSF37" s="197"/>
      <c r="NSG37" s="197"/>
      <c r="NSH37" s="197"/>
      <c r="NSI37" s="197"/>
      <c r="NSJ37" s="197"/>
      <c r="NSK37" s="197"/>
      <c r="NSL37" s="197"/>
      <c r="NSM37" s="197"/>
      <c r="NSN37" s="197"/>
      <c r="NSO37" s="197"/>
      <c r="NSP37" s="197"/>
      <c r="NSQ37" s="197"/>
      <c r="NSR37" s="197"/>
      <c r="NSS37" s="197"/>
      <c r="NST37" s="197"/>
      <c r="NSU37" s="197"/>
      <c r="NSV37" s="197"/>
      <c r="NSW37" s="197"/>
      <c r="NSX37" s="197"/>
      <c r="NSY37" s="197"/>
      <c r="NSZ37" s="197"/>
      <c r="NTA37" s="197"/>
      <c r="NTB37" s="197"/>
      <c r="NTC37" s="197"/>
      <c r="NTD37" s="197"/>
      <c r="NTE37" s="197"/>
      <c r="NTF37" s="197"/>
      <c r="NTG37" s="197"/>
      <c r="NTH37" s="197"/>
      <c r="NTI37" s="197"/>
      <c r="NTJ37" s="197"/>
      <c r="NTK37" s="197"/>
      <c r="NTL37" s="197"/>
      <c r="NTM37" s="197"/>
      <c r="NTN37" s="197"/>
      <c r="NTO37" s="197"/>
      <c r="NTP37" s="197"/>
      <c r="NTQ37" s="197"/>
      <c r="NTR37" s="197"/>
      <c r="NTS37" s="197"/>
      <c r="NTT37" s="197"/>
      <c r="NTU37" s="197"/>
      <c r="NTV37" s="197"/>
      <c r="NTW37" s="197"/>
      <c r="NTX37" s="197"/>
      <c r="NTY37" s="197"/>
      <c r="NTZ37" s="197"/>
      <c r="NUA37" s="197"/>
      <c r="NUB37" s="197"/>
      <c r="NUC37" s="197"/>
      <c r="NUD37" s="197"/>
      <c r="NUE37" s="197"/>
      <c r="NUF37" s="197"/>
      <c r="NUG37" s="197"/>
      <c r="NUH37" s="197"/>
      <c r="NUI37" s="197"/>
      <c r="NUJ37" s="197"/>
      <c r="NUK37" s="197"/>
      <c r="NUL37" s="197"/>
      <c r="NUM37" s="197"/>
      <c r="NUN37" s="197"/>
      <c r="NUO37" s="197"/>
      <c r="NUP37" s="197"/>
      <c r="NUQ37" s="197"/>
      <c r="NUR37" s="197"/>
      <c r="NUS37" s="197"/>
      <c r="NUT37" s="197"/>
      <c r="NUU37" s="197"/>
      <c r="NUV37" s="197"/>
      <c r="NUW37" s="197"/>
      <c r="NUX37" s="197"/>
      <c r="NUY37" s="197"/>
      <c r="NUZ37" s="197"/>
      <c r="NVA37" s="197"/>
      <c r="NVB37" s="197"/>
      <c r="NVC37" s="197"/>
      <c r="NVD37" s="197"/>
      <c r="NVE37" s="197"/>
      <c r="NVF37" s="197"/>
      <c r="NVG37" s="197"/>
      <c r="NVH37" s="197"/>
      <c r="NVI37" s="197"/>
      <c r="NVJ37" s="197"/>
      <c r="NVK37" s="197"/>
      <c r="NVL37" s="197"/>
      <c r="NVM37" s="197"/>
      <c r="NVN37" s="197"/>
      <c r="NVO37" s="197"/>
      <c r="NVP37" s="197"/>
      <c r="NVQ37" s="197"/>
      <c r="NVR37" s="197"/>
      <c r="NVS37" s="197"/>
      <c r="NVT37" s="197"/>
      <c r="NVU37" s="197"/>
      <c r="NVV37" s="197"/>
      <c r="NVW37" s="197"/>
      <c r="NVX37" s="197"/>
      <c r="NVY37" s="197"/>
      <c r="NVZ37" s="197"/>
      <c r="NWA37" s="197"/>
      <c r="NWB37" s="197"/>
      <c r="NWC37" s="197"/>
      <c r="NWD37" s="197"/>
      <c r="NWE37" s="197"/>
      <c r="NWF37" s="197"/>
      <c r="NWG37" s="197"/>
      <c r="NWH37" s="197"/>
      <c r="NWI37" s="197"/>
      <c r="NWJ37" s="197"/>
      <c r="NWK37" s="197"/>
      <c r="NWL37" s="197"/>
      <c r="NWM37" s="197"/>
      <c r="NWN37" s="197"/>
      <c r="NWO37" s="197"/>
      <c r="NWP37" s="197"/>
      <c r="NWQ37" s="197"/>
      <c r="NWR37" s="197"/>
      <c r="NWS37" s="197"/>
      <c r="NWT37" s="197"/>
      <c r="NWU37" s="197"/>
      <c r="NWV37" s="197"/>
      <c r="NWW37" s="197"/>
      <c r="NWX37" s="197"/>
      <c r="NWY37" s="197"/>
      <c r="NWZ37" s="197"/>
      <c r="NXA37" s="197"/>
      <c r="NXB37" s="197"/>
      <c r="NXC37" s="197"/>
      <c r="NXD37" s="197"/>
      <c r="NXE37" s="197"/>
      <c r="NXF37" s="197"/>
      <c r="NXG37" s="197"/>
      <c r="NXH37" s="197"/>
      <c r="NXI37" s="197"/>
      <c r="NXJ37" s="197"/>
      <c r="NXK37" s="197"/>
      <c r="NXL37" s="197"/>
      <c r="NXM37" s="197"/>
      <c r="NXN37" s="197"/>
      <c r="NXO37" s="197"/>
      <c r="NXP37" s="197"/>
      <c r="NXQ37" s="197"/>
      <c r="NXR37" s="197"/>
      <c r="NXS37" s="197"/>
      <c r="NXT37" s="197"/>
      <c r="NXU37" s="197"/>
      <c r="NXV37" s="197"/>
      <c r="NXW37" s="197"/>
      <c r="NXX37" s="197"/>
      <c r="NXY37" s="197"/>
      <c r="NXZ37" s="197"/>
      <c r="NYA37" s="197"/>
      <c r="NYB37" s="197"/>
      <c r="NYC37" s="197"/>
      <c r="NYD37" s="197"/>
      <c r="NYE37" s="197"/>
      <c r="NYF37" s="197"/>
      <c r="NYG37" s="197"/>
      <c r="NYH37" s="197"/>
      <c r="NYI37" s="197"/>
      <c r="NYJ37" s="197"/>
      <c r="NYK37" s="197"/>
      <c r="NYL37" s="197"/>
      <c r="NYM37" s="197"/>
      <c r="NYN37" s="197"/>
      <c r="NYO37" s="197"/>
      <c r="NYP37" s="197"/>
      <c r="NYQ37" s="197"/>
      <c r="NYR37" s="197"/>
      <c r="NYS37" s="197"/>
      <c r="NYT37" s="197"/>
      <c r="NYU37" s="197"/>
      <c r="NYV37" s="197"/>
      <c r="NYW37" s="197"/>
      <c r="NYX37" s="197"/>
      <c r="NYY37" s="197"/>
      <c r="NYZ37" s="197"/>
      <c r="NZA37" s="197"/>
      <c r="NZB37" s="197"/>
      <c r="NZC37" s="197"/>
      <c r="NZD37" s="197"/>
      <c r="NZE37" s="197"/>
      <c r="NZF37" s="197"/>
      <c r="NZG37" s="197"/>
      <c r="NZH37" s="197"/>
      <c r="NZI37" s="197"/>
      <c r="NZJ37" s="197"/>
      <c r="NZK37" s="197"/>
      <c r="NZL37" s="197"/>
      <c r="NZM37" s="197"/>
      <c r="NZN37" s="197"/>
      <c r="NZO37" s="197"/>
      <c r="NZP37" s="197"/>
      <c r="NZQ37" s="197"/>
      <c r="NZR37" s="197"/>
      <c r="NZS37" s="197"/>
      <c r="NZT37" s="197"/>
      <c r="NZU37" s="197"/>
      <c r="NZV37" s="197"/>
      <c r="NZW37" s="197"/>
      <c r="NZX37" s="197"/>
      <c r="NZY37" s="197"/>
      <c r="NZZ37" s="197"/>
      <c r="OAA37" s="197"/>
      <c r="OAB37" s="197"/>
      <c r="OAC37" s="197"/>
      <c r="OAD37" s="197"/>
      <c r="OAE37" s="197"/>
      <c r="OAF37" s="197"/>
      <c r="OAG37" s="197"/>
      <c r="OAH37" s="197"/>
      <c r="OAI37" s="197"/>
      <c r="OAJ37" s="197"/>
      <c r="OAK37" s="197"/>
      <c r="OAL37" s="197"/>
      <c r="OAM37" s="197"/>
      <c r="OAN37" s="197"/>
      <c r="OAO37" s="197"/>
      <c r="OAP37" s="197"/>
      <c r="OAQ37" s="197"/>
      <c r="OAR37" s="197"/>
      <c r="OAS37" s="197"/>
      <c r="OAT37" s="197"/>
      <c r="OAU37" s="197"/>
      <c r="OAV37" s="197"/>
      <c r="OAW37" s="197"/>
      <c r="OAX37" s="197"/>
      <c r="OAY37" s="197"/>
      <c r="OAZ37" s="197"/>
      <c r="OBA37" s="197"/>
      <c r="OBB37" s="197"/>
      <c r="OBC37" s="197"/>
      <c r="OBD37" s="197"/>
      <c r="OBE37" s="197"/>
      <c r="OBF37" s="197"/>
      <c r="OBG37" s="197"/>
      <c r="OBH37" s="197"/>
      <c r="OBI37" s="197"/>
      <c r="OBJ37" s="197"/>
      <c r="OBK37" s="197"/>
      <c r="OBL37" s="197"/>
      <c r="OBM37" s="197"/>
      <c r="OBN37" s="197"/>
      <c r="OBO37" s="197"/>
      <c r="OBP37" s="197"/>
      <c r="OBQ37" s="197"/>
      <c r="OBR37" s="197"/>
      <c r="OBS37" s="197"/>
      <c r="OBT37" s="197"/>
      <c r="OBU37" s="197"/>
      <c r="OBV37" s="197"/>
      <c r="OBW37" s="197"/>
      <c r="OBX37" s="197"/>
      <c r="OBY37" s="197"/>
      <c r="OBZ37" s="197"/>
      <c r="OCA37" s="197"/>
      <c r="OCB37" s="197"/>
      <c r="OCC37" s="197"/>
      <c r="OCD37" s="197"/>
      <c r="OCE37" s="197"/>
      <c r="OCF37" s="197"/>
      <c r="OCG37" s="197"/>
      <c r="OCH37" s="197"/>
      <c r="OCI37" s="197"/>
      <c r="OCJ37" s="197"/>
      <c r="OCK37" s="197"/>
      <c r="OCL37" s="197"/>
      <c r="OCM37" s="197"/>
      <c r="OCN37" s="197"/>
      <c r="OCO37" s="197"/>
      <c r="OCP37" s="197"/>
      <c r="OCQ37" s="197"/>
      <c r="OCR37" s="197"/>
      <c r="OCS37" s="197"/>
      <c r="OCT37" s="197"/>
      <c r="OCU37" s="197"/>
      <c r="OCV37" s="197"/>
      <c r="OCW37" s="197"/>
      <c r="OCX37" s="197"/>
      <c r="OCY37" s="197"/>
      <c r="OCZ37" s="197"/>
      <c r="ODA37" s="197"/>
      <c r="ODB37" s="197"/>
      <c r="ODC37" s="197"/>
      <c r="ODD37" s="197"/>
      <c r="ODE37" s="197"/>
      <c r="ODF37" s="197"/>
      <c r="ODG37" s="197"/>
      <c r="ODH37" s="197"/>
      <c r="ODI37" s="197"/>
      <c r="ODJ37" s="197"/>
      <c r="ODK37" s="197"/>
      <c r="ODL37" s="197"/>
      <c r="ODM37" s="197"/>
      <c r="ODN37" s="197"/>
      <c r="ODO37" s="197"/>
      <c r="ODP37" s="197"/>
      <c r="ODQ37" s="197"/>
      <c r="ODR37" s="197"/>
      <c r="ODS37" s="197"/>
      <c r="ODT37" s="197"/>
      <c r="ODU37" s="197"/>
      <c r="ODV37" s="197"/>
      <c r="ODW37" s="197"/>
      <c r="ODX37" s="197"/>
      <c r="ODY37" s="197"/>
      <c r="ODZ37" s="197"/>
      <c r="OEA37" s="197"/>
      <c r="OEB37" s="197"/>
      <c r="OEC37" s="197"/>
      <c r="OED37" s="197"/>
      <c r="OEE37" s="197"/>
      <c r="OEF37" s="197"/>
      <c r="OEG37" s="197"/>
      <c r="OEH37" s="197"/>
      <c r="OEI37" s="197"/>
      <c r="OEJ37" s="197"/>
      <c r="OEK37" s="197"/>
      <c r="OEL37" s="197"/>
      <c r="OEM37" s="197"/>
      <c r="OEN37" s="197"/>
      <c r="OEO37" s="197"/>
      <c r="OEP37" s="197"/>
      <c r="OEQ37" s="197"/>
      <c r="OER37" s="197"/>
      <c r="OES37" s="197"/>
      <c r="OET37" s="197"/>
      <c r="OEU37" s="197"/>
      <c r="OEV37" s="197"/>
      <c r="OEW37" s="197"/>
      <c r="OEX37" s="197"/>
      <c r="OEY37" s="197"/>
      <c r="OEZ37" s="197"/>
      <c r="OFA37" s="197"/>
      <c r="OFB37" s="197"/>
      <c r="OFC37" s="197"/>
      <c r="OFD37" s="197"/>
      <c r="OFE37" s="197"/>
      <c r="OFF37" s="197"/>
      <c r="OFG37" s="197"/>
      <c r="OFH37" s="197"/>
      <c r="OFI37" s="197"/>
      <c r="OFJ37" s="197"/>
      <c r="OFK37" s="197"/>
      <c r="OFL37" s="197"/>
      <c r="OFM37" s="197"/>
      <c r="OFN37" s="197"/>
      <c r="OFO37" s="197"/>
      <c r="OFP37" s="197"/>
      <c r="OFQ37" s="197"/>
      <c r="OFR37" s="197"/>
      <c r="OFS37" s="197"/>
      <c r="OFT37" s="197"/>
      <c r="OFU37" s="197"/>
      <c r="OFV37" s="197"/>
      <c r="OFW37" s="197"/>
      <c r="OFX37" s="197"/>
      <c r="OFY37" s="197"/>
      <c r="OFZ37" s="197"/>
      <c r="OGA37" s="197"/>
      <c r="OGB37" s="197"/>
      <c r="OGC37" s="197"/>
      <c r="OGD37" s="197"/>
      <c r="OGE37" s="197"/>
      <c r="OGF37" s="197"/>
      <c r="OGG37" s="197"/>
      <c r="OGH37" s="197"/>
      <c r="OGI37" s="197"/>
      <c r="OGJ37" s="197"/>
      <c r="OGK37" s="197"/>
      <c r="OGL37" s="197"/>
      <c r="OGM37" s="197"/>
      <c r="OGN37" s="197"/>
      <c r="OGO37" s="197"/>
      <c r="OGP37" s="197"/>
      <c r="OGQ37" s="197"/>
      <c r="OGR37" s="197"/>
      <c r="OGS37" s="197"/>
      <c r="OGT37" s="197"/>
      <c r="OGU37" s="197"/>
      <c r="OGV37" s="197"/>
      <c r="OGW37" s="197"/>
      <c r="OGX37" s="197"/>
      <c r="OGY37" s="197"/>
      <c r="OGZ37" s="197"/>
      <c r="OHA37" s="197"/>
      <c r="OHB37" s="197"/>
      <c r="OHC37" s="197"/>
      <c r="OHD37" s="197"/>
      <c r="OHE37" s="197"/>
      <c r="OHF37" s="197"/>
      <c r="OHG37" s="197"/>
      <c r="OHH37" s="197"/>
      <c r="OHI37" s="197"/>
      <c r="OHJ37" s="197"/>
      <c r="OHK37" s="197"/>
      <c r="OHL37" s="197"/>
      <c r="OHM37" s="197"/>
      <c r="OHN37" s="197"/>
      <c r="OHO37" s="197"/>
      <c r="OHP37" s="197"/>
      <c r="OHQ37" s="197"/>
      <c r="OHR37" s="197"/>
      <c r="OHS37" s="197"/>
      <c r="OHT37" s="197"/>
      <c r="OHU37" s="197"/>
      <c r="OHV37" s="197"/>
      <c r="OHW37" s="197"/>
      <c r="OHX37" s="197"/>
      <c r="OHY37" s="197"/>
      <c r="OHZ37" s="197"/>
      <c r="OIA37" s="197"/>
      <c r="OIB37" s="197"/>
      <c r="OIC37" s="197"/>
      <c r="OID37" s="197"/>
      <c r="OIE37" s="197"/>
      <c r="OIF37" s="197"/>
      <c r="OIG37" s="197"/>
      <c r="OIH37" s="197"/>
      <c r="OII37" s="197"/>
      <c r="OIJ37" s="197"/>
      <c r="OIK37" s="197"/>
      <c r="OIL37" s="197"/>
      <c r="OIM37" s="197"/>
      <c r="OIN37" s="197"/>
      <c r="OIO37" s="197"/>
      <c r="OIP37" s="197"/>
      <c r="OIQ37" s="197"/>
      <c r="OIR37" s="197"/>
      <c r="OIS37" s="197"/>
      <c r="OIT37" s="197"/>
      <c r="OIU37" s="197"/>
      <c r="OIV37" s="197"/>
      <c r="OIW37" s="197"/>
      <c r="OIX37" s="197"/>
      <c r="OIY37" s="197"/>
      <c r="OIZ37" s="197"/>
      <c r="OJA37" s="197"/>
      <c r="OJB37" s="197"/>
      <c r="OJC37" s="197"/>
      <c r="OJD37" s="197"/>
      <c r="OJE37" s="197"/>
      <c r="OJF37" s="197"/>
      <c r="OJG37" s="197"/>
      <c r="OJH37" s="197"/>
      <c r="OJI37" s="197"/>
      <c r="OJJ37" s="197"/>
      <c r="OJK37" s="197"/>
      <c r="OJL37" s="197"/>
      <c r="OJM37" s="197"/>
      <c r="OJN37" s="197"/>
      <c r="OJO37" s="197"/>
      <c r="OJP37" s="197"/>
      <c r="OJQ37" s="197"/>
      <c r="OJR37" s="197"/>
      <c r="OJS37" s="197"/>
      <c r="OJT37" s="197"/>
      <c r="OJU37" s="197"/>
      <c r="OJV37" s="197"/>
      <c r="OJW37" s="197"/>
      <c r="OJX37" s="197"/>
      <c r="OJY37" s="197"/>
      <c r="OJZ37" s="197"/>
      <c r="OKA37" s="197"/>
      <c r="OKB37" s="197"/>
      <c r="OKC37" s="197"/>
      <c r="OKD37" s="197"/>
      <c r="OKE37" s="197"/>
      <c r="OKF37" s="197"/>
      <c r="OKG37" s="197"/>
      <c r="OKH37" s="197"/>
      <c r="OKI37" s="197"/>
      <c r="OKJ37" s="197"/>
      <c r="OKK37" s="197"/>
      <c r="OKL37" s="197"/>
      <c r="OKM37" s="197"/>
      <c r="OKN37" s="197"/>
      <c r="OKO37" s="197"/>
      <c r="OKP37" s="197"/>
      <c r="OKQ37" s="197"/>
      <c r="OKR37" s="197"/>
      <c r="OKS37" s="197"/>
      <c r="OKT37" s="197"/>
      <c r="OKU37" s="197"/>
      <c r="OKV37" s="197"/>
      <c r="OKW37" s="197"/>
      <c r="OKX37" s="197"/>
      <c r="OKY37" s="197"/>
      <c r="OKZ37" s="197"/>
      <c r="OLA37" s="197"/>
      <c r="OLB37" s="197"/>
      <c r="OLC37" s="197"/>
      <c r="OLD37" s="197"/>
      <c r="OLE37" s="197"/>
      <c r="OLF37" s="197"/>
      <c r="OLG37" s="197"/>
      <c r="OLH37" s="197"/>
      <c r="OLI37" s="197"/>
      <c r="OLJ37" s="197"/>
      <c r="OLK37" s="197"/>
      <c r="OLL37" s="197"/>
      <c r="OLM37" s="197"/>
      <c r="OLN37" s="197"/>
      <c r="OLO37" s="197"/>
      <c r="OLP37" s="197"/>
      <c r="OLQ37" s="197"/>
      <c r="OLR37" s="197"/>
      <c r="OLS37" s="197"/>
      <c r="OLT37" s="197"/>
      <c r="OLU37" s="197"/>
      <c r="OLV37" s="197"/>
      <c r="OLW37" s="197"/>
      <c r="OLX37" s="197"/>
      <c r="OLY37" s="197"/>
      <c r="OLZ37" s="197"/>
      <c r="OMA37" s="197"/>
      <c r="OMB37" s="197"/>
      <c r="OMC37" s="197"/>
      <c r="OMD37" s="197"/>
      <c r="OME37" s="197"/>
      <c r="OMF37" s="197"/>
      <c r="OMG37" s="197"/>
      <c r="OMH37" s="197"/>
      <c r="OMI37" s="197"/>
      <c r="OMJ37" s="197"/>
      <c r="OMK37" s="197"/>
      <c r="OML37" s="197"/>
      <c r="OMM37" s="197"/>
      <c r="OMN37" s="197"/>
      <c r="OMO37" s="197"/>
      <c r="OMP37" s="197"/>
      <c r="OMQ37" s="197"/>
      <c r="OMR37" s="197"/>
      <c r="OMS37" s="197"/>
      <c r="OMT37" s="197"/>
      <c r="OMU37" s="197"/>
      <c r="OMV37" s="197"/>
      <c r="OMW37" s="197"/>
      <c r="OMX37" s="197"/>
      <c r="OMY37" s="197"/>
      <c r="OMZ37" s="197"/>
      <c r="ONA37" s="197"/>
      <c r="ONB37" s="197"/>
      <c r="ONC37" s="197"/>
      <c r="OND37" s="197"/>
      <c r="ONE37" s="197"/>
      <c r="ONF37" s="197"/>
      <c r="ONG37" s="197"/>
      <c r="ONH37" s="197"/>
      <c r="ONI37" s="197"/>
      <c r="ONJ37" s="197"/>
      <c r="ONK37" s="197"/>
      <c r="ONL37" s="197"/>
      <c r="ONM37" s="197"/>
      <c r="ONN37" s="197"/>
      <c r="ONO37" s="197"/>
      <c r="ONP37" s="197"/>
      <c r="ONQ37" s="197"/>
      <c r="ONR37" s="197"/>
      <c r="ONS37" s="197"/>
      <c r="ONT37" s="197"/>
      <c r="ONU37" s="197"/>
      <c r="ONV37" s="197"/>
      <c r="ONW37" s="197"/>
      <c r="ONX37" s="197"/>
      <c r="ONY37" s="197"/>
      <c r="ONZ37" s="197"/>
      <c r="OOA37" s="197"/>
      <c r="OOB37" s="197"/>
      <c r="OOC37" s="197"/>
      <c r="OOD37" s="197"/>
      <c r="OOE37" s="197"/>
      <c r="OOF37" s="197"/>
      <c r="OOG37" s="197"/>
      <c r="OOH37" s="197"/>
      <c r="OOI37" s="197"/>
      <c r="OOJ37" s="197"/>
      <c r="OOK37" s="197"/>
      <c r="OOL37" s="197"/>
      <c r="OOM37" s="197"/>
      <c r="OON37" s="197"/>
      <c r="OOO37" s="197"/>
      <c r="OOP37" s="197"/>
      <c r="OOQ37" s="197"/>
      <c r="OOR37" s="197"/>
      <c r="OOS37" s="197"/>
      <c r="OOT37" s="197"/>
      <c r="OOU37" s="197"/>
      <c r="OOV37" s="197"/>
      <c r="OOW37" s="197"/>
      <c r="OOX37" s="197"/>
      <c r="OOY37" s="197"/>
      <c r="OOZ37" s="197"/>
      <c r="OPA37" s="197"/>
      <c r="OPB37" s="197"/>
      <c r="OPC37" s="197"/>
      <c r="OPD37" s="197"/>
      <c r="OPE37" s="197"/>
      <c r="OPF37" s="197"/>
      <c r="OPG37" s="197"/>
      <c r="OPH37" s="197"/>
      <c r="OPI37" s="197"/>
      <c r="OPJ37" s="197"/>
      <c r="OPK37" s="197"/>
      <c r="OPL37" s="197"/>
      <c r="OPM37" s="197"/>
      <c r="OPN37" s="197"/>
      <c r="OPO37" s="197"/>
      <c r="OPP37" s="197"/>
      <c r="OPQ37" s="197"/>
      <c r="OPR37" s="197"/>
      <c r="OPS37" s="197"/>
      <c r="OPT37" s="197"/>
      <c r="OPU37" s="197"/>
      <c r="OPV37" s="197"/>
      <c r="OPW37" s="197"/>
      <c r="OPX37" s="197"/>
      <c r="OPY37" s="197"/>
      <c r="OPZ37" s="197"/>
      <c r="OQA37" s="197"/>
      <c r="OQB37" s="197"/>
      <c r="OQC37" s="197"/>
      <c r="OQD37" s="197"/>
      <c r="OQE37" s="197"/>
      <c r="OQF37" s="197"/>
      <c r="OQG37" s="197"/>
      <c r="OQH37" s="197"/>
      <c r="OQI37" s="197"/>
      <c r="OQJ37" s="197"/>
      <c r="OQK37" s="197"/>
      <c r="OQL37" s="197"/>
      <c r="OQM37" s="197"/>
      <c r="OQN37" s="197"/>
      <c r="OQO37" s="197"/>
      <c r="OQP37" s="197"/>
      <c r="OQQ37" s="197"/>
      <c r="OQR37" s="197"/>
      <c r="OQS37" s="197"/>
      <c r="OQT37" s="197"/>
      <c r="OQU37" s="197"/>
      <c r="OQV37" s="197"/>
      <c r="OQW37" s="197"/>
      <c r="OQX37" s="197"/>
      <c r="OQY37" s="197"/>
      <c r="OQZ37" s="197"/>
      <c r="ORA37" s="197"/>
      <c r="ORB37" s="197"/>
      <c r="ORC37" s="197"/>
      <c r="ORD37" s="197"/>
      <c r="ORE37" s="197"/>
      <c r="ORF37" s="197"/>
      <c r="ORG37" s="197"/>
      <c r="ORH37" s="197"/>
      <c r="ORI37" s="197"/>
      <c r="ORJ37" s="197"/>
      <c r="ORK37" s="197"/>
      <c r="ORL37" s="197"/>
      <c r="ORM37" s="197"/>
      <c r="ORN37" s="197"/>
      <c r="ORO37" s="197"/>
      <c r="ORP37" s="197"/>
      <c r="ORQ37" s="197"/>
      <c r="ORR37" s="197"/>
      <c r="ORS37" s="197"/>
      <c r="ORT37" s="197"/>
      <c r="ORU37" s="197"/>
      <c r="ORV37" s="197"/>
      <c r="ORW37" s="197"/>
      <c r="ORX37" s="197"/>
      <c r="ORY37" s="197"/>
      <c r="ORZ37" s="197"/>
      <c r="OSA37" s="197"/>
      <c r="OSB37" s="197"/>
      <c r="OSC37" s="197"/>
      <c r="OSD37" s="197"/>
      <c r="OSE37" s="197"/>
      <c r="OSF37" s="197"/>
      <c r="OSG37" s="197"/>
      <c r="OSH37" s="197"/>
      <c r="OSI37" s="197"/>
      <c r="OSJ37" s="197"/>
      <c r="OSK37" s="197"/>
      <c r="OSL37" s="197"/>
      <c r="OSM37" s="197"/>
      <c r="OSN37" s="197"/>
      <c r="OSO37" s="197"/>
      <c r="OSP37" s="197"/>
      <c r="OSQ37" s="197"/>
      <c r="OSR37" s="197"/>
      <c r="OSS37" s="197"/>
      <c r="OST37" s="197"/>
      <c r="OSU37" s="197"/>
      <c r="OSV37" s="197"/>
      <c r="OSW37" s="197"/>
      <c r="OSX37" s="197"/>
      <c r="OSY37" s="197"/>
      <c r="OSZ37" s="197"/>
      <c r="OTA37" s="197"/>
      <c r="OTB37" s="197"/>
      <c r="OTC37" s="197"/>
      <c r="OTD37" s="197"/>
      <c r="OTE37" s="197"/>
      <c r="OTF37" s="197"/>
      <c r="OTG37" s="197"/>
      <c r="OTH37" s="197"/>
      <c r="OTI37" s="197"/>
      <c r="OTJ37" s="197"/>
      <c r="OTK37" s="197"/>
      <c r="OTL37" s="197"/>
      <c r="OTM37" s="197"/>
      <c r="OTN37" s="197"/>
      <c r="OTO37" s="197"/>
      <c r="OTP37" s="197"/>
      <c r="OTQ37" s="197"/>
      <c r="OTR37" s="197"/>
      <c r="OTS37" s="197"/>
      <c r="OTT37" s="197"/>
      <c r="OTU37" s="197"/>
      <c r="OTV37" s="197"/>
      <c r="OTW37" s="197"/>
      <c r="OTX37" s="197"/>
      <c r="OTY37" s="197"/>
      <c r="OTZ37" s="197"/>
      <c r="OUA37" s="197"/>
      <c r="OUB37" s="197"/>
      <c r="OUC37" s="197"/>
      <c r="OUD37" s="197"/>
      <c r="OUE37" s="197"/>
      <c r="OUF37" s="197"/>
      <c r="OUG37" s="197"/>
      <c r="OUH37" s="197"/>
      <c r="OUI37" s="197"/>
      <c r="OUJ37" s="197"/>
      <c r="OUK37" s="197"/>
      <c r="OUL37" s="197"/>
      <c r="OUM37" s="197"/>
      <c r="OUN37" s="197"/>
      <c r="OUO37" s="197"/>
      <c r="OUP37" s="197"/>
      <c r="OUQ37" s="197"/>
      <c r="OUR37" s="197"/>
      <c r="OUS37" s="197"/>
      <c r="OUT37" s="197"/>
      <c r="OUU37" s="197"/>
      <c r="OUV37" s="197"/>
      <c r="OUW37" s="197"/>
      <c r="OUX37" s="197"/>
      <c r="OUY37" s="197"/>
      <c r="OUZ37" s="197"/>
      <c r="OVA37" s="197"/>
      <c r="OVB37" s="197"/>
      <c r="OVC37" s="197"/>
      <c r="OVD37" s="197"/>
      <c r="OVE37" s="197"/>
      <c r="OVF37" s="197"/>
      <c r="OVG37" s="197"/>
      <c r="OVH37" s="197"/>
      <c r="OVI37" s="197"/>
      <c r="OVJ37" s="197"/>
      <c r="OVK37" s="197"/>
      <c r="OVL37" s="197"/>
      <c r="OVM37" s="197"/>
      <c r="OVN37" s="197"/>
      <c r="OVO37" s="197"/>
      <c r="OVP37" s="197"/>
      <c r="OVQ37" s="197"/>
      <c r="OVR37" s="197"/>
      <c r="OVS37" s="197"/>
      <c r="OVT37" s="197"/>
      <c r="OVU37" s="197"/>
      <c r="OVV37" s="197"/>
      <c r="OVW37" s="197"/>
      <c r="OVX37" s="197"/>
      <c r="OVY37" s="197"/>
      <c r="OVZ37" s="197"/>
      <c r="OWA37" s="197"/>
      <c r="OWB37" s="197"/>
      <c r="OWC37" s="197"/>
      <c r="OWD37" s="197"/>
      <c r="OWE37" s="197"/>
      <c r="OWF37" s="197"/>
      <c r="OWG37" s="197"/>
      <c r="OWH37" s="197"/>
      <c r="OWI37" s="197"/>
      <c r="OWJ37" s="197"/>
      <c r="OWK37" s="197"/>
      <c r="OWL37" s="197"/>
      <c r="OWM37" s="197"/>
      <c r="OWN37" s="197"/>
      <c r="OWO37" s="197"/>
      <c r="OWP37" s="197"/>
      <c r="OWQ37" s="197"/>
      <c r="OWR37" s="197"/>
      <c r="OWS37" s="197"/>
      <c r="OWT37" s="197"/>
      <c r="OWU37" s="197"/>
      <c r="OWV37" s="197"/>
      <c r="OWW37" s="197"/>
      <c r="OWX37" s="197"/>
      <c r="OWY37" s="197"/>
      <c r="OWZ37" s="197"/>
      <c r="OXA37" s="197"/>
      <c r="OXB37" s="197"/>
      <c r="OXC37" s="197"/>
      <c r="OXD37" s="197"/>
      <c r="OXE37" s="197"/>
      <c r="OXF37" s="197"/>
      <c r="OXG37" s="197"/>
      <c r="OXH37" s="197"/>
      <c r="OXI37" s="197"/>
      <c r="OXJ37" s="197"/>
      <c r="OXK37" s="197"/>
      <c r="OXL37" s="197"/>
      <c r="OXM37" s="197"/>
      <c r="OXN37" s="197"/>
      <c r="OXO37" s="197"/>
      <c r="OXP37" s="197"/>
      <c r="OXQ37" s="197"/>
      <c r="OXR37" s="197"/>
      <c r="OXS37" s="197"/>
      <c r="OXT37" s="197"/>
      <c r="OXU37" s="197"/>
      <c r="OXV37" s="197"/>
      <c r="OXW37" s="197"/>
      <c r="OXX37" s="197"/>
      <c r="OXY37" s="197"/>
      <c r="OXZ37" s="197"/>
      <c r="OYA37" s="197"/>
      <c r="OYB37" s="197"/>
      <c r="OYC37" s="197"/>
      <c r="OYD37" s="197"/>
      <c r="OYE37" s="197"/>
      <c r="OYF37" s="197"/>
      <c r="OYG37" s="197"/>
      <c r="OYH37" s="197"/>
      <c r="OYI37" s="197"/>
      <c r="OYJ37" s="197"/>
      <c r="OYK37" s="197"/>
      <c r="OYL37" s="197"/>
      <c r="OYM37" s="197"/>
      <c r="OYN37" s="197"/>
      <c r="OYO37" s="197"/>
      <c r="OYP37" s="197"/>
      <c r="OYQ37" s="197"/>
      <c r="OYR37" s="197"/>
      <c r="OYS37" s="197"/>
      <c r="OYT37" s="197"/>
      <c r="OYU37" s="197"/>
      <c r="OYV37" s="197"/>
      <c r="OYW37" s="197"/>
      <c r="OYX37" s="197"/>
      <c r="OYY37" s="197"/>
      <c r="OYZ37" s="197"/>
      <c r="OZA37" s="197"/>
      <c r="OZB37" s="197"/>
      <c r="OZC37" s="197"/>
      <c r="OZD37" s="197"/>
      <c r="OZE37" s="197"/>
      <c r="OZF37" s="197"/>
      <c r="OZG37" s="197"/>
      <c r="OZH37" s="197"/>
      <c r="OZI37" s="197"/>
      <c r="OZJ37" s="197"/>
      <c r="OZK37" s="197"/>
      <c r="OZL37" s="197"/>
      <c r="OZM37" s="197"/>
      <c r="OZN37" s="197"/>
      <c r="OZO37" s="197"/>
      <c r="OZP37" s="197"/>
      <c r="OZQ37" s="197"/>
      <c r="OZR37" s="197"/>
      <c r="OZS37" s="197"/>
      <c r="OZT37" s="197"/>
      <c r="OZU37" s="197"/>
      <c r="OZV37" s="197"/>
      <c r="OZW37" s="197"/>
      <c r="OZX37" s="197"/>
      <c r="OZY37" s="197"/>
      <c r="OZZ37" s="197"/>
      <c r="PAA37" s="197"/>
      <c r="PAB37" s="197"/>
      <c r="PAC37" s="197"/>
      <c r="PAD37" s="197"/>
      <c r="PAE37" s="197"/>
      <c r="PAF37" s="197"/>
      <c r="PAG37" s="197"/>
      <c r="PAH37" s="197"/>
      <c r="PAI37" s="197"/>
      <c r="PAJ37" s="197"/>
      <c r="PAK37" s="197"/>
      <c r="PAL37" s="197"/>
      <c r="PAM37" s="197"/>
      <c r="PAN37" s="197"/>
      <c r="PAO37" s="197"/>
      <c r="PAP37" s="197"/>
      <c r="PAQ37" s="197"/>
      <c r="PAR37" s="197"/>
      <c r="PAS37" s="197"/>
      <c r="PAT37" s="197"/>
      <c r="PAU37" s="197"/>
      <c r="PAV37" s="197"/>
      <c r="PAW37" s="197"/>
      <c r="PAX37" s="197"/>
      <c r="PAY37" s="197"/>
      <c r="PAZ37" s="197"/>
      <c r="PBA37" s="197"/>
      <c r="PBB37" s="197"/>
      <c r="PBC37" s="197"/>
      <c r="PBD37" s="197"/>
      <c r="PBE37" s="197"/>
      <c r="PBF37" s="197"/>
      <c r="PBG37" s="197"/>
      <c r="PBH37" s="197"/>
      <c r="PBI37" s="197"/>
      <c r="PBJ37" s="197"/>
      <c r="PBK37" s="197"/>
      <c r="PBL37" s="197"/>
      <c r="PBM37" s="197"/>
      <c r="PBN37" s="197"/>
      <c r="PBO37" s="197"/>
      <c r="PBP37" s="197"/>
      <c r="PBQ37" s="197"/>
      <c r="PBR37" s="197"/>
      <c r="PBS37" s="197"/>
      <c r="PBT37" s="197"/>
      <c r="PBU37" s="197"/>
      <c r="PBV37" s="197"/>
      <c r="PBW37" s="197"/>
      <c r="PBX37" s="197"/>
      <c r="PBY37" s="197"/>
      <c r="PBZ37" s="197"/>
      <c r="PCA37" s="197"/>
      <c r="PCB37" s="197"/>
      <c r="PCC37" s="197"/>
      <c r="PCD37" s="197"/>
      <c r="PCE37" s="197"/>
      <c r="PCF37" s="197"/>
      <c r="PCG37" s="197"/>
      <c r="PCH37" s="197"/>
      <c r="PCI37" s="197"/>
      <c r="PCJ37" s="197"/>
      <c r="PCK37" s="197"/>
      <c r="PCL37" s="197"/>
      <c r="PCM37" s="197"/>
      <c r="PCN37" s="197"/>
      <c r="PCO37" s="197"/>
      <c r="PCP37" s="197"/>
      <c r="PCQ37" s="197"/>
      <c r="PCR37" s="197"/>
      <c r="PCS37" s="197"/>
      <c r="PCT37" s="197"/>
      <c r="PCU37" s="197"/>
      <c r="PCV37" s="197"/>
      <c r="PCW37" s="197"/>
      <c r="PCX37" s="197"/>
      <c r="PCY37" s="197"/>
      <c r="PCZ37" s="197"/>
      <c r="PDA37" s="197"/>
      <c r="PDB37" s="197"/>
      <c r="PDC37" s="197"/>
      <c r="PDD37" s="197"/>
      <c r="PDE37" s="197"/>
      <c r="PDF37" s="197"/>
      <c r="PDG37" s="197"/>
      <c r="PDH37" s="197"/>
      <c r="PDI37" s="197"/>
      <c r="PDJ37" s="197"/>
      <c r="PDK37" s="197"/>
      <c r="PDL37" s="197"/>
      <c r="PDM37" s="197"/>
      <c r="PDN37" s="197"/>
      <c r="PDO37" s="197"/>
      <c r="PDP37" s="197"/>
      <c r="PDQ37" s="197"/>
      <c r="PDR37" s="197"/>
      <c r="PDS37" s="197"/>
      <c r="PDT37" s="197"/>
      <c r="PDU37" s="197"/>
      <c r="PDV37" s="197"/>
      <c r="PDW37" s="197"/>
      <c r="PDX37" s="197"/>
      <c r="PDY37" s="197"/>
      <c r="PDZ37" s="197"/>
      <c r="PEA37" s="197"/>
      <c r="PEB37" s="197"/>
      <c r="PEC37" s="197"/>
      <c r="PED37" s="197"/>
      <c r="PEE37" s="197"/>
      <c r="PEF37" s="197"/>
      <c r="PEG37" s="197"/>
      <c r="PEH37" s="197"/>
      <c r="PEI37" s="197"/>
      <c r="PEJ37" s="197"/>
      <c r="PEK37" s="197"/>
      <c r="PEL37" s="197"/>
      <c r="PEM37" s="197"/>
      <c r="PEN37" s="197"/>
      <c r="PEO37" s="197"/>
      <c r="PEP37" s="197"/>
      <c r="PEQ37" s="197"/>
      <c r="PER37" s="197"/>
      <c r="PES37" s="197"/>
      <c r="PET37" s="197"/>
      <c r="PEU37" s="197"/>
      <c r="PEV37" s="197"/>
      <c r="PEW37" s="197"/>
      <c r="PEX37" s="197"/>
      <c r="PEY37" s="197"/>
      <c r="PEZ37" s="197"/>
      <c r="PFA37" s="197"/>
      <c r="PFB37" s="197"/>
      <c r="PFC37" s="197"/>
      <c r="PFD37" s="197"/>
      <c r="PFE37" s="197"/>
      <c r="PFF37" s="197"/>
      <c r="PFG37" s="197"/>
      <c r="PFH37" s="197"/>
      <c r="PFI37" s="197"/>
      <c r="PFJ37" s="197"/>
      <c r="PFK37" s="197"/>
      <c r="PFL37" s="197"/>
      <c r="PFM37" s="197"/>
      <c r="PFN37" s="197"/>
      <c r="PFO37" s="197"/>
      <c r="PFP37" s="197"/>
      <c r="PFQ37" s="197"/>
      <c r="PFR37" s="197"/>
      <c r="PFS37" s="197"/>
      <c r="PFT37" s="197"/>
      <c r="PFU37" s="197"/>
      <c r="PFV37" s="197"/>
      <c r="PFW37" s="197"/>
      <c r="PFX37" s="197"/>
      <c r="PFY37" s="197"/>
      <c r="PFZ37" s="197"/>
      <c r="PGA37" s="197"/>
      <c r="PGB37" s="197"/>
      <c r="PGC37" s="197"/>
      <c r="PGD37" s="197"/>
      <c r="PGE37" s="197"/>
      <c r="PGF37" s="197"/>
      <c r="PGG37" s="197"/>
      <c r="PGH37" s="197"/>
      <c r="PGI37" s="197"/>
      <c r="PGJ37" s="197"/>
      <c r="PGK37" s="197"/>
      <c r="PGL37" s="197"/>
      <c r="PGM37" s="197"/>
      <c r="PGN37" s="197"/>
      <c r="PGO37" s="197"/>
      <c r="PGP37" s="197"/>
      <c r="PGQ37" s="197"/>
      <c r="PGR37" s="197"/>
      <c r="PGS37" s="197"/>
      <c r="PGT37" s="197"/>
      <c r="PGU37" s="197"/>
      <c r="PGV37" s="197"/>
      <c r="PGW37" s="197"/>
      <c r="PGX37" s="197"/>
      <c r="PGY37" s="197"/>
      <c r="PGZ37" s="197"/>
      <c r="PHA37" s="197"/>
      <c r="PHB37" s="197"/>
      <c r="PHC37" s="197"/>
      <c r="PHD37" s="197"/>
      <c r="PHE37" s="197"/>
      <c r="PHF37" s="197"/>
      <c r="PHG37" s="197"/>
      <c r="PHH37" s="197"/>
      <c r="PHI37" s="197"/>
      <c r="PHJ37" s="197"/>
      <c r="PHK37" s="197"/>
      <c r="PHL37" s="197"/>
      <c r="PHM37" s="197"/>
      <c r="PHN37" s="197"/>
      <c r="PHO37" s="197"/>
      <c r="PHP37" s="197"/>
      <c r="PHQ37" s="197"/>
      <c r="PHR37" s="197"/>
      <c r="PHS37" s="197"/>
      <c r="PHT37" s="197"/>
      <c r="PHU37" s="197"/>
      <c r="PHV37" s="197"/>
      <c r="PHW37" s="197"/>
      <c r="PHX37" s="197"/>
      <c r="PHY37" s="197"/>
      <c r="PHZ37" s="197"/>
      <c r="PIA37" s="197"/>
      <c r="PIB37" s="197"/>
      <c r="PIC37" s="197"/>
      <c r="PID37" s="197"/>
      <c r="PIE37" s="197"/>
      <c r="PIF37" s="197"/>
      <c r="PIG37" s="197"/>
      <c r="PIH37" s="197"/>
      <c r="PII37" s="197"/>
      <c r="PIJ37" s="197"/>
      <c r="PIK37" s="197"/>
      <c r="PIL37" s="197"/>
      <c r="PIM37" s="197"/>
      <c r="PIN37" s="197"/>
      <c r="PIO37" s="197"/>
      <c r="PIP37" s="197"/>
      <c r="PIQ37" s="197"/>
      <c r="PIR37" s="197"/>
      <c r="PIS37" s="197"/>
      <c r="PIT37" s="197"/>
      <c r="PIU37" s="197"/>
      <c r="PIV37" s="197"/>
      <c r="PIW37" s="197"/>
      <c r="PIX37" s="197"/>
      <c r="PIY37" s="197"/>
      <c r="PIZ37" s="197"/>
      <c r="PJA37" s="197"/>
      <c r="PJB37" s="197"/>
      <c r="PJC37" s="197"/>
      <c r="PJD37" s="197"/>
      <c r="PJE37" s="197"/>
      <c r="PJF37" s="197"/>
      <c r="PJG37" s="197"/>
      <c r="PJH37" s="197"/>
      <c r="PJI37" s="197"/>
      <c r="PJJ37" s="197"/>
      <c r="PJK37" s="197"/>
      <c r="PJL37" s="197"/>
      <c r="PJM37" s="197"/>
      <c r="PJN37" s="197"/>
      <c r="PJO37" s="197"/>
      <c r="PJP37" s="197"/>
      <c r="PJQ37" s="197"/>
      <c r="PJR37" s="197"/>
      <c r="PJS37" s="197"/>
      <c r="PJT37" s="197"/>
      <c r="PJU37" s="197"/>
      <c r="PJV37" s="197"/>
      <c r="PJW37" s="197"/>
      <c r="PJX37" s="197"/>
      <c r="PJY37" s="197"/>
      <c r="PJZ37" s="197"/>
      <c r="PKA37" s="197"/>
      <c r="PKB37" s="197"/>
      <c r="PKC37" s="197"/>
      <c r="PKD37" s="197"/>
      <c r="PKE37" s="197"/>
      <c r="PKF37" s="197"/>
      <c r="PKG37" s="197"/>
      <c r="PKH37" s="197"/>
      <c r="PKI37" s="197"/>
      <c r="PKJ37" s="197"/>
      <c r="PKK37" s="197"/>
      <c r="PKL37" s="197"/>
      <c r="PKM37" s="197"/>
      <c r="PKN37" s="197"/>
      <c r="PKO37" s="197"/>
      <c r="PKP37" s="197"/>
      <c r="PKQ37" s="197"/>
      <c r="PKR37" s="197"/>
      <c r="PKS37" s="197"/>
      <c r="PKT37" s="197"/>
      <c r="PKU37" s="197"/>
      <c r="PKV37" s="197"/>
      <c r="PKW37" s="197"/>
      <c r="PKX37" s="197"/>
      <c r="PKY37" s="197"/>
      <c r="PKZ37" s="197"/>
      <c r="PLA37" s="197"/>
      <c r="PLB37" s="197"/>
      <c r="PLC37" s="197"/>
      <c r="PLD37" s="197"/>
      <c r="PLE37" s="197"/>
      <c r="PLF37" s="197"/>
      <c r="PLG37" s="197"/>
      <c r="PLH37" s="197"/>
      <c r="PLI37" s="197"/>
      <c r="PLJ37" s="197"/>
      <c r="PLK37" s="197"/>
      <c r="PLL37" s="197"/>
      <c r="PLM37" s="197"/>
      <c r="PLN37" s="197"/>
      <c r="PLO37" s="197"/>
      <c r="PLP37" s="197"/>
      <c r="PLQ37" s="197"/>
      <c r="PLR37" s="197"/>
      <c r="PLS37" s="197"/>
      <c r="PLT37" s="197"/>
      <c r="PLU37" s="197"/>
      <c r="PLV37" s="197"/>
      <c r="PLW37" s="197"/>
      <c r="PLX37" s="197"/>
      <c r="PLY37" s="197"/>
      <c r="PLZ37" s="197"/>
      <c r="PMA37" s="197"/>
      <c r="PMB37" s="197"/>
      <c r="PMC37" s="197"/>
      <c r="PMD37" s="197"/>
      <c r="PME37" s="197"/>
      <c r="PMF37" s="197"/>
      <c r="PMG37" s="197"/>
      <c r="PMH37" s="197"/>
      <c r="PMI37" s="197"/>
      <c r="PMJ37" s="197"/>
      <c r="PMK37" s="197"/>
      <c r="PML37" s="197"/>
      <c r="PMM37" s="197"/>
      <c r="PMN37" s="197"/>
      <c r="PMO37" s="197"/>
      <c r="PMP37" s="197"/>
      <c r="PMQ37" s="197"/>
      <c r="PMR37" s="197"/>
      <c r="PMS37" s="197"/>
      <c r="PMT37" s="197"/>
      <c r="PMU37" s="197"/>
      <c r="PMV37" s="197"/>
      <c r="PMW37" s="197"/>
      <c r="PMX37" s="197"/>
      <c r="PMY37" s="197"/>
      <c r="PMZ37" s="197"/>
      <c r="PNA37" s="197"/>
      <c r="PNB37" s="197"/>
      <c r="PNC37" s="197"/>
      <c r="PND37" s="197"/>
      <c r="PNE37" s="197"/>
      <c r="PNF37" s="197"/>
      <c r="PNG37" s="197"/>
      <c r="PNH37" s="197"/>
      <c r="PNI37" s="197"/>
      <c r="PNJ37" s="197"/>
      <c r="PNK37" s="197"/>
      <c r="PNL37" s="197"/>
      <c r="PNM37" s="197"/>
      <c r="PNN37" s="197"/>
      <c r="PNO37" s="197"/>
      <c r="PNP37" s="197"/>
      <c r="PNQ37" s="197"/>
      <c r="PNR37" s="197"/>
      <c r="PNS37" s="197"/>
      <c r="PNT37" s="197"/>
      <c r="PNU37" s="197"/>
      <c r="PNV37" s="197"/>
      <c r="PNW37" s="197"/>
      <c r="PNX37" s="197"/>
      <c r="PNY37" s="197"/>
      <c r="PNZ37" s="197"/>
      <c r="POA37" s="197"/>
      <c r="POB37" s="197"/>
      <c r="POC37" s="197"/>
      <c r="POD37" s="197"/>
      <c r="POE37" s="197"/>
      <c r="POF37" s="197"/>
      <c r="POG37" s="197"/>
      <c r="POH37" s="197"/>
      <c r="POI37" s="197"/>
      <c r="POJ37" s="197"/>
      <c r="POK37" s="197"/>
      <c r="POL37" s="197"/>
      <c r="POM37" s="197"/>
      <c r="PON37" s="197"/>
      <c r="POO37" s="197"/>
      <c r="POP37" s="197"/>
      <c r="POQ37" s="197"/>
      <c r="POR37" s="197"/>
      <c r="POS37" s="197"/>
      <c r="POT37" s="197"/>
      <c r="POU37" s="197"/>
      <c r="POV37" s="197"/>
      <c r="POW37" s="197"/>
      <c r="POX37" s="197"/>
      <c r="POY37" s="197"/>
      <c r="POZ37" s="197"/>
      <c r="PPA37" s="197"/>
      <c r="PPB37" s="197"/>
      <c r="PPC37" s="197"/>
      <c r="PPD37" s="197"/>
      <c r="PPE37" s="197"/>
      <c r="PPF37" s="197"/>
      <c r="PPG37" s="197"/>
      <c r="PPH37" s="197"/>
      <c r="PPI37" s="197"/>
      <c r="PPJ37" s="197"/>
      <c r="PPK37" s="197"/>
      <c r="PPL37" s="197"/>
      <c r="PPM37" s="197"/>
      <c r="PPN37" s="197"/>
      <c r="PPO37" s="197"/>
      <c r="PPP37" s="197"/>
      <c r="PPQ37" s="197"/>
      <c r="PPR37" s="197"/>
      <c r="PPS37" s="197"/>
      <c r="PPT37" s="197"/>
      <c r="PPU37" s="197"/>
      <c r="PPV37" s="197"/>
      <c r="PPW37" s="197"/>
      <c r="PPX37" s="197"/>
      <c r="PPY37" s="197"/>
      <c r="PPZ37" s="197"/>
      <c r="PQA37" s="197"/>
      <c r="PQB37" s="197"/>
      <c r="PQC37" s="197"/>
      <c r="PQD37" s="197"/>
      <c r="PQE37" s="197"/>
      <c r="PQF37" s="197"/>
      <c r="PQG37" s="197"/>
      <c r="PQH37" s="197"/>
      <c r="PQI37" s="197"/>
      <c r="PQJ37" s="197"/>
      <c r="PQK37" s="197"/>
      <c r="PQL37" s="197"/>
      <c r="PQM37" s="197"/>
      <c r="PQN37" s="197"/>
      <c r="PQO37" s="197"/>
      <c r="PQP37" s="197"/>
      <c r="PQQ37" s="197"/>
      <c r="PQR37" s="197"/>
      <c r="PQS37" s="197"/>
      <c r="PQT37" s="197"/>
      <c r="PQU37" s="197"/>
      <c r="PQV37" s="197"/>
      <c r="PQW37" s="197"/>
      <c r="PQX37" s="197"/>
      <c r="PQY37" s="197"/>
      <c r="PQZ37" s="197"/>
      <c r="PRA37" s="197"/>
      <c r="PRB37" s="197"/>
      <c r="PRC37" s="197"/>
      <c r="PRD37" s="197"/>
      <c r="PRE37" s="197"/>
      <c r="PRF37" s="197"/>
      <c r="PRG37" s="197"/>
      <c r="PRH37" s="197"/>
      <c r="PRI37" s="197"/>
      <c r="PRJ37" s="197"/>
      <c r="PRK37" s="197"/>
      <c r="PRL37" s="197"/>
      <c r="PRM37" s="197"/>
      <c r="PRN37" s="197"/>
      <c r="PRO37" s="197"/>
      <c r="PRP37" s="197"/>
      <c r="PRQ37" s="197"/>
      <c r="PRR37" s="197"/>
      <c r="PRS37" s="197"/>
      <c r="PRT37" s="197"/>
      <c r="PRU37" s="197"/>
      <c r="PRV37" s="197"/>
      <c r="PRW37" s="197"/>
      <c r="PRX37" s="197"/>
      <c r="PRY37" s="197"/>
      <c r="PRZ37" s="197"/>
      <c r="PSA37" s="197"/>
      <c r="PSB37" s="197"/>
      <c r="PSC37" s="197"/>
      <c r="PSD37" s="197"/>
      <c r="PSE37" s="197"/>
      <c r="PSF37" s="197"/>
      <c r="PSG37" s="197"/>
      <c r="PSH37" s="197"/>
      <c r="PSI37" s="197"/>
      <c r="PSJ37" s="197"/>
      <c r="PSK37" s="197"/>
      <c r="PSL37" s="197"/>
      <c r="PSM37" s="197"/>
      <c r="PSN37" s="197"/>
      <c r="PSO37" s="197"/>
      <c r="PSP37" s="197"/>
      <c r="PSQ37" s="197"/>
      <c r="PSR37" s="197"/>
      <c r="PSS37" s="197"/>
      <c r="PST37" s="197"/>
      <c r="PSU37" s="197"/>
      <c r="PSV37" s="197"/>
      <c r="PSW37" s="197"/>
      <c r="PSX37" s="197"/>
      <c r="PSY37" s="197"/>
      <c r="PSZ37" s="197"/>
      <c r="PTA37" s="197"/>
      <c r="PTB37" s="197"/>
      <c r="PTC37" s="197"/>
      <c r="PTD37" s="197"/>
      <c r="PTE37" s="197"/>
      <c r="PTF37" s="197"/>
      <c r="PTG37" s="197"/>
      <c r="PTH37" s="197"/>
      <c r="PTI37" s="197"/>
      <c r="PTJ37" s="197"/>
      <c r="PTK37" s="197"/>
      <c r="PTL37" s="197"/>
      <c r="PTM37" s="197"/>
      <c r="PTN37" s="197"/>
      <c r="PTO37" s="197"/>
      <c r="PTP37" s="197"/>
      <c r="PTQ37" s="197"/>
      <c r="PTR37" s="197"/>
      <c r="PTS37" s="197"/>
      <c r="PTT37" s="197"/>
      <c r="PTU37" s="197"/>
      <c r="PTV37" s="197"/>
      <c r="PTW37" s="197"/>
      <c r="PTX37" s="197"/>
      <c r="PTY37" s="197"/>
      <c r="PTZ37" s="197"/>
      <c r="PUA37" s="197"/>
      <c r="PUB37" s="197"/>
      <c r="PUC37" s="197"/>
      <c r="PUD37" s="197"/>
      <c r="PUE37" s="197"/>
      <c r="PUF37" s="197"/>
      <c r="PUG37" s="197"/>
      <c r="PUH37" s="197"/>
      <c r="PUI37" s="197"/>
      <c r="PUJ37" s="197"/>
      <c r="PUK37" s="197"/>
      <c r="PUL37" s="197"/>
      <c r="PUM37" s="197"/>
      <c r="PUN37" s="197"/>
      <c r="PUO37" s="197"/>
      <c r="PUP37" s="197"/>
      <c r="PUQ37" s="197"/>
      <c r="PUR37" s="197"/>
      <c r="PUS37" s="197"/>
      <c r="PUT37" s="197"/>
      <c r="PUU37" s="197"/>
      <c r="PUV37" s="197"/>
      <c r="PUW37" s="197"/>
      <c r="PUX37" s="197"/>
      <c r="PUY37" s="197"/>
      <c r="PUZ37" s="197"/>
      <c r="PVA37" s="197"/>
      <c r="PVB37" s="197"/>
      <c r="PVC37" s="197"/>
      <c r="PVD37" s="197"/>
      <c r="PVE37" s="197"/>
      <c r="PVF37" s="197"/>
      <c r="PVG37" s="197"/>
      <c r="PVH37" s="197"/>
      <c r="PVI37" s="197"/>
      <c r="PVJ37" s="197"/>
      <c r="PVK37" s="197"/>
      <c r="PVL37" s="197"/>
      <c r="PVM37" s="197"/>
      <c r="PVN37" s="197"/>
      <c r="PVO37" s="197"/>
      <c r="PVP37" s="197"/>
      <c r="PVQ37" s="197"/>
      <c r="PVR37" s="197"/>
      <c r="PVS37" s="197"/>
      <c r="PVT37" s="197"/>
      <c r="PVU37" s="197"/>
      <c r="PVV37" s="197"/>
      <c r="PVW37" s="197"/>
      <c r="PVX37" s="197"/>
      <c r="PVY37" s="197"/>
      <c r="PVZ37" s="197"/>
      <c r="PWA37" s="197"/>
      <c r="PWB37" s="197"/>
      <c r="PWC37" s="197"/>
      <c r="PWD37" s="197"/>
      <c r="PWE37" s="197"/>
      <c r="PWF37" s="197"/>
      <c r="PWG37" s="197"/>
      <c r="PWH37" s="197"/>
      <c r="PWI37" s="197"/>
      <c r="PWJ37" s="197"/>
      <c r="PWK37" s="197"/>
      <c r="PWL37" s="197"/>
      <c r="PWM37" s="197"/>
      <c r="PWN37" s="197"/>
      <c r="PWO37" s="197"/>
      <c r="PWP37" s="197"/>
      <c r="PWQ37" s="197"/>
      <c r="PWR37" s="197"/>
      <c r="PWS37" s="197"/>
      <c r="PWT37" s="197"/>
      <c r="PWU37" s="197"/>
      <c r="PWV37" s="197"/>
      <c r="PWW37" s="197"/>
      <c r="PWX37" s="197"/>
      <c r="PWY37" s="197"/>
      <c r="PWZ37" s="197"/>
      <c r="PXA37" s="197"/>
      <c r="PXB37" s="197"/>
      <c r="PXC37" s="197"/>
      <c r="PXD37" s="197"/>
      <c r="PXE37" s="197"/>
      <c r="PXF37" s="197"/>
      <c r="PXG37" s="197"/>
      <c r="PXH37" s="197"/>
      <c r="PXI37" s="197"/>
      <c r="PXJ37" s="197"/>
      <c r="PXK37" s="197"/>
      <c r="PXL37" s="197"/>
      <c r="PXM37" s="197"/>
      <c r="PXN37" s="197"/>
      <c r="PXO37" s="197"/>
      <c r="PXP37" s="197"/>
      <c r="PXQ37" s="197"/>
      <c r="PXR37" s="197"/>
      <c r="PXS37" s="197"/>
      <c r="PXT37" s="197"/>
      <c r="PXU37" s="197"/>
      <c r="PXV37" s="197"/>
      <c r="PXW37" s="197"/>
      <c r="PXX37" s="197"/>
      <c r="PXY37" s="197"/>
      <c r="PXZ37" s="197"/>
      <c r="PYA37" s="197"/>
      <c r="PYB37" s="197"/>
      <c r="PYC37" s="197"/>
      <c r="PYD37" s="197"/>
      <c r="PYE37" s="197"/>
      <c r="PYF37" s="197"/>
      <c r="PYG37" s="197"/>
      <c r="PYH37" s="197"/>
      <c r="PYI37" s="197"/>
      <c r="PYJ37" s="197"/>
      <c r="PYK37" s="197"/>
      <c r="PYL37" s="197"/>
      <c r="PYM37" s="197"/>
      <c r="PYN37" s="197"/>
      <c r="PYO37" s="197"/>
      <c r="PYP37" s="197"/>
      <c r="PYQ37" s="197"/>
      <c r="PYR37" s="197"/>
      <c r="PYS37" s="197"/>
      <c r="PYT37" s="197"/>
      <c r="PYU37" s="197"/>
      <c r="PYV37" s="197"/>
      <c r="PYW37" s="197"/>
      <c r="PYX37" s="197"/>
      <c r="PYY37" s="197"/>
      <c r="PYZ37" s="197"/>
      <c r="PZA37" s="197"/>
      <c r="PZB37" s="197"/>
      <c r="PZC37" s="197"/>
      <c r="PZD37" s="197"/>
      <c r="PZE37" s="197"/>
      <c r="PZF37" s="197"/>
      <c r="PZG37" s="197"/>
      <c r="PZH37" s="197"/>
      <c r="PZI37" s="197"/>
      <c r="PZJ37" s="197"/>
      <c r="PZK37" s="197"/>
      <c r="PZL37" s="197"/>
      <c r="PZM37" s="197"/>
      <c r="PZN37" s="197"/>
      <c r="PZO37" s="197"/>
      <c r="PZP37" s="197"/>
      <c r="PZQ37" s="197"/>
      <c r="PZR37" s="197"/>
      <c r="PZS37" s="197"/>
      <c r="PZT37" s="197"/>
      <c r="PZU37" s="197"/>
      <c r="PZV37" s="197"/>
      <c r="PZW37" s="197"/>
      <c r="PZX37" s="197"/>
      <c r="PZY37" s="197"/>
      <c r="PZZ37" s="197"/>
      <c r="QAA37" s="197"/>
      <c r="QAB37" s="197"/>
      <c r="QAC37" s="197"/>
      <c r="QAD37" s="197"/>
      <c r="QAE37" s="197"/>
      <c r="QAF37" s="197"/>
      <c r="QAG37" s="197"/>
      <c r="QAH37" s="197"/>
      <c r="QAI37" s="197"/>
      <c r="QAJ37" s="197"/>
      <c r="QAK37" s="197"/>
      <c r="QAL37" s="197"/>
      <c r="QAM37" s="197"/>
      <c r="QAN37" s="197"/>
      <c r="QAO37" s="197"/>
      <c r="QAP37" s="197"/>
      <c r="QAQ37" s="197"/>
      <c r="QAR37" s="197"/>
      <c r="QAS37" s="197"/>
      <c r="QAT37" s="197"/>
      <c r="QAU37" s="197"/>
      <c r="QAV37" s="197"/>
      <c r="QAW37" s="197"/>
      <c r="QAX37" s="197"/>
      <c r="QAY37" s="197"/>
      <c r="QAZ37" s="197"/>
      <c r="QBA37" s="197"/>
      <c r="QBB37" s="197"/>
      <c r="QBC37" s="197"/>
      <c r="QBD37" s="197"/>
      <c r="QBE37" s="197"/>
      <c r="QBF37" s="197"/>
      <c r="QBG37" s="197"/>
      <c r="QBH37" s="197"/>
      <c r="QBI37" s="197"/>
      <c r="QBJ37" s="197"/>
      <c r="QBK37" s="197"/>
      <c r="QBL37" s="197"/>
      <c r="QBM37" s="197"/>
      <c r="QBN37" s="197"/>
      <c r="QBO37" s="197"/>
      <c r="QBP37" s="197"/>
      <c r="QBQ37" s="197"/>
      <c r="QBR37" s="197"/>
      <c r="QBS37" s="197"/>
      <c r="QBT37" s="197"/>
      <c r="QBU37" s="197"/>
      <c r="QBV37" s="197"/>
      <c r="QBW37" s="197"/>
      <c r="QBX37" s="197"/>
      <c r="QBY37" s="197"/>
      <c r="QBZ37" s="197"/>
      <c r="QCA37" s="197"/>
      <c r="QCB37" s="197"/>
      <c r="QCC37" s="197"/>
      <c r="QCD37" s="197"/>
      <c r="QCE37" s="197"/>
      <c r="QCF37" s="197"/>
      <c r="QCG37" s="197"/>
      <c r="QCH37" s="197"/>
      <c r="QCI37" s="197"/>
      <c r="QCJ37" s="197"/>
      <c r="QCK37" s="197"/>
      <c r="QCL37" s="197"/>
      <c r="QCM37" s="197"/>
      <c r="QCN37" s="197"/>
      <c r="QCO37" s="197"/>
      <c r="QCP37" s="197"/>
      <c r="QCQ37" s="197"/>
      <c r="QCR37" s="197"/>
      <c r="QCS37" s="197"/>
      <c r="QCT37" s="197"/>
      <c r="QCU37" s="197"/>
      <c r="QCV37" s="197"/>
      <c r="QCW37" s="197"/>
      <c r="QCX37" s="197"/>
      <c r="QCY37" s="197"/>
      <c r="QCZ37" s="197"/>
      <c r="QDA37" s="197"/>
      <c r="QDB37" s="197"/>
      <c r="QDC37" s="197"/>
      <c r="QDD37" s="197"/>
      <c r="QDE37" s="197"/>
      <c r="QDF37" s="197"/>
      <c r="QDG37" s="197"/>
      <c r="QDH37" s="197"/>
      <c r="QDI37" s="197"/>
      <c r="QDJ37" s="197"/>
      <c r="QDK37" s="197"/>
      <c r="QDL37" s="197"/>
      <c r="QDM37" s="197"/>
      <c r="QDN37" s="197"/>
      <c r="QDO37" s="197"/>
      <c r="QDP37" s="197"/>
      <c r="QDQ37" s="197"/>
      <c r="QDR37" s="197"/>
      <c r="QDS37" s="197"/>
      <c r="QDT37" s="197"/>
      <c r="QDU37" s="197"/>
      <c r="QDV37" s="197"/>
      <c r="QDW37" s="197"/>
      <c r="QDX37" s="197"/>
      <c r="QDY37" s="197"/>
      <c r="QDZ37" s="197"/>
      <c r="QEA37" s="197"/>
      <c r="QEB37" s="197"/>
      <c r="QEC37" s="197"/>
      <c r="QED37" s="197"/>
      <c r="QEE37" s="197"/>
      <c r="QEF37" s="197"/>
      <c r="QEG37" s="197"/>
      <c r="QEH37" s="197"/>
      <c r="QEI37" s="197"/>
      <c r="QEJ37" s="197"/>
      <c r="QEK37" s="197"/>
      <c r="QEL37" s="197"/>
      <c r="QEM37" s="197"/>
      <c r="QEN37" s="197"/>
      <c r="QEO37" s="197"/>
      <c r="QEP37" s="197"/>
      <c r="QEQ37" s="197"/>
      <c r="QER37" s="197"/>
      <c r="QES37" s="197"/>
      <c r="QET37" s="197"/>
      <c r="QEU37" s="197"/>
      <c r="QEV37" s="197"/>
      <c r="QEW37" s="197"/>
      <c r="QEX37" s="197"/>
      <c r="QEY37" s="197"/>
      <c r="QEZ37" s="197"/>
      <c r="QFA37" s="197"/>
      <c r="QFB37" s="197"/>
      <c r="QFC37" s="197"/>
      <c r="QFD37" s="197"/>
      <c r="QFE37" s="197"/>
      <c r="QFF37" s="197"/>
      <c r="QFG37" s="197"/>
      <c r="QFH37" s="197"/>
      <c r="QFI37" s="197"/>
      <c r="QFJ37" s="197"/>
      <c r="QFK37" s="197"/>
      <c r="QFL37" s="197"/>
      <c r="QFM37" s="197"/>
      <c r="QFN37" s="197"/>
      <c r="QFO37" s="197"/>
      <c r="QFP37" s="197"/>
      <c r="QFQ37" s="197"/>
      <c r="QFR37" s="197"/>
      <c r="QFS37" s="197"/>
      <c r="QFT37" s="197"/>
      <c r="QFU37" s="197"/>
      <c r="QFV37" s="197"/>
      <c r="QFW37" s="197"/>
      <c r="QFX37" s="197"/>
      <c r="QFY37" s="197"/>
      <c r="QFZ37" s="197"/>
      <c r="QGA37" s="197"/>
      <c r="QGB37" s="197"/>
      <c r="QGC37" s="197"/>
      <c r="QGD37" s="197"/>
      <c r="QGE37" s="197"/>
      <c r="QGF37" s="197"/>
      <c r="QGG37" s="197"/>
      <c r="QGH37" s="197"/>
      <c r="QGI37" s="197"/>
      <c r="QGJ37" s="197"/>
      <c r="QGK37" s="197"/>
      <c r="QGL37" s="197"/>
      <c r="QGM37" s="197"/>
      <c r="QGN37" s="197"/>
      <c r="QGO37" s="197"/>
      <c r="QGP37" s="197"/>
      <c r="QGQ37" s="197"/>
      <c r="QGR37" s="197"/>
      <c r="QGS37" s="197"/>
      <c r="QGT37" s="197"/>
      <c r="QGU37" s="197"/>
      <c r="QGV37" s="197"/>
      <c r="QGW37" s="197"/>
      <c r="QGX37" s="197"/>
      <c r="QGY37" s="197"/>
      <c r="QGZ37" s="197"/>
      <c r="QHA37" s="197"/>
      <c r="QHB37" s="197"/>
      <c r="QHC37" s="197"/>
      <c r="QHD37" s="197"/>
      <c r="QHE37" s="197"/>
      <c r="QHF37" s="197"/>
      <c r="QHG37" s="197"/>
      <c r="QHH37" s="197"/>
      <c r="QHI37" s="197"/>
      <c r="QHJ37" s="197"/>
      <c r="QHK37" s="197"/>
      <c r="QHL37" s="197"/>
      <c r="QHM37" s="197"/>
      <c r="QHN37" s="197"/>
      <c r="QHO37" s="197"/>
      <c r="QHP37" s="197"/>
      <c r="QHQ37" s="197"/>
      <c r="QHR37" s="197"/>
      <c r="QHS37" s="197"/>
      <c r="QHT37" s="197"/>
      <c r="QHU37" s="197"/>
      <c r="QHV37" s="197"/>
      <c r="QHW37" s="197"/>
      <c r="QHX37" s="197"/>
      <c r="QHY37" s="197"/>
      <c r="QHZ37" s="197"/>
      <c r="QIA37" s="197"/>
      <c r="QIB37" s="197"/>
      <c r="QIC37" s="197"/>
      <c r="QID37" s="197"/>
      <c r="QIE37" s="197"/>
      <c r="QIF37" s="197"/>
      <c r="QIG37" s="197"/>
      <c r="QIH37" s="197"/>
      <c r="QII37" s="197"/>
      <c r="QIJ37" s="197"/>
      <c r="QIK37" s="197"/>
      <c r="QIL37" s="197"/>
      <c r="QIM37" s="197"/>
      <c r="QIN37" s="197"/>
      <c r="QIO37" s="197"/>
      <c r="QIP37" s="197"/>
      <c r="QIQ37" s="197"/>
      <c r="QIR37" s="197"/>
      <c r="QIS37" s="197"/>
      <c r="QIT37" s="197"/>
      <c r="QIU37" s="197"/>
      <c r="QIV37" s="197"/>
      <c r="QIW37" s="197"/>
      <c r="QIX37" s="197"/>
      <c r="QIY37" s="197"/>
      <c r="QIZ37" s="197"/>
      <c r="QJA37" s="197"/>
      <c r="QJB37" s="197"/>
      <c r="QJC37" s="197"/>
      <c r="QJD37" s="197"/>
      <c r="QJE37" s="197"/>
      <c r="QJF37" s="197"/>
      <c r="QJG37" s="197"/>
      <c r="QJH37" s="197"/>
      <c r="QJI37" s="197"/>
      <c r="QJJ37" s="197"/>
      <c r="QJK37" s="197"/>
      <c r="QJL37" s="197"/>
      <c r="QJM37" s="197"/>
      <c r="QJN37" s="197"/>
      <c r="QJO37" s="197"/>
      <c r="QJP37" s="197"/>
      <c r="QJQ37" s="197"/>
      <c r="QJR37" s="197"/>
      <c r="QJS37" s="197"/>
      <c r="QJT37" s="197"/>
      <c r="QJU37" s="197"/>
      <c r="QJV37" s="197"/>
      <c r="QJW37" s="197"/>
      <c r="QJX37" s="197"/>
      <c r="QJY37" s="197"/>
      <c r="QJZ37" s="197"/>
      <c r="QKA37" s="197"/>
      <c r="QKB37" s="197"/>
      <c r="QKC37" s="197"/>
      <c r="QKD37" s="197"/>
      <c r="QKE37" s="197"/>
      <c r="QKF37" s="197"/>
      <c r="QKG37" s="197"/>
      <c r="QKH37" s="197"/>
      <c r="QKI37" s="197"/>
      <c r="QKJ37" s="197"/>
      <c r="QKK37" s="197"/>
      <c r="QKL37" s="197"/>
      <c r="QKM37" s="197"/>
      <c r="QKN37" s="197"/>
      <c r="QKO37" s="197"/>
      <c r="QKP37" s="197"/>
      <c r="QKQ37" s="197"/>
      <c r="QKR37" s="197"/>
      <c r="QKS37" s="197"/>
      <c r="QKT37" s="197"/>
      <c r="QKU37" s="197"/>
      <c r="QKV37" s="197"/>
      <c r="QKW37" s="197"/>
      <c r="QKX37" s="197"/>
      <c r="QKY37" s="197"/>
      <c r="QKZ37" s="197"/>
      <c r="QLA37" s="197"/>
      <c r="QLB37" s="197"/>
      <c r="QLC37" s="197"/>
      <c r="QLD37" s="197"/>
      <c r="QLE37" s="197"/>
      <c r="QLF37" s="197"/>
      <c r="QLG37" s="197"/>
      <c r="QLH37" s="197"/>
      <c r="QLI37" s="197"/>
      <c r="QLJ37" s="197"/>
      <c r="QLK37" s="197"/>
      <c r="QLL37" s="197"/>
      <c r="QLM37" s="197"/>
      <c r="QLN37" s="197"/>
      <c r="QLO37" s="197"/>
      <c r="QLP37" s="197"/>
      <c r="QLQ37" s="197"/>
      <c r="QLR37" s="197"/>
      <c r="QLS37" s="197"/>
      <c r="QLT37" s="197"/>
      <c r="QLU37" s="197"/>
      <c r="QLV37" s="197"/>
      <c r="QLW37" s="197"/>
      <c r="QLX37" s="197"/>
      <c r="QLY37" s="197"/>
      <c r="QLZ37" s="197"/>
      <c r="QMA37" s="197"/>
      <c r="QMB37" s="197"/>
      <c r="QMC37" s="197"/>
      <c r="QMD37" s="197"/>
      <c r="QME37" s="197"/>
      <c r="QMF37" s="197"/>
      <c r="QMG37" s="197"/>
      <c r="QMH37" s="197"/>
      <c r="QMI37" s="197"/>
      <c r="QMJ37" s="197"/>
      <c r="QMK37" s="197"/>
      <c r="QML37" s="197"/>
      <c r="QMM37" s="197"/>
      <c r="QMN37" s="197"/>
      <c r="QMO37" s="197"/>
      <c r="QMP37" s="197"/>
      <c r="QMQ37" s="197"/>
      <c r="QMR37" s="197"/>
      <c r="QMS37" s="197"/>
      <c r="QMT37" s="197"/>
      <c r="QMU37" s="197"/>
      <c r="QMV37" s="197"/>
      <c r="QMW37" s="197"/>
      <c r="QMX37" s="197"/>
      <c r="QMY37" s="197"/>
      <c r="QMZ37" s="197"/>
      <c r="QNA37" s="197"/>
      <c r="QNB37" s="197"/>
      <c r="QNC37" s="197"/>
      <c r="QND37" s="197"/>
      <c r="QNE37" s="197"/>
      <c r="QNF37" s="197"/>
      <c r="QNG37" s="197"/>
      <c r="QNH37" s="197"/>
      <c r="QNI37" s="197"/>
      <c r="QNJ37" s="197"/>
      <c r="QNK37" s="197"/>
      <c r="QNL37" s="197"/>
      <c r="QNM37" s="197"/>
      <c r="QNN37" s="197"/>
      <c r="QNO37" s="197"/>
      <c r="QNP37" s="197"/>
      <c r="QNQ37" s="197"/>
      <c r="QNR37" s="197"/>
      <c r="QNS37" s="197"/>
      <c r="QNT37" s="197"/>
      <c r="QNU37" s="197"/>
      <c r="QNV37" s="197"/>
      <c r="QNW37" s="197"/>
      <c r="QNX37" s="197"/>
      <c r="QNY37" s="197"/>
      <c r="QNZ37" s="197"/>
      <c r="QOA37" s="197"/>
      <c r="QOB37" s="197"/>
      <c r="QOC37" s="197"/>
      <c r="QOD37" s="197"/>
      <c r="QOE37" s="197"/>
      <c r="QOF37" s="197"/>
      <c r="QOG37" s="197"/>
      <c r="QOH37" s="197"/>
      <c r="QOI37" s="197"/>
      <c r="QOJ37" s="197"/>
      <c r="QOK37" s="197"/>
      <c r="QOL37" s="197"/>
      <c r="QOM37" s="197"/>
      <c r="QON37" s="197"/>
      <c r="QOO37" s="197"/>
      <c r="QOP37" s="197"/>
      <c r="QOQ37" s="197"/>
      <c r="QOR37" s="197"/>
      <c r="QOS37" s="197"/>
      <c r="QOT37" s="197"/>
      <c r="QOU37" s="197"/>
      <c r="QOV37" s="197"/>
      <c r="QOW37" s="197"/>
      <c r="QOX37" s="197"/>
      <c r="QOY37" s="197"/>
      <c r="QOZ37" s="197"/>
      <c r="QPA37" s="197"/>
      <c r="QPB37" s="197"/>
      <c r="QPC37" s="197"/>
      <c r="QPD37" s="197"/>
      <c r="QPE37" s="197"/>
      <c r="QPF37" s="197"/>
      <c r="QPG37" s="197"/>
      <c r="QPH37" s="197"/>
      <c r="QPI37" s="197"/>
      <c r="QPJ37" s="197"/>
      <c r="QPK37" s="197"/>
      <c r="QPL37" s="197"/>
      <c r="QPM37" s="197"/>
      <c r="QPN37" s="197"/>
      <c r="QPO37" s="197"/>
      <c r="QPP37" s="197"/>
      <c r="QPQ37" s="197"/>
      <c r="QPR37" s="197"/>
      <c r="QPS37" s="197"/>
      <c r="QPT37" s="197"/>
      <c r="QPU37" s="197"/>
      <c r="QPV37" s="197"/>
      <c r="QPW37" s="197"/>
      <c r="QPX37" s="197"/>
      <c r="QPY37" s="197"/>
      <c r="QPZ37" s="197"/>
      <c r="QQA37" s="197"/>
      <c r="QQB37" s="197"/>
      <c r="QQC37" s="197"/>
      <c r="QQD37" s="197"/>
      <c r="QQE37" s="197"/>
      <c r="QQF37" s="197"/>
      <c r="QQG37" s="197"/>
      <c r="QQH37" s="197"/>
      <c r="QQI37" s="197"/>
      <c r="QQJ37" s="197"/>
      <c r="QQK37" s="197"/>
      <c r="QQL37" s="197"/>
      <c r="QQM37" s="197"/>
      <c r="QQN37" s="197"/>
      <c r="QQO37" s="197"/>
      <c r="QQP37" s="197"/>
      <c r="QQQ37" s="197"/>
      <c r="QQR37" s="197"/>
      <c r="QQS37" s="197"/>
      <c r="QQT37" s="197"/>
      <c r="QQU37" s="197"/>
      <c r="QQV37" s="197"/>
      <c r="QQW37" s="197"/>
      <c r="QQX37" s="197"/>
      <c r="QQY37" s="197"/>
      <c r="QQZ37" s="197"/>
      <c r="QRA37" s="197"/>
      <c r="QRB37" s="197"/>
      <c r="QRC37" s="197"/>
      <c r="QRD37" s="197"/>
      <c r="QRE37" s="197"/>
      <c r="QRF37" s="197"/>
      <c r="QRG37" s="197"/>
      <c r="QRH37" s="197"/>
      <c r="QRI37" s="197"/>
      <c r="QRJ37" s="197"/>
      <c r="QRK37" s="197"/>
      <c r="QRL37" s="197"/>
      <c r="QRM37" s="197"/>
      <c r="QRN37" s="197"/>
      <c r="QRO37" s="197"/>
      <c r="QRP37" s="197"/>
      <c r="QRQ37" s="197"/>
      <c r="QRR37" s="197"/>
      <c r="QRS37" s="197"/>
      <c r="QRT37" s="197"/>
      <c r="QRU37" s="197"/>
      <c r="QRV37" s="197"/>
      <c r="QRW37" s="197"/>
      <c r="QRX37" s="197"/>
      <c r="QRY37" s="197"/>
      <c r="QRZ37" s="197"/>
      <c r="QSA37" s="197"/>
      <c r="QSB37" s="197"/>
      <c r="QSC37" s="197"/>
      <c r="QSD37" s="197"/>
      <c r="QSE37" s="197"/>
      <c r="QSF37" s="197"/>
      <c r="QSG37" s="197"/>
      <c r="QSH37" s="197"/>
      <c r="QSI37" s="197"/>
      <c r="QSJ37" s="197"/>
      <c r="QSK37" s="197"/>
      <c r="QSL37" s="197"/>
      <c r="QSM37" s="197"/>
      <c r="QSN37" s="197"/>
      <c r="QSO37" s="197"/>
      <c r="QSP37" s="197"/>
      <c r="QSQ37" s="197"/>
      <c r="QSR37" s="197"/>
      <c r="QSS37" s="197"/>
      <c r="QST37" s="197"/>
      <c r="QSU37" s="197"/>
      <c r="QSV37" s="197"/>
      <c r="QSW37" s="197"/>
      <c r="QSX37" s="197"/>
      <c r="QSY37" s="197"/>
      <c r="QSZ37" s="197"/>
      <c r="QTA37" s="197"/>
      <c r="QTB37" s="197"/>
      <c r="QTC37" s="197"/>
      <c r="QTD37" s="197"/>
      <c r="QTE37" s="197"/>
      <c r="QTF37" s="197"/>
      <c r="QTG37" s="197"/>
      <c r="QTH37" s="197"/>
      <c r="QTI37" s="197"/>
      <c r="QTJ37" s="197"/>
      <c r="QTK37" s="197"/>
      <c r="QTL37" s="197"/>
      <c r="QTM37" s="197"/>
      <c r="QTN37" s="197"/>
      <c r="QTO37" s="197"/>
      <c r="QTP37" s="197"/>
      <c r="QTQ37" s="197"/>
      <c r="QTR37" s="197"/>
      <c r="QTS37" s="197"/>
      <c r="QTT37" s="197"/>
      <c r="QTU37" s="197"/>
      <c r="QTV37" s="197"/>
      <c r="QTW37" s="197"/>
      <c r="QTX37" s="197"/>
      <c r="QTY37" s="197"/>
      <c r="QTZ37" s="197"/>
      <c r="QUA37" s="197"/>
      <c r="QUB37" s="197"/>
      <c r="QUC37" s="197"/>
      <c r="QUD37" s="197"/>
      <c r="QUE37" s="197"/>
      <c r="QUF37" s="197"/>
      <c r="QUG37" s="197"/>
      <c r="QUH37" s="197"/>
      <c r="QUI37" s="197"/>
      <c r="QUJ37" s="197"/>
      <c r="QUK37" s="197"/>
      <c r="QUL37" s="197"/>
      <c r="QUM37" s="197"/>
      <c r="QUN37" s="197"/>
      <c r="QUO37" s="197"/>
      <c r="QUP37" s="197"/>
      <c r="QUQ37" s="197"/>
      <c r="QUR37" s="197"/>
      <c r="QUS37" s="197"/>
      <c r="QUT37" s="197"/>
      <c r="QUU37" s="197"/>
      <c r="QUV37" s="197"/>
      <c r="QUW37" s="197"/>
      <c r="QUX37" s="197"/>
      <c r="QUY37" s="197"/>
      <c r="QUZ37" s="197"/>
      <c r="QVA37" s="197"/>
      <c r="QVB37" s="197"/>
      <c r="QVC37" s="197"/>
      <c r="QVD37" s="197"/>
      <c r="QVE37" s="197"/>
      <c r="QVF37" s="197"/>
      <c r="QVG37" s="197"/>
      <c r="QVH37" s="197"/>
      <c r="QVI37" s="197"/>
      <c r="QVJ37" s="197"/>
      <c r="QVK37" s="197"/>
      <c r="QVL37" s="197"/>
      <c r="QVM37" s="197"/>
      <c r="QVN37" s="197"/>
      <c r="QVO37" s="197"/>
      <c r="QVP37" s="197"/>
      <c r="QVQ37" s="197"/>
      <c r="QVR37" s="197"/>
      <c r="QVS37" s="197"/>
      <c r="QVT37" s="197"/>
      <c r="QVU37" s="197"/>
      <c r="QVV37" s="197"/>
      <c r="QVW37" s="197"/>
      <c r="QVX37" s="197"/>
      <c r="QVY37" s="197"/>
      <c r="QVZ37" s="197"/>
      <c r="QWA37" s="197"/>
      <c r="QWB37" s="197"/>
      <c r="QWC37" s="197"/>
      <c r="QWD37" s="197"/>
      <c r="QWE37" s="197"/>
      <c r="QWF37" s="197"/>
      <c r="QWG37" s="197"/>
      <c r="QWH37" s="197"/>
      <c r="QWI37" s="197"/>
      <c r="QWJ37" s="197"/>
      <c r="QWK37" s="197"/>
      <c r="QWL37" s="197"/>
      <c r="QWM37" s="197"/>
      <c r="QWN37" s="197"/>
      <c r="QWO37" s="197"/>
      <c r="QWP37" s="197"/>
      <c r="QWQ37" s="197"/>
      <c r="QWR37" s="197"/>
      <c r="QWS37" s="197"/>
      <c r="QWT37" s="197"/>
      <c r="QWU37" s="197"/>
      <c r="QWV37" s="197"/>
      <c r="QWW37" s="197"/>
      <c r="QWX37" s="197"/>
      <c r="QWY37" s="197"/>
      <c r="QWZ37" s="197"/>
      <c r="QXA37" s="197"/>
      <c r="QXB37" s="197"/>
      <c r="QXC37" s="197"/>
      <c r="QXD37" s="197"/>
      <c r="QXE37" s="197"/>
      <c r="QXF37" s="197"/>
      <c r="QXG37" s="197"/>
      <c r="QXH37" s="197"/>
      <c r="QXI37" s="197"/>
      <c r="QXJ37" s="197"/>
      <c r="QXK37" s="197"/>
      <c r="QXL37" s="197"/>
      <c r="QXM37" s="197"/>
      <c r="QXN37" s="197"/>
      <c r="QXO37" s="197"/>
      <c r="QXP37" s="197"/>
      <c r="QXQ37" s="197"/>
      <c r="QXR37" s="197"/>
      <c r="QXS37" s="197"/>
      <c r="QXT37" s="197"/>
      <c r="QXU37" s="197"/>
      <c r="QXV37" s="197"/>
      <c r="QXW37" s="197"/>
      <c r="QXX37" s="197"/>
      <c r="QXY37" s="197"/>
      <c r="QXZ37" s="197"/>
      <c r="QYA37" s="197"/>
      <c r="QYB37" s="197"/>
      <c r="QYC37" s="197"/>
      <c r="QYD37" s="197"/>
      <c r="QYE37" s="197"/>
      <c r="QYF37" s="197"/>
      <c r="QYG37" s="197"/>
      <c r="QYH37" s="197"/>
      <c r="QYI37" s="197"/>
      <c r="QYJ37" s="197"/>
      <c r="QYK37" s="197"/>
      <c r="QYL37" s="197"/>
      <c r="QYM37" s="197"/>
      <c r="QYN37" s="197"/>
      <c r="QYO37" s="197"/>
      <c r="QYP37" s="197"/>
      <c r="QYQ37" s="197"/>
      <c r="QYR37" s="197"/>
      <c r="QYS37" s="197"/>
      <c r="QYT37" s="197"/>
      <c r="QYU37" s="197"/>
      <c r="QYV37" s="197"/>
      <c r="QYW37" s="197"/>
      <c r="QYX37" s="197"/>
      <c r="QYY37" s="197"/>
      <c r="QYZ37" s="197"/>
      <c r="QZA37" s="197"/>
      <c r="QZB37" s="197"/>
      <c r="QZC37" s="197"/>
      <c r="QZD37" s="197"/>
      <c r="QZE37" s="197"/>
      <c r="QZF37" s="197"/>
      <c r="QZG37" s="197"/>
      <c r="QZH37" s="197"/>
      <c r="QZI37" s="197"/>
      <c r="QZJ37" s="197"/>
      <c r="QZK37" s="197"/>
      <c r="QZL37" s="197"/>
      <c r="QZM37" s="197"/>
      <c r="QZN37" s="197"/>
      <c r="QZO37" s="197"/>
      <c r="QZP37" s="197"/>
      <c r="QZQ37" s="197"/>
      <c r="QZR37" s="197"/>
      <c r="QZS37" s="197"/>
      <c r="QZT37" s="197"/>
      <c r="QZU37" s="197"/>
      <c r="QZV37" s="197"/>
      <c r="QZW37" s="197"/>
      <c r="QZX37" s="197"/>
      <c r="QZY37" s="197"/>
      <c r="QZZ37" s="197"/>
      <c r="RAA37" s="197"/>
      <c r="RAB37" s="197"/>
      <c r="RAC37" s="197"/>
      <c r="RAD37" s="197"/>
      <c r="RAE37" s="197"/>
      <c r="RAF37" s="197"/>
      <c r="RAG37" s="197"/>
      <c r="RAH37" s="197"/>
      <c r="RAI37" s="197"/>
      <c r="RAJ37" s="197"/>
      <c r="RAK37" s="197"/>
      <c r="RAL37" s="197"/>
      <c r="RAM37" s="197"/>
      <c r="RAN37" s="197"/>
      <c r="RAO37" s="197"/>
      <c r="RAP37" s="197"/>
      <c r="RAQ37" s="197"/>
      <c r="RAR37" s="197"/>
      <c r="RAS37" s="197"/>
      <c r="RAT37" s="197"/>
      <c r="RAU37" s="197"/>
      <c r="RAV37" s="197"/>
      <c r="RAW37" s="197"/>
      <c r="RAX37" s="197"/>
      <c r="RAY37" s="197"/>
      <c r="RAZ37" s="197"/>
      <c r="RBA37" s="197"/>
      <c r="RBB37" s="197"/>
      <c r="RBC37" s="197"/>
      <c r="RBD37" s="197"/>
      <c r="RBE37" s="197"/>
      <c r="RBF37" s="197"/>
      <c r="RBG37" s="197"/>
      <c r="RBH37" s="197"/>
      <c r="RBI37" s="197"/>
      <c r="RBJ37" s="197"/>
      <c r="RBK37" s="197"/>
      <c r="RBL37" s="197"/>
      <c r="RBM37" s="197"/>
      <c r="RBN37" s="197"/>
      <c r="RBO37" s="197"/>
      <c r="RBP37" s="197"/>
      <c r="RBQ37" s="197"/>
      <c r="RBR37" s="197"/>
      <c r="RBS37" s="197"/>
      <c r="RBT37" s="197"/>
      <c r="RBU37" s="197"/>
      <c r="RBV37" s="197"/>
      <c r="RBW37" s="197"/>
      <c r="RBX37" s="197"/>
      <c r="RBY37" s="197"/>
      <c r="RBZ37" s="197"/>
      <c r="RCA37" s="197"/>
      <c r="RCB37" s="197"/>
      <c r="RCC37" s="197"/>
      <c r="RCD37" s="197"/>
      <c r="RCE37" s="197"/>
      <c r="RCF37" s="197"/>
      <c r="RCG37" s="197"/>
      <c r="RCH37" s="197"/>
      <c r="RCI37" s="197"/>
      <c r="RCJ37" s="197"/>
      <c r="RCK37" s="197"/>
      <c r="RCL37" s="197"/>
      <c r="RCM37" s="197"/>
      <c r="RCN37" s="197"/>
      <c r="RCO37" s="197"/>
      <c r="RCP37" s="197"/>
      <c r="RCQ37" s="197"/>
      <c r="RCR37" s="197"/>
      <c r="RCS37" s="197"/>
      <c r="RCT37" s="197"/>
      <c r="RCU37" s="197"/>
      <c r="RCV37" s="197"/>
      <c r="RCW37" s="197"/>
      <c r="RCX37" s="197"/>
      <c r="RCY37" s="197"/>
      <c r="RCZ37" s="197"/>
      <c r="RDA37" s="197"/>
      <c r="RDB37" s="197"/>
      <c r="RDC37" s="197"/>
      <c r="RDD37" s="197"/>
      <c r="RDE37" s="197"/>
      <c r="RDF37" s="197"/>
      <c r="RDG37" s="197"/>
      <c r="RDH37" s="197"/>
      <c r="RDI37" s="197"/>
      <c r="RDJ37" s="197"/>
      <c r="RDK37" s="197"/>
      <c r="RDL37" s="197"/>
      <c r="RDM37" s="197"/>
      <c r="RDN37" s="197"/>
      <c r="RDO37" s="197"/>
      <c r="RDP37" s="197"/>
      <c r="RDQ37" s="197"/>
      <c r="RDR37" s="197"/>
      <c r="RDS37" s="197"/>
      <c r="RDT37" s="197"/>
      <c r="RDU37" s="197"/>
      <c r="RDV37" s="197"/>
      <c r="RDW37" s="197"/>
      <c r="RDX37" s="197"/>
      <c r="RDY37" s="197"/>
      <c r="RDZ37" s="197"/>
      <c r="REA37" s="197"/>
      <c r="REB37" s="197"/>
      <c r="REC37" s="197"/>
      <c r="RED37" s="197"/>
      <c r="REE37" s="197"/>
      <c r="REF37" s="197"/>
      <c r="REG37" s="197"/>
      <c r="REH37" s="197"/>
      <c r="REI37" s="197"/>
      <c r="REJ37" s="197"/>
      <c r="REK37" s="197"/>
      <c r="REL37" s="197"/>
      <c r="REM37" s="197"/>
      <c r="REN37" s="197"/>
      <c r="REO37" s="197"/>
      <c r="REP37" s="197"/>
      <c r="REQ37" s="197"/>
      <c r="RER37" s="197"/>
      <c r="RES37" s="197"/>
      <c r="RET37" s="197"/>
      <c r="REU37" s="197"/>
      <c r="REV37" s="197"/>
      <c r="REW37" s="197"/>
      <c r="REX37" s="197"/>
      <c r="REY37" s="197"/>
      <c r="REZ37" s="197"/>
      <c r="RFA37" s="197"/>
      <c r="RFB37" s="197"/>
      <c r="RFC37" s="197"/>
      <c r="RFD37" s="197"/>
      <c r="RFE37" s="197"/>
      <c r="RFF37" s="197"/>
      <c r="RFG37" s="197"/>
      <c r="RFH37" s="197"/>
      <c r="RFI37" s="197"/>
      <c r="RFJ37" s="197"/>
      <c r="RFK37" s="197"/>
      <c r="RFL37" s="197"/>
      <c r="RFM37" s="197"/>
      <c r="RFN37" s="197"/>
      <c r="RFO37" s="197"/>
      <c r="RFP37" s="197"/>
      <c r="RFQ37" s="197"/>
      <c r="RFR37" s="197"/>
      <c r="RFS37" s="197"/>
      <c r="RFT37" s="197"/>
      <c r="RFU37" s="197"/>
      <c r="RFV37" s="197"/>
      <c r="RFW37" s="197"/>
      <c r="RFX37" s="197"/>
      <c r="RFY37" s="197"/>
      <c r="RFZ37" s="197"/>
      <c r="RGA37" s="197"/>
      <c r="RGB37" s="197"/>
      <c r="RGC37" s="197"/>
      <c r="RGD37" s="197"/>
      <c r="RGE37" s="197"/>
      <c r="RGF37" s="197"/>
      <c r="RGG37" s="197"/>
      <c r="RGH37" s="197"/>
      <c r="RGI37" s="197"/>
      <c r="RGJ37" s="197"/>
      <c r="RGK37" s="197"/>
      <c r="RGL37" s="197"/>
      <c r="RGM37" s="197"/>
      <c r="RGN37" s="197"/>
      <c r="RGO37" s="197"/>
      <c r="RGP37" s="197"/>
      <c r="RGQ37" s="197"/>
      <c r="RGR37" s="197"/>
      <c r="RGS37" s="197"/>
      <c r="RGT37" s="197"/>
      <c r="RGU37" s="197"/>
      <c r="RGV37" s="197"/>
      <c r="RGW37" s="197"/>
      <c r="RGX37" s="197"/>
      <c r="RGY37" s="197"/>
      <c r="RGZ37" s="197"/>
      <c r="RHA37" s="197"/>
      <c r="RHB37" s="197"/>
      <c r="RHC37" s="197"/>
      <c r="RHD37" s="197"/>
      <c r="RHE37" s="197"/>
      <c r="RHF37" s="197"/>
      <c r="RHG37" s="197"/>
      <c r="RHH37" s="197"/>
      <c r="RHI37" s="197"/>
      <c r="RHJ37" s="197"/>
      <c r="RHK37" s="197"/>
      <c r="RHL37" s="197"/>
      <c r="RHM37" s="197"/>
      <c r="RHN37" s="197"/>
      <c r="RHO37" s="197"/>
      <c r="RHP37" s="197"/>
      <c r="RHQ37" s="197"/>
      <c r="RHR37" s="197"/>
      <c r="RHS37" s="197"/>
      <c r="RHT37" s="197"/>
      <c r="RHU37" s="197"/>
      <c r="RHV37" s="197"/>
      <c r="RHW37" s="197"/>
      <c r="RHX37" s="197"/>
      <c r="RHY37" s="197"/>
      <c r="RHZ37" s="197"/>
      <c r="RIA37" s="197"/>
      <c r="RIB37" s="197"/>
      <c r="RIC37" s="197"/>
      <c r="RID37" s="197"/>
      <c r="RIE37" s="197"/>
      <c r="RIF37" s="197"/>
      <c r="RIG37" s="197"/>
      <c r="RIH37" s="197"/>
      <c r="RII37" s="197"/>
      <c r="RIJ37" s="197"/>
      <c r="RIK37" s="197"/>
      <c r="RIL37" s="197"/>
      <c r="RIM37" s="197"/>
      <c r="RIN37" s="197"/>
      <c r="RIO37" s="197"/>
      <c r="RIP37" s="197"/>
      <c r="RIQ37" s="197"/>
      <c r="RIR37" s="197"/>
      <c r="RIS37" s="197"/>
      <c r="RIT37" s="197"/>
      <c r="RIU37" s="197"/>
      <c r="RIV37" s="197"/>
      <c r="RIW37" s="197"/>
      <c r="RIX37" s="197"/>
      <c r="RIY37" s="197"/>
      <c r="RIZ37" s="197"/>
      <c r="RJA37" s="197"/>
      <c r="RJB37" s="197"/>
      <c r="RJC37" s="197"/>
      <c r="RJD37" s="197"/>
      <c r="RJE37" s="197"/>
      <c r="RJF37" s="197"/>
      <c r="RJG37" s="197"/>
      <c r="RJH37" s="197"/>
      <c r="RJI37" s="197"/>
      <c r="RJJ37" s="197"/>
      <c r="RJK37" s="197"/>
      <c r="RJL37" s="197"/>
      <c r="RJM37" s="197"/>
      <c r="RJN37" s="197"/>
      <c r="RJO37" s="197"/>
      <c r="RJP37" s="197"/>
      <c r="RJQ37" s="197"/>
      <c r="RJR37" s="197"/>
      <c r="RJS37" s="197"/>
      <c r="RJT37" s="197"/>
      <c r="RJU37" s="197"/>
      <c r="RJV37" s="197"/>
      <c r="RJW37" s="197"/>
      <c r="RJX37" s="197"/>
      <c r="RJY37" s="197"/>
      <c r="RJZ37" s="197"/>
      <c r="RKA37" s="197"/>
      <c r="RKB37" s="197"/>
      <c r="RKC37" s="197"/>
      <c r="RKD37" s="197"/>
      <c r="RKE37" s="197"/>
      <c r="RKF37" s="197"/>
      <c r="RKG37" s="197"/>
      <c r="RKH37" s="197"/>
      <c r="RKI37" s="197"/>
      <c r="RKJ37" s="197"/>
      <c r="RKK37" s="197"/>
      <c r="RKL37" s="197"/>
      <c r="RKM37" s="197"/>
      <c r="RKN37" s="197"/>
      <c r="RKO37" s="197"/>
      <c r="RKP37" s="197"/>
      <c r="RKQ37" s="197"/>
      <c r="RKR37" s="197"/>
      <c r="RKS37" s="197"/>
      <c r="RKT37" s="197"/>
      <c r="RKU37" s="197"/>
      <c r="RKV37" s="197"/>
      <c r="RKW37" s="197"/>
      <c r="RKX37" s="197"/>
      <c r="RKY37" s="197"/>
      <c r="RKZ37" s="197"/>
      <c r="RLA37" s="197"/>
      <c r="RLB37" s="197"/>
      <c r="RLC37" s="197"/>
      <c r="RLD37" s="197"/>
      <c r="RLE37" s="197"/>
      <c r="RLF37" s="197"/>
      <c r="RLG37" s="197"/>
      <c r="RLH37" s="197"/>
      <c r="RLI37" s="197"/>
      <c r="RLJ37" s="197"/>
      <c r="RLK37" s="197"/>
      <c r="RLL37" s="197"/>
      <c r="RLM37" s="197"/>
      <c r="RLN37" s="197"/>
      <c r="RLO37" s="197"/>
      <c r="RLP37" s="197"/>
      <c r="RLQ37" s="197"/>
      <c r="RLR37" s="197"/>
      <c r="RLS37" s="197"/>
      <c r="RLT37" s="197"/>
      <c r="RLU37" s="197"/>
      <c r="RLV37" s="197"/>
      <c r="RLW37" s="197"/>
      <c r="RLX37" s="197"/>
      <c r="RLY37" s="197"/>
      <c r="RLZ37" s="197"/>
      <c r="RMA37" s="197"/>
      <c r="RMB37" s="197"/>
      <c r="RMC37" s="197"/>
      <c r="RMD37" s="197"/>
      <c r="RME37" s="197"/>
      <c r="RMF37" s="197"/>
      <c r="RMG37" s="197"/>
      <c r="RMH37" s="197"/>
      <c r="RMI37" s="197"/>
      <c r="RMJ37" s="197"/>
      <c r="RMK37" s="197"/>
      <c r="RML37" s="197"/>
      <c r="RMM37" s="197"/>
      <c r="RMN37" s="197"/>
      <c r="RMO37" s="197"/>
      <c r="RMP37" s="197"/>
      <c r="RMQ37" s="197"/>
      <c r="RMR37" s="197"/>
      <c r="RMS37" s="197"/>
      <c r="RMT37" s="197"/>
      <c r="RMU37" s="197"/>
      <c r="RMV37" s="197"/>
      <c r="RMW37" s="197"/>
      <c r="RMX37" s="197"/>
      <c r="RMY37" s="197"/>
      <c r="RMZ37" s="197"/>
      <c r="RNA37" s="197"/>
      <c r="RNB37" s="197"/>
      <c r="RNC37" s="197"/>
      <c r="RND37" s="197"/>
      <c r="RNE37" s="197"/>
      <c r="RNF37" s="197"/>
      <c r="RNG37" s="197"/>
      <c r="RNH37" s="197"/>
      <c r="RNI37" s="197"/>
      <c r="RNJ37" s="197"/>
      <c r="RNK37" s="197"/>
      <c r="RNL37" s="197"/>
      <c r="RNM37" s="197"/>
      <c r="RNN37" s="197"/>
      <c r="RNO37" s="197"/>
      <c r="RNP37" s="197"/>
      <c r="RNQ37" s="197"/>
      <c r="RNR37" s="197"/>
      <c r="RNS37" s="197"/>
      <c r="RNT37" s="197"/>
      <c r="RNU37" s="197"/>
      <c r="RNV37" s="197"/>
      <c r="RNW37" s="197"/>
      <c r="RNX37" s="197"/>
      <c r="RNY37" s="197"/>
      <c r="RNZ37" s="197"/>
      <c r="ROA37" s="197"/>
      <c r="ROB37" s="197"/>
      <c r="ROC37" s="197"/>
      <c r="ROD37" s="197"/>
      <c r="ROE37" s="197"/>
      <c r="ROF37" s="197"/>
      <c r="ROG37" s="197"/>
      <c r="ROH37" s="197"/>
      <c r="ROI37" s="197"/>
      <c r="ROJ37" s="197"/>
      <c r="ROK37" s="197"/>
      <c r="ROL37" s="197"/>
      <c r="ROM37" s="197"/>
      <c r="RON37" s="197"/>
      <c r="ROO37" s="197"/>
      <c r="ROP37" s="197"/>
      <c r="ROQ37" s="197"/>
      <c r="ROR37" s="197"/>
      <c r="ROS37" s="197"/>
      <c r="ROT37" s="197"/>
      <c r="ROU37" s="197"/>
      <c r="ROV37" s="197"/>
      <c r="ROW37" s="197"/>
      <c r="ROX37" s="197"/>
      <c r="ROY37" s="197"/>
      <c r="ROZ37" s="197"/>
      <c r="RPA37" s="197"/>
      <c r="RPB37" s="197"/>
      <c r="RPC37" s="197"/>
      <c r="RPD37" s="197"/>
      <c r="RPE37" s="197"/>
      <c r="RPF37" s="197"/>
      <c r="RPG37" s="197"/>
      <c r="RPH37" s="197"/>
      <c r="RPI37" s="197"/>
      <c r="RPJ37" s="197"/>
      <c r="RPK37" s="197"/>
      <c r="RPL37" s="197"/>
      <c r="RPM37" s="197"/>
      <c r="RPN37" s="197"/>
      <c r="RPO37" s="197"/>
      <c r="RPP37" s="197"/>
      <c r="RPQ37" s="197"/>
      <c r="RPR37" s="197"/>
      <c r="RPS37" s="197"/>
      <c r="RPT37" s="197"/>
      <c r="RPU37" s="197"/>
      <c r="RPV37" s="197"/>
      <c r="RPW37" s="197"/>
      <c r="RPX37" s="197"/>
      <c r="RPY37" s="197"/>
      <c r="RPZ37" s="197"/>
      <c r="RQA37" s="197"/>
      <c r="RQB37" s="197"/>
      <c r="RQC37" s="197"/>
      <c r="RQD37" s="197"/>
      <c r="RQE37" s="197"/>
      <c r="RQF37" s="197"/>
      <c r="RQG37" s="197"/>
      <c r="RQH37" s="197"/>
      <c r="RQI37" s="197"/>
      <c r="RQJ37" s="197"/>
      <c r="RQK37" s="197"/>
      <c r="RQL37" s="197"/>
      <c r="RQM37" s="197"/>
      <c r="RQN37" s="197"/>
      <c r="RQO37" s="197"/>
      <c r="RQP37" s="197"/>
      <c r="RQQ37" s="197"/>
      <c r="RQR37" s="197"/>
      <c r="RQS37" s="197"/>
      <c r="RQT37" s="197"/>
      <c r="RQU37" s="197"/>
      <c r="RQV37" s="197"/>
      <c r="RQW37" s="197"/>
      <c r="RQX37" s="197"/>
      <c r="RQY37" s="197"/>
      <c r="RQZ37" s="197"/>
      <c r="RRA37" s="197"/>
      <c r="RRB37" s="197"/>
      <c r="RRC37" s="197"/>
      <c r="RRD37" s="197"/>
      <c r="RRE37" s="197"/>
      <c r="RRF37" s="197"/>
      <c r="RRG37" s="197"/>
      <c r="RRH37" s="197"/>
      <c r="RRI37" s="197"/>
      <c r="RRJ37" s="197"/>
      <c r="RRK37" s="197"/>
      <c r="RRL37" s="197"/>
      <c r="RRM37" s="197"/>
      <c r="RRN37" s="197"/>
      <c r="RRO37" s="197"/>
      <c r="RRP37" s="197"/>
      <c r="RRQ37" s="197"/>
      <c r="RRR37" s="197"/>
      <c r="RRS37" s="197"/>
      <c r="RRT37" s="197"/>
      <c r="RRU37" s="197"/>
      <c r="RRV37" s="197"/>
      <c r="RRW37" s="197"/>
      <c r="RRX37" s="197"/>
      <c r="RRY37" s="197"/>
      <c r="RRZ37" s="197"/>
      <c r="RSA37" s="197"/>
      <c r="RSB37" s="197"/>
      <c r="RSC37" s="197"/>
      <c r="RSD37" s="197"/>
      <c r="RSE37" s="197"/>
      <c r="RSF37" s="197"/>
      <c r="RSG37" s="197"/>
      <c r="RSH37" s="197"/>
      <c r="RSI37" s="197"/>
      <c r="RSJ37" s="197"/>
      <c r="RSK37" s="197"/>
      <c r="RSL37" s="197"/>
      <c r="RSM37" s="197"/>
      <c r="RSN37" s="197"/>
      <c r="RSO37" s="197"/>
      <c r="RSP37" s="197"/>
      <c r="RSQ37" s="197"/>
      <c r="RSR37" s="197"/>
      <c r="RSS37" s="197"/>
      <c r="RST37" s="197"/>
      <c r="RSU37" s="197"/>
      <c r="RSV37" s="197"/>
      <c r="RSW37" s="197"/>
      <c r="RSX37" s="197"/>
      <c r="RSY37" s="197"/>
      <c r="RSZ37" s="197"/>
      <c r="RTA37" s="197"/>
      <c r="RTB37" s="197"/>
      <c r="RTC37" s="197"/>
      <c r="RTD37" s="197"/>
      <c r="RTE37" s="197"/>
      <c r="RTF37" s="197"/>
      <c r="RTG37" s="197"/>
      <c r="RTH37" s="197"/>
      <c r="RTI37" s="197"/>
      <c r="RTJ37" s="197"/>
      <c r="RTK37" s="197"/>
      <c r="RTL37" s="197"/>
      <c r="RTM37" s="197"/>
      <c r="RTN37" s="197"/>
      <c r="RTO37" s="197"/>
      <c r="RTP37" s="197"/>
      <c r="RTQ37" s="197"/>
      <c r="RTR37" s="197"/>
      <c r="RTS37" s="197"/>
      <c r="RTT37" s="197"/>
      <c r="RTU37" s="197"/>
      <c r="RTV37" s="197"/>
      <c r="RTW37" s="197"/>
      <c r="RTX37" s="197"/>
      <c r="RTY37" s="197"/>
      <c r="RTZ37" s="197"/>
      <c r="RUA37" s="197"/>
      <c r="RUB37" s="197"/>
      <c r="RUC37" s="197"/>
      <c r="RUD37" s="197"/>
      <c r="RUE37" s="197"/>
      <c r="RUF37" s="197"/>
      <c r="RUG37" s="197"/>
      <c r="RUH37" s="197"/>
      <c r="RUI37" s="197"/>
      <c r="RUJ37" s="197"/>
      <c r="RUK37" s="197"/>
      <c r="RUL37" s="197"/>
      <c r="RUM37" s="197"/>
      <c r="RUN37" s="197"/>
      <c r="RUO37" s="197"/>
      <c r="RUP37" s="197"/>
      <c r="RUQ37" s="197"/>
      <c r="RUR37" s="197"/>
      <c r="RUS37" s="197"/>
      <c r="RUT37" s="197"/>
      <c r="RUU37" s="197"/>
      <c r="RUV37" s="197"/>
      <c r="RUW37" s="197"/>
      <c r="RUX37" s="197"/>
      <c r="RUY37" s="197"/>
      <c r="RUZ37" s="197"/>
      <c r="RVA37" s="197"/>
      <c r="RVB37" s="197"/>
      <c r="RVC37" s="197"/>
      <c r="RVD37" s="197"/>
      <c r="RVE37" s="197"/>
      <c r="RVF37" s="197"/>
      <c r="RVG37" s="197"/>
      <c r="RVH37" s="197"/>
      <c r="RVI37" s="197"/>
      <c r="RVJ37" s="197"/>
      <c r="RVK37" s="197"/>
      <c r="RVL37" s="197"/>
      <c r="RVM37" s="197"/>
      <c r="RVN37" s="197"/>
      <c r="RVO37" s="197"/>
      <c r="RVP37" s="197"/>
      <c r="RVQ37" s="197"/>
      <c r="RVR37" s="197"/>
      <c r="RVS37" s="197"/>
      <c r="RVT37" s="197"/>
      <c r="RVU37" s="197"/>
      <c r="RVV37" s="197"/>
      <c r="RVW37" s="197"/>
      <c r="RVX37" s="197"/>
      <c r="RVY37" s="197"/>
      <c r="RVZ37" s="197"/>
      <c r="RWA37" s="197"/>
      <c r="RWB37" s="197"/>
      <c r="RWC37" s="197"/>
      <c r="RWD37" s="197"/>
      <c r="RWE37" s="197"/>
      <c r="RWF37" s="197"/>
      <c r="RWG37" s="197"/>
      <c r="RWH37" s="197"/>
      <c r="RWI37" s="197"/>
      <c r="RWJ37" s="197"/>
      <c r="RWK37" s="197"/>
      <c r="RWL37" s="197"/>
      <c r="RWM37" s="197"/>
      <c r="RWN37" s="197"/>
      <c r="RWO37" s="197"/>
      <c r="RWP37" s="197"/>
      <c r="RWQ37" s="197"/>
      <c r="RWR37" s="197"/>
      <c r="RWS37" s="197"/>
      <c r="RWT37" s="197"/>
      <c r="RWU37" s="197"/>
      <c r="RWV37" s="197"/>
      <c r="RWW37" s="197"/>
      <c r="RWX37" s="197"/>
      <c r="RWY37" s="197"/>
      <c r="RWZ37" s="197"/>
      <c r="RXA37" s="197"/>
      <c r="RXB37" s="197"/>
      <c r="RXC37" s="197"/>
      <c r="RXD37" s="197"/>
      <c r="RXE37" s="197"/>
      <c r="RXF37" s="197"/>
      <c r="RXG37" s="197"/>
      <c r="RXH37" s="197"/>
      <c r="RXI37" s="197"/>
      <c r="RXJ37" s="197"/>
      <c r="RXK37" s="197"/>
      <c r="RXL37" s="197"/>
      <c r="RXM37" s="197"/>
      <c r="RXN37" s="197"/>
      <c r="RXO37" s="197"/>
      <c r="RXP37" s="197"/>
      <c r="RXQ37" s="197"/>
      <c r="RXR37" s="197"/>
      <c r="RXS37" s="197"/>
      <c r="RXT37" s="197"/>
      <c r="RXU37" s="197"/>
      <c r="RXV37" s="197"/>
      <c r="RXW37" s="197"/>
      <c r="RXX37" s="197"/>
      <c r="RXY37" s="197"/>
      <c r="RXZ37" s="197"/>
      <c r="RYA37" s="197"/>
      <c r="RYB37" s="197"/>
      <c r="RYC37" s="197"/>
      <c r="RYD37" s="197"/>
      <c r="RYE37" s="197"/>
      <c r="RYF37" s="197"/>
      <c r="RYG37" s="197"/>
      <c r="RYH37" s="197"/>
      <c r="RYI37" s="197"/>
      <c r="RYJ37" s="197"/>
      <c r="RYK37" s="197"/>
      <c r="RYL37" s="197"/>
      <c r="RYM37" s="197"/>
      <c r="RYN37" s="197"/>
      <c r="RYO37" s="197"/>
      <c r="RYP37" s="197"/>
      <c r="RYQ37" s="197"/>
      <c r="RYR37" s="197"/>
      <c r="RYS37" s="197"/>
      <c r="RYT37" s="197"/>
      <c r="RYU37" s="197"/>
      <c r="RYV37" s="197"/>
      <c r="RYW37" s="197"/>
      <c r="RYX37" s="197"/>
      <c r="RYY37" s="197"/>
      <c r="RYZ37" s="197"/>
      <c r="RZA37" s="197"/>
      <c r="RZB37" s="197"/>
      <c r="RZC37" s="197"/>
      <c r="RZD37" s="197"/>
      <c r="RZE37" s="197"/>
      <c r="RZF37" s="197"/>
      <c r="RZG37" s="197"/>
      <c r="RZH37" s="197"/>
      <c r="RZI37" s="197"/>
      <c r="RZJ37" s="197"/>
      <c r="RZK37" s="197"/>
      <c r="RZL37" s="197"/>
      <c r="RZM37" s="197"/>
      <c r="RZN37" s="197"/>
      <c r="RZO37" s="197"/>
      <c r="RZP37" s="197"/>
      <c r="RZQ37" s="197"/>
      <c r="RZR37" s="197"/>
      <c r="RZS37" s="197"/>
      <c r="RZT37" s="197"/>
      <c r="RZU37" s="197"/>
      <c r="RZV37" s="197"/>
      <c r="RZW37" s="197"/>
      <c r="RZX37" s="197"/>
      <c r="RZY37" s="197"/>
      <c r="RZZ37" s="197"/>
      <c r="SAA37" s="197"/>
      <c r="SAB37" s="197"/>
      <c r="SAC37" s="197"/>
      <c r="SAD37" s="197"/>
      <c r="SAE37" s="197"/>
      <c r="SAF37" s="197"/>
      <c r="SAG37" s="197"/>
      <c r="SAH37" s="197"/>
      <c r="SAI37" s="197"/>
      <c r="SAJ37" s="197"/>
      <c r="SAK37" s="197"/>
      <c r="SAL37" s="197"/>
      <c r="SAM37" s="197"/>
      <c r="SAN37" s="197"/>
      <c r="SAO37" s="197"/>
      <c r="SAP37" s="197"/>
      <c r="SAQ37" s="197"/>
      <c r="SAR37" s="197"/>
      <c r="SAS37" s="197"/>
      <c r="SAT37" s="197"/>
      <c r="SAU37" s="197"/>
      <c r="SAV37" s="197"/>
      <c r="SAW37" s="197"/>
      <c r="SAX37" s="197"/>
      <c r="SAY37" s="197"/>
      <c r="SAZ37" s="197"/>
      <c r="SBA37" s="197"/>
      <c r="SBB37" s="197"/>
      <c r="SBC37" s="197"/>
      <c r="SBD37" s="197"/>
      <c r="SBE37" s="197"/>
      <c r="SBF37" s="197"/>
      <c r="SBG37" s="197"/>
      <c r="SBH37" s="197"/>
      <c r="SBI37" s="197"/>
      <c r="SBJ37" s="197"/>
      <c r="SBK37" s="197"/>
      <c r="SBL37" s="197"/>
      <c r="SBM37" s="197"/>
      <c r="SBN37" s="197"/>
      <c r="SBO37" s="197"/>
      <c r="SBP37" s="197"/>
      <c r="SBQ37" s="197"/>
      <c r="SBR37" s="197"/>
      <c r="SBS37" s="197"/>
      <c r="SBT37" s="197"/>
      <c r="SBU37" s="197"/>
      <c r="SBV37" s="197"/>
      <c r="SBW37" s="197"/>
      <c r="SBX37" s="197"/>
      <c r="SBY37" s="197"/>
      <c r="SBZ37" s="197"/>
      <c r="SCA37" s="197"/>
      <c r="SCB37" s="197"/>
      <c r="SCC37" s="197"/>
      <c r="SCD37" s="197"/>
      <c r="SCE37" s="197"/>
      <c r="SCF37" s="197"/>
      <c r="SCG37" s="197"/>
      <c r="SCH37" s="197"/>
      <c r="SCI37" s="197"/>
      <c r="SCJ37" s="197"/>
      <c r="SCK37" s="197"/>
      <c r="SCL37" s="197"/>
      <c r="SCM37" s="197"/>
      <c r="SCN37" s="197"/>
      <c r="SCO37" s="197"/>
      <c r="SCP37" s="197"/>
      <c r="SCQ37" s="197"/>
      <c r="SCR37" s="197"/>
      <c r="SCS37" s="197"/>
      <c r="SCT37" s="197"/>
      <c r="SCU37" s="197"/>
      <c r="SCV37" s="197"/>
      <c r="SCW37" s="197"/>
      <c r="SCX37" s="197"/>
      <c r="SCY37" s="197"/>
      <c r="SCZ37" s="197"/>
      <c r="SDA37" s="197"/>
      <c r="SDB37" s="197"/>
      <c r="SDC37" s="197"/>
      <c r="SDD37" s="197"/>
      <c r="SDE37" s="197"/>
      <c r="SDF37" s="197"/>
      <c r="SDG37" s="197"/>
      <c r="SDH37" s="197"/>
      <c r="SDI37" s="197"/>
      <c r="SDJ37" s="197"/>
      <c r="SDK37" s="197"/>
      <c r="SDL37" s="197"/>
      <c r="SDM37" s="197"/>
      <c r="SDN37" s="197"/>
      <c r="SDO37" s="197"/>
      <c r="SDP37" s="197"/>
      <c r="SDQ37" s="197"/>
      <c r="SDR37" s="197"/>
      <c r="SDS37" s="197"/>
      <c r="SDT37" s="197"/>
      <c r="SDU37" s="197"/>
      <c r="SDV37" s="197"/>
      <c r="SDW37" s="197"/>
      <c r="SDX37" s="197"/>
      <c r="SDY37" s="197"/>
      <c r="SDZ37" s="197"/>
      <c r="SEA37" s="197"/>
      <c r="SEB37" s="197"/>
      <c r="SEC37" s="197"/>
      <c r="SED37" s="197"/>
      <c r="SEE37" s="197"/>
      <c r="SEF37" s="197"/>
      <c r="SEG37" s="197"/>
      <c r="SEH37" s="197"/>
      <c r="SEI37" s="197"/>
      <c r="SEJ37" s="197"/>
      <c r="SEK37" s="197"/>
      <c r="SEL37" s="197"/>
      <c r="SEM37" s="197"/>
      <c r="SEN37" s="197"/>
      <c r="SEO37" s="197"/>
      <c r="SEP37" s="197"/>
      <c r="SEQ37" s="197"/>
      <c r="SER37" s="197"/>
      <c r="SES37" s="197"/>
      <c r="SET37" s="197"/>
      <c r="SEU37" s="197"/>
      <c r="SEV37" s="197"/>
      <c r="SEW37" s="197"/>
      <c r="SEX37" s="197"/>
      <c r="SEY37" s="197"/>
      <c r="SEZ37" s="197"/>
      <c r="SFA37" s="197"/>
      <c r="SFB37" s="197"/>
      <c r="SFC37" s="197"/>
      <c r="SFD37" s="197"/>
      <c r="SFE37" s="197"/>
      <c r="SFF37" s="197"/>
      <c r="SFG37" s="197"/>
      <c r="SFH37" s="197"/>
      <c r="SFI37" s="197"/>
      <c r="SFJ37" s="197"/>
      <c r="SFK37" s="197"/>
      <c r="SFL37" s="197"/>
      <c r="SFM37" s="197"/>
      <c r="SFN37" s="197"/>
      <c r="SFO37" s="197"/>
      <c r="SFP37" s="197"/>
      <c r="SFQ37" s="197"/>
      <c r="SFR37" s="197"/>
      <c r="SFS37" s="197"/>
      <c r="SFT37" s="197"/>
      <c r="SFU37" s="197"/>
      <c r="SFV37" s="197"/>
      <c r="SFW37" s="197"/>
      <c r="SFX37" s="197"/>
      <c r="SFY37" s="197"/>
      <c r="SFZ37" s="197"/>
      <c r="SGA37" s="197"/>
      <c r="SGB37" s="197"/>
      <c r="SGC37" s="197"/>
      <c r="SGD37" s="197"/>
      <c r="SGE37" s="197"/>
      <c r="SGF37" s="197"/>
      <c r="SGG37" s="197"/>
      <c r="SGH37" s="197"/>
      <c r="SGI37" s="197"/>
      <c r="SGJ37" s="197"/>
      <c r="SGK37" s="197"/>
      <c r="SGL37" s="197"/>
      <c r="SGM37" s="197"/>
      <c r="SGN37" s="197"/>
      <c r="SGO37" s="197"/>
      <c r="SGP37" s="197"/>
      <c r="SGQ37" s="197"/>
      <c r="SGR37" s="197"/>
      <c r="SGS37" s="197"/>
      <c r="SGT37" s="197"/>
      <c r="SGU37" s="197"/>
      <c r="SGV37" s="197"/>
      <c r="SGW37" s="197"/>
      <c r="SGX37" s="197"/>
      <c r="SGY37" s="197"/>
      <c r="SGZ37" s="197"/>
      <c r="SHA37" s="197"/>
      <c r="SHB37" s="197"/>
      <c r="SHC37" s="197"/>
      <c r="SHD37" s="197"/>
      <c r="SHE37" s="197"/>
      <c r="SHF37" s="197"/>
      <c r="SHG37" s="197"/>
      <c r="SHH37" s="197"/>
      <c r="SHI37" s="197"/>
      <c r="SHJ37" s="197"/>
      <c r="SHK37" s="197"/>
      <c r="SHL37" s="197"/>
      <c r="SHM37" s="197"/>
      <c r="SHN37" s="197"/>
      <c r="SHO37" s="197"/>
      <c r="SHP37" s="197"/>
      <c r="SHQ37" s="197"/>
      <c r="SHR37" s="197"/>
      <c r="SHS37" s="197"/>
      <c r="SHT37" s="197"/>
      <c r="SHU37" s="197"/>
      <c r="SHV37" s="197"/>
      <c r="SHW37" s="197"/>
      <c r="SHX37" s="197"/>
      <c r="SHY37" s="197"/>
      <c r="SHZ37" s="197"/>
      <c r="SIA37" s="197"/>
      <c r="SIB37" s="197"/>
      <c r="SIC37" s="197"/>
      <c r="SID37" s="197"/>
      <c r="SIE37" s="197"/>
      <c r="SIF37" s="197"/>
      <c r="SIG37" s="197"/>
      <c r="SIH37" s="197"/>
      <c r="SII37" s="197"/>
      <c r="SIJ37" s="197"/>
      <c r="SIK37" s="197"/>
      <c r="SIL37" s="197"/>
      <c r="SIM37" s="197"/>
      <c r="SIN37" s="197"/>
      <c r="SIO37" s="197"/>
      <c r="SIP37" s="197"/>
      <c r="SIQ37" s="197"/>
      <c r="SIR37" s="197"/>
      <c r="SIS37" s="197"/>
      <c r="SIT37" s="197"/>
      <c r="SIU37" s="197"/>
      <c r="SIV37" s="197"/>
      <c r="SIW37" s="197"/>
      <c r="SIX37" s="197"/>
      <c r="SIY37" s="197"/>
      <c r="SIZ37" s="197"/>
      <c r="SJA37" s="197"/>
      <c r="SJB37" s="197"/>
      <c r="SJC37" s="197"/>
      <c r="SJD37" s="197"/>
      <c r="SJE37" s="197"/>
      <c r="SJF37" s="197"/>
      <c r="SJG37" s="197"/>
      <c r="SJH37" s="197"/>
      <c r="SJI37" s="197"/>
      <c r="SJJ37" s="197"/>
      <c r="SJK37" s="197"/>
      <c r="SJL37" s="197"/>
      <c r="SJM37" s="197"/>
      <c r="SJN37" s="197"/>
      <c r="SJO37" s="197"/>
      <c r="SJP37" s="197"/>
      <c r="SJQ37" s="197"/>
      <c r="SJR37" s="197"/>
      <c r="SJS37" s="197"/>
      <c r="SJT37" s="197"/>
      <c r="SJU37" s="197"/>
      <c r="SJV37" s="197"/>
      <c r="SJW37" s="197"/>
      <c r="SJX37" s="197"/>
      <c r="SJY37" s="197"/>
      <c r="SJZ37" s="197"/>
      <c r="SKA37" s="197"/>
      <c r="SKB37" s="197"/>
      <c r="SKC37" s="197"/>
      <c r="SKD37" s="197"/>
      <c r="SKE37" s="197"/>
      <c r="SKF37" s="197"/>
      <c r="SKG37" s="197"/>
      <c r="SKH37" s="197"/>
      <c r="SKI37" s="197"/>
      <c r="SKJ37" s="197"/>
      <c r="SKK37" s="197"/>
      <c r="SKL37" s="197"/>
      <c r="SKM37" s="197"/>
      <c r="SKN37" s="197"/>
      <c r="SKO37" s="197"/>
      <c r="SKP37" s="197"/>
      <c r="SKQ37" s="197"/>
      <c r="SKR37" s="197"/>
      <c r="SKS37" s="197"/>
      <c r="SKT37" s="197"/>
      <c r="SKU37" s="197"/>
      <c r="SKV37" s="197"/>
      <c r="SKW37" s="197"/>
      <c r="SKX37" s="197"/>
      <c r="SKY37" s="197"/>
      <c r="SKZ37" s="197"/>
      <c r="SLA37" s="197"/>
      <c r="SLB37" s="197"/>
      <c r="SLC37" s="197"/>
      <c r="SLD37" s="197"/>
      <c r="SLE37" s="197"/>
      <c r="SLF37" s="197"/>
      <c r="SLG37" s="197"/>
      <c r="SLH37" s="197"/>
      <c r="SLI37" s="197"/>
      <c r="SLJ37" s="197"/>
      <c r="SLK37" s="197"/>
      <c r="SLL37" s="197"/>
      <c r="SLM37" s="197"/>
      <c r="SLN37" s="197"/>
      <c r="SLO37" s="197"/>
      <c r="SLP37" s="197"/>
      <c r="SLQ37" s="197"/>
      <c r="SLR37" s="197"/>
      <c r="SLS37" s="197"/>
      <c r="SLT37" s="197"/>
      <c r="SLU37" s="197"/>
      <c r="SLV37" s="197"/>
      <c r="SLW37" s="197"/>
      <c r="SLX37" s="197"/>
      <c r="SLY37" s="197"/>
      <c r="SLZ37" s="197"/>
      <c r="SMA37" s="197"/>
      <c r="SMB37" s="197"/>
      <c r="SMC37" s="197"/>
      <c r="SMD37" s="197"/>
      <c r="SME37" s="197"/>
      <c r="SMF37" s="197"/>
      <c r="SMG37" s="197"/>
      <c r="SMH37" s="197"/>
      <c r="SMI37" s="197"/>
      <c r="SMJ37" s="197"/>
      <c r="SMK37" s="197"/>
      <c r="SML37" s="197"/>
      <c r="SMM37" s="197"/>
      <c r="SMN37" s="197"/>
      <c r="SMO37" s="197"/>
      <c r="SMP37" s="197"/>
      <c r="SMQ37" s="197"/>
      <c r="SMR37" s="197"/>
      <c r="SMS37" s="197"/>
      <c r="SMT37" s="197"/>
      <c r="SMU37" s="197"/>
      <c r="SMV37" s="197"/>
      <c r="SMW37" s="197"/>
      <c r="SMX37" s="197"/>
      <c r="SMY37" s="197"/>
      <c r="SMZ37" s="197"/>
      <c r="SNA37" s="197"/>
      <c r="SNB37" s="197"/>
      <c r="SNC37" s="197"/>
      <c r="SND37" s="197"/>
      <c r="SNE37" s="197"/>
      <c r="SNF37" s="197"/>
      <c r="SNG37" s="197"/>
      <c r="SNH37" s="197"/>
      <c r="SNI37" s="197"/>
      <c r="SNJ37" s="197"/>
      <c r="SNK37" s="197"/>
      <c r="SNL37" s="197"/>
      <c r="SNM37" s="197"/>
      <c r="SNN37" s="197"/>
      <c r="SNO37" s="197"/>
      <c r="SNP37" s="197"/>
      <c r="SNQ37" s="197"/>
      <c r="SNR37" s="197"/>
      <c r="SNS37" s="197"/>
      <c r="SNT37" s="197"/>
      <c r="SNU37" s="197"/>
      <c r="SNV37" s="197"/>
      <c r="SNW37" s="197"/>
      <c r="SNX37" s="197"/>
      <c r="SNY37" s="197"/>
      <c r="SNZ37" s="197"/>
      <c r="SOA37" s="197"/>
      <c r="SOB37" s="197"/>
      <c r="SOC37" s="197"/>
      <c r="SOD37" s="197"/>
      <c r="SOE37" s="197"/>
      <c r="SOF37" s="197"/>
      <c r="SOG37" s="197"/>
      <c r="SOH37" s="197"/>
      <c r="SOI37" s="197"/>
      <c r="SOJ37" s="197"/>
      <c r="SOK37" s="197"/>
      <c r="SOL37" s="197"/>
      <c r="SOM37" s="197"/>
      <c r="SON37" s="197"/>
      <c r="SOO37" s="197"/>
      <c r="SOP37" s="197"/>
      <c r="SOQ37" s="197"/>
      <c r="SOR37" s="197"/>
      <c r="SOS37" s="197"/>
      <c r="SOT37" s="197"/>
      <c r="SOU37" s="197"/>
      <c r="SOV37" s="197"/>
      <c r="SOW37" s="197"/>
      <c r="SOX37" s="197"/>
      <c r="SOY37" s="197"/>
      <c r="SOZ37" s="197"/>
      <c r="SPA37" s="197"/>
      <c r="SPB37" s="197"/>
      <c r="SPC37" s="197"/>
      <c r="SPD37" s="197"/>
      <c r="SPE37" s="197"/>
      <c r="SPF37" s="197"/>
      <c r="SPG37" s="197"/>
      <c r="SPH37" s="197"/>
      <c r="SPI37" s="197"/>
      <c r="SPJ37" s="197"/>
      <c r="SPK37" s="197"/>
      <c r="SPL37" s="197"/>
      <c r="SPM37" s="197"/>
      <c r="SPN37" s="197"/>
      <c r="SPO37" s="197"/>
      <c r="SPP37" s="197"/>
      <c r="SPQ37" s="197"/>
      <c r="SPR37" s="197"/>
      <c r="SPS37" s="197"/>
      <c r="SPT37" s="197"/>
      <c r="SPU37" s="197"/>
      <c r="SPV37" s="197"/>
      <c r="SPW37" s="197"/>
      <c r="SPX37" s="197"/>
      <c r="SPY37" s="197"/>
      <c r="SPZ37" s="197"/>
      <c r="SQA37" s="197"/>
      <c r="SQB37" s="197"/>
      <c r="SQC37" s="197"/>
      <c r="SQD37" s="197"/>
      <c r="SQE37" s="197"/>
      <c r="SQF37" s="197"/>
      <c r="SQG37" s="197"/>
      <c r="SQH37" s="197"/>
      <c r="SQI37" s="197"/>
      <c r="SQJ37" s="197"/>
      <c r="SQK37" s="197"/>
      <c r="SQL37" s="197"/>
      <c r="SQM37" s="197"/>
      <c r="SQN37" s="197"/>
      <c r="SQO37" s="197"/>
      <c r="SQP37" s="197"/>
      <c r="SQQ37" s="197"/>
      <c r="SQR37" s="197"/>
      <c r="SQS37" s="197"/>
      <c r="SQT37" s="197"/>
      <c r="SQU37" s="197"/>
      <c r="SQV37" s="197"/>
      <c r="SQW37" s="197"/>
      <c r="SQX37" s="197"/>
      <c r="SQY37" s="197"/>
      <c r="SQZ37" s="197"/>
      <c r="SRA37" s="197"/>
      <c r="SRB37" s="197"/>
      <c r="SRC37" s="197"/>
      <c r="SRD37" s="197"/>
      <c r="SRE37" s="197"/>
      <c r="SRF37" s="197"/>
      <c r="SRG37" s="197"/>
      <c r="SRH37" s="197"/>
      <c r="SRI37" s="197"/>
      <c r="SRJ37" s="197"/>
      <c r="SRK37" s="197"/>
      <c r="SRL37" s="197"/>
      <c r="SRM37" s="197"/>
      <c r="SRN37" s="197"/>
      <c r="SRO37" s="197"/>
      <c r="SRP37" s="197"/>
      <c r="SRQ37" s="197"/>
      <c r="SRR37" s="197"/>
      <c r="SRS37" s="197"/>
      <c r="SRT37" s="197"/>
      <c r="SRU37" s="197"/>
      <c r="SRV37" s="197"/>
      <c r="SRW37" s="197"/>
      <c r="SRX37" s="197"/>
      <c r="SRY37" s="197"/>
      <c r="SRZ37" s="197"/>
      <c r="SSA37" s="197"/>
      <c r="SSB37" s="197"/>
      <c r="SSC37" s="197"/>
      <c r="SSD37" s="197"/>
      <c r="SSE37" s="197"/>
      <c r="SSF37" s="197"/>
      <c r="SSG37" s="197"/>
      <c r="SSH37" s="197"/>
      <c r="SSI37" s="197"/>
      <c r="SSJ37" s="197"/>
      <c r="SSK37" s="197"/>
      <c r="SSL37" s="197"/>
      <c r="SSM37" s="197"/>
      <c r="SSN37" s="197"/>
      <c r="SSO37" s="197"/>
      <c r="SSP37" s="197"/>
      <c r="SSQ37" s="197"/>
      <c r="SSR37" s="197"/>
      <c r="SSS37" s="197"/>
      <c r="SST37" s="197"/>
      <c r="SSU37" s="197"/>
      <c r="SSV37" s="197"/>
      <c r="SSW37" s="197"/>
      <c r="SSX37" s="197"/>
      <c r="SSY37" s="197"/>
      <c r="SSZ37" s="197"/>
      <c r="STA37" s="197"/>
      <c r="STB37" s="197"/>
      <c r="STC37" s="197"/>
      <c r="STD37" s="197"/>
      <c r="STE37" s="197"/>
      <c r="STF37" s="197"/>
      <c r="STG37" s="197"/>
      <c r="STH37" s="197"/>
      <c r="STI37" s="197"/>
      <c r="STJ37" s="197"/>
      <c r="STK37" s="197"/>
      <c r="STL37" s="197"/>
      <c r="STM37" s="197"/>
      <c r="STN37" s="197"/>
      <c r="STO37" s="197"/>
      <c r="STP37" s="197"/>
      <c r="STQ37" s="197"/>
      <c r="STR37" s="197"/>
      <c r="STS37" s="197"/>
      <c r="STT37" s="197"/>
      <c r="STU37" s="197"/>
      <c r="STV37" s="197"/>
      <c r="STW37" s="197"/>
      <c r="STX37" s="197"/>
      <c r="STY37" s="197"/>
      <c r="STZ37" s="197"/>
      <c r="SUA37" s="197"/>
      <c r="SUB37" s="197"/>
      <c r="SUC37" s="197"/>
      <c r="SUD37" s="197"/>
      <c r="SUE37" s="197"/>
      <c r="SUF37" s="197"/>
      <c r="SUG37" s="197"/>
      <c r="SUH37" s="197"/>
      <c r="SUI37" s="197"/>
      <c r="SUJ37" s="197"/>
      <c r="SUK37" s="197"/>
      <c r="SUL37" s="197"/>
      <c r="SUM37" s="197"/>
      <c r="SUN37" s="197"/>
      <c r="SUO37" s="197"/>
      <c r="SUP37" s="197"/>
      <c r="SUQ37" s="197"/>
      <c r="SUR37" s="197"/>
      <c r="SUS37" s="197"/>
      <c r="SUT37" s="197"/>
      <c r="SUU37" s="197"/>
      <c r="SUV37" s="197"/>
      <c r="SUW37" s="197"/>
      <c r="SUX37" s="197"/>
      <c r="SUY37" s="197"/>
      <c r="SUZ37" s="197"/>
      <c r="SVA37" s="197"/>
      <c r="SVB37" s="197"/>
      <c r="SVC37" s="197"/>
      <c r="SVD37" s="197"/>
      <c r="SVE37" s="197"/>
      <c r="SVF37" s="197"/>
      <c r="SVG37" s="197"/>
      <c r="SVH37" s="197"/>
      <c r="SVI37" s="197"/>
      <c r="SVJ37" s="197"/>
      <c r="SVK37" s="197"/>
      <c r="SVL37" s="197"/>
      <c r="SVM37" s="197"/>
      <c r="SVN37" s="197"/>
      <c r="SVO37" s="197"/>
      <c r="SVP37" s="197"/>
      <c r="SVQ37" s="197"/>
      <c r="SVR37" s="197"/>
      <c r="SVS37" s="197"/>
      <c r="SVT37" s="197"/>
      <c r="SVU37" s="197"/>
      <c r="SVV37" s="197"/>
      <c r="SVW37" s="197"/>
      <c r="SVX37" s="197"/>
      <c r="SVY37" s="197"/>
      <c r="SVZ37" s="197"/>
      <c r="SWA37" s="197"/>
      <c r="SWB37" s="197"/>
      <c r="SWC37" s="197"/>
      <c r="SWD37" s="197"/>
      <c r="SWE37" s="197"/>
      <c r="SWF37" s="197"/>
      <c r="SWG37" s="197"/>
      <c r="SWH37" s="197"/>
      <c r="SWI37" s="197"/>
      <c r="SWJ37" s="197"/>
      <c r="SWK37" s="197"/>
      <c r="SWL37" s="197"/>
      <c r="SWM37" s="197"/>
      <c r="SWN37" s="197"/>
      <c r="SWO37" s="197"/>
      <c r="SWP37" s="197"/>
      <c r="SWQ37" s="197"/>
      <c r="SWR37" s="197"/>
      <c r="SWS37" s="197"/>
      <c r="SWT37" s="197"/>
      <c r="SWU37" s="197"/>
      <c r="SWV37" s="197"/>
      <c r="SWW37" s="197"/>
      <c r="SWX37" s="197"/>
      <c r="SWY37" s="197"/>
      <c r="SWZ37" s="197"/>
      <c r="SXA37" s="197"/>
      <c r="SXB37" s="197"/>
      <c r="SXC37" s="197"/>
      <c r="SXD37" s="197"/>
      <c r="SXE37" s="197"/>
      <c r="SXF37" s="197"/>
      <c r="SXG37" s="197"/>
      <c r="SXH37" s="197"/>
      <c r="SXI37" s="197"/>
      <c r="SXJ37" s="197"/>
      <c r="SXK37" s="197"/>
      <c r="SXL37" s="197"/>
      <c r="SXM37" s="197"/>
      <c r="SXN37" s="197"/>
      <c r="SXO37" s="197"/>
      <c r="SXP37" s="197"/>
      <c r="SXQ37" s="197"/>
      <c r="SXR37" s="197"/>
      <c r="SXS37" s="197"/>
      <c r="SXT37" s="197"/>
      <c r="SXU37" s="197"/>
      <c r="SXV37" s="197"/>
      <c r="SXW37" s="197"/>
      <c r="SXX37" s="197"/>
      <c r="SXY37" s="197"/>
      <c r="SXZ37" s="197"/>
      <c r="SYA37" s="197"/>
      <c r="SYB37" s="197"/>
      <c r="SYC37" s="197"/>
      <c r="SYD37" s="197"/>
      <c r="SYE37" s="197"/>
      <c r="SYF37" s="197"/>
      <c r="SYG37" s="197"/>
      <c r="SYH37" s="197"/>
      <c r="SYI37" s="197"/>
      <c r="SYJ37" s="197"/>
      <c r="SYK37" s="197"/>
      <c r="SYL37" s="197"/>
      <c r="SYM37" s="197"/>
      <c r="SYN37" s="197"/>
      <c r="SYO37" s="197"/>
      <c r="SYP37" s="197"/>
      <c r="SYQ37" s="197"/>
      <c r="SYR37" s="197"/>
      <c r="SYS37" s="197"/>
      <c r="SYT37" s="197"/>
      <c r="SYU37" s="197"/>
      <c r="SYV37" s="197"/>
      <c r="SYW37" s="197"/>
      <c r="SYX37" s="197"/>
      <c r="SYY37" s="197"/>
      <c r="SYZ37" s="197"/>
      <c r="SZA37" s="197"/>
      <c r="SZB37" s="197"/>
      <c r="SZC37" s="197"/>
      <c r="SZD37" s="197"/>
      <c r="SZE37" s="197"/>
      <c r="SZF37" s="197"/>
      <c r="SZG37" s="197"/>
      <c r="SZH37" s="197"/>
      <c r="SZI37" s="197"/>
      <c r="SZJ37" s="197"/>
      <c r="SZK37" s="197"/>
      <c r="SZL37" s="197"/>
      <c r="SZM37" s="197"/>
      <c r="SZN37" s="197"/>
      <c r="SZO37" s="197"/>
      <c r="SZP37" s="197"/>
      <c r="SZQ37" s="197"/>
      <c r="SZR37" s="197"/>
      <c r="SZS37" s="197"/>
      <c r="SZT37" s="197"/>
      <c r="SZU37" s="197"/>
      <c r="SZV37" s="197"/>
      <c r="SZW37" s="197"/>
      <c r="SZX37" s="197"/>
      <c r="SZY37" s="197"/>
      <c r="SZZ37" s="197"/>
      <c r="TAA37" s="197"/>
      <c r="TAB37" s="197"/>
      <c r="TAC37" s="197"/>
      <c r="TAD37" s="197"/>
      <c r="TAE37" s="197"/>
      <c r="TAF37" s="197"/>
      <c r="TAG37" s="197"/>
      <c r="TAH37" s="197"/>
      <c r="TAI37" s="197"/>
      <c r="TAJ37" s="197"/>
      <c r="TAK37" s="197"/>
      <c r="TAL37" s="197"/>
      <c r="TAM37" s="197"/>
      <c r="TAN37" s="197"/>
      <c r="TAO37" s="197"/>
      <c r="TAP37" s="197"/>
      <c r="TAQ37" s="197"/>
      <c r="TAR37" s="197"/>
      <c r="TAS37" s="197"/>
      <c r="TAT37" s="197"/>
      <c r="TAU37" s="197"/>
      <c r="TAV37" s="197"/>
      <c r="TAW37" s="197"/>
      <c r="TAX37" s="197"/>
      <c r="TAY37" s="197"/>
      <c r="TAZ37" s="197"/>
      <c r="TBA37" s="197"/>
      <c r="TBB37" s="197"/>
      <c r="TBC37" s="197"/>
      <c r="TBD37" s="197"/>
      <c r="TBE37" s="197"/>
      <c r="TBF37" s="197"/>
      <c r="TBG37" s="197"/>
      <c r="TBH37" s="197"/>
      <c r="TBI37" s="197"/>
      <c r="TBJ37" s="197"/>
      <c r="TBK37" s="197"/>
      <c r="TBL37" s="197"/>
      <c r="TBM37" s="197"/>
      <c r="TBN37" s="197"/>
      <c r="TBO37" s="197"/>
      <c r="TBP37" s="197"/>
      <c r="TBQ37" s="197"/>
      <c r="TBR37" s="197"/>
      <c r="TBS37" s="197"/>
      <c r="TBT37" s="197"/>
      <c r="TBU37" s="197"/>
      <c r="TBV37" s="197"/>
      <c r="TBW37" s="197"/>
      <c r="TBX37" s="197"/>
      <c r="TBY37" s="197"/>
      <c r="TBZ37" s="197"/>
      <c r="TCA37" s="197"/>
      <c r="TCB37" s="197"/>
      <c r="TCC37" s="197"/>
      <c r="TCD37" s="197"/>
      <c r="TCE37" s="197"/>
      <c r="TCF37" s="197"/>
      <c r="TCG37" s="197"/>
      <c r="TCH37" s="197"/>
      <c r="TCI37" s="197"/>
      <c r="TCJ37" s="197"/>
      <c r="TCK37" s="197"/>
      <c r="TCL37" s="197"/>
      <c r="TCM37" s="197"/>
      <c r="TCN37" s="197"/>
      <c r="TCO37" s="197"/>
      <c r="TCP37" s="197"/>
      <c r="TCQ37" s="197"/>
      <c r="TCR37" s="197"/>
      <c r="TCS37" s="197"/>
      <c r="TCT37" s="197"/>
      <c r="TCU37" s="197"/>
      <c r="TCV37" s="197"/>
      <c r="TCW37" s="197"/>
      <c r="TCX37" s="197"/>
      <c r="TCY37" s="197"/>
      <c r="TCZ37" s="197"/>
      <c r="TDA37" s="197"/>
      <c r="TDB37" s="197"/>
      <c r="TDC37" s="197"/>
      <c r="TDD37" s="197"/>
      <c r="TDE37" s="197"/>
      <c r="TDF37" s="197"/>
      <c r="TDG37" s="197"/>
      <c r="TDH37" s="197"/>
      <c r="TDI37" s="197"/>
      <c r="TDJ37" s="197"/>
      <c r="TDK37" s="197"/>
      <c r="TDL37" s="197"/>
      <c r="TDM37" s="197"/>
      <c r="TDN37" s="197"/>
      <c r="TDO37" s="197"/>
      <c r="TDP37" s="197"/>
      <c r="TDQ37" s="197"/>
      <c r="TDR37" s="197"/>
      <c r="TDS37" s="197"/>
      <c r="TDT37" s="197"/>
      <c r="TDU37" s="197"/>
      <c r="TDV37" s="197"/>
      <c r="TDW37" s="197"/>
      <c r="TDX37" s="197"/>
      <c r="TDY37" s="197"/>
      <c r="TDZ37" s="197"/>
      <c r="TEA37" s="197"/>
      <c r="TEB37" s="197"/>
      <c r="TEC37" s="197"/>
      <c r="TED37" s="197"/>
      <c r="TEE37" s="197"/>
      <c r="TEF37" s="197"/>
      <c r="TEG37" s="197"/>
      <c r="TEH37" s="197"/>
      <c r="TEI37" s="197"/>
      <c r="TEJ37" s="197"/>
      <c r="TEK37" s="197"/>
      <c r="TEL37" s="197"/>
      <c r="TEM37" s="197"/>
      <c r="TEN37" s="197"/>
      <c r="TEO37" s="197"/>
      <c r="TEP37" s="197"/>
      <c r="TEQ37" s="197"/>
      <c r="TER37" s="197"/>
      <c r="TES37" s="197"/>
      <c r="TET37" s="197"/>
      <c r="TEU37" s="197"/>
      <c r="TEV37" s="197"/>
      <c r="TEW37" s="197"/>
      <c r="TEX37" s="197"/>
      <c r="TEY37" s="197"/>
      <c r="TEZ37" s="197"/>
      <c r="TFA37" s="197"/>
      <c r="TFB37" s="197"/>
      <c r="TFC37" s="197"/>
      <c r="TFD37" s="197"/>
      <c r="TFE37" s="197"/>
      <c r="TFF37" s="197"/>
      <c r="TFG37" s="197"/>
      <c r="TFH37" s="197"/>
      <c r="TFI37" s="197"/>
      <c r="TFJ37" s="197"/>
      <c r="TFK37" s="197"/>
      <c r="TFL37" s="197"/>
      <c r="TFM37" s="197"/>
      <c r="TFN37" s="197"/>
      <c r="TFO37" s="197"/>
      <c r="TFP37" s="197"/>
      <c r="TFQ37" s="197"/>
      <c r="TFR37" s="197"/>
      <c r="TFS37" s="197"/>
      <c r="TFT37" s="197"/>
      <c r="TFU37" s="197"/>
      <c r="TFV37" s="197"/>
      <c r="TFW37" s="197"/>
      <c r="TFX37" s="197"/>
      <c r="TFY37" s="197"/>
      <c r="TFZ37" s="197"/>
      <c r="TGA37" s="197"/>
      <c r="TGB37" s="197"/>
      <c r="TGC37" s="197"/>
      <c r="TGD37" s="197"/>
      <c r="TGE37" s="197"/>
      <c r="TGF37" s="197"/>
      <c r="TGG37" s="197"/>
      <c r="TGH37" s="197"/>
      <c r="TGI37" s="197"/>
      <c r="TGJ37" s="197"/>
      <c r="TGK37" s="197"/>
      <c r="TGL37" s="197"/>
      <c r="TGM37" s="197"/>
      <c r="TGN37" s="197"/>
      <c r="TGO37" s="197"/>
      <c r="TGP37" s="197"/>
      <c r="TGQ37" s="197"/>
      <c r="TGR37" s="197"/>
      <c r="TGS37" s="197"/>
      <c r="TGT37" s="197"/>
      <c r="TGU37" s="197"/>
      <c r="TGV37" s="197"/>
      <c r="TGW37" s="197"/>
      <c r="TGX37" s="197"/>
      <c r="TGY37" s="197"/>
      <c r="TGZ37" s="197"/>
      <c r="THA37" s="197"/>
      <c r="THB37" s="197"/>
      <c r="THC37" s="197"/>
      <c r="THD37" s="197"/>
      <c r="THE37" s="197"/>
      <c r="THF37" s="197"/>
      <c r="THG37" s="197"/>
      <c r="THH37" s="197"/>
      <c r="THI37" s="197"/>
      <c r="THJ37" s="197"/>
      <c r="THK37" s="197"/>
      <c r="THL37" s="197"/>
      <c r="THM37" s="197"/>
      <c r="THN37" s="197"/>
      <c r="THO37" s="197"/>
      <c r="THP37" s="197"/>
      <c r="THQ37" s="197"/>
      <c r="THR37" s="197"/>
      <c r="THS37" s="197"/>
      <c r="THT37" s="197"/>
      <c r="THU37" s="197"/>
      <c r="THV37" s="197"/>
      <c r="THW37" s="197"/>
      <c r="THX37" s="197"/>
      <c r="THY37" s="197"/>
      <c r="THZ37" s="197"/>
      <c r="TIA37" s="197"/>
      <c r="TIB37" s="197"/>
      <c r="TIC37" s="197"/>
      <c r="TID37" s="197"/>
      <c r="TIE37" s="197"/>
      <c r="TIF37" s="197"/>
      <c r="TIG37" s="197"/>
      <c r="TIH37" s="197"/>
      <c r="TII37" s="197"/>
      <c r="TIJ37" s="197"/>
      <c r="TIK37" s="197"/>
      <c r="TIL37" s="197"/>
      <c r="TIM37" s="197"/>
      <c r="TIN37" s="197"/>
      <c r="TIO37" s="197"/>
      <c r="TIP37" s="197"/>
      <c r="TIQ37" s="197"/>
      <c r="TIR37" s="197"/>
      <c r="TIS37" s="197"/>
      <c r="TIT37" s="197"/>
      <c r="TIU37" s="197"/>
      <c r="TIV37" s="197"/>
      <c r="TIW37" s="197"/>
      <c r="TIX37" s="197"/>
      <c r="TIY37" s="197"/>
      <c r="TIZ37" s="197"/>
      <c r="TJA37" s="197"/>
      <c r="TJB37" s="197"/>
      <c r="TJC37" s="197"/>
      <c r="TJD37" s="197"/>
      <c r="TJE37" s="197"/>
      <c r="TJF37" s="197"/>
      <c r="TJG37" s="197"/>
      <c r="TJH37" s="197"/>
      <c r="TJI37" s="197"/>
      <c r="TJJ37" s="197"/>
      <c r="TJK37" s="197"/>
      <c r="TJL37" s="197"/>
      <c r="TJM37" s="197"/>
      <c r="TJN37" s="197"/>
      <c r="TJO37" s="197"/>
      <c r="TJP37" s="197"/>
      <c r="TJQ37" s="197"/>
      <c r="TJR37" s="197"/>
      <c r="TJS37" s="197"/>
      <c r="TJT37" s="197"/>
      <c r="TJU37" s="197"/>
      <c r="TJV37" s="197"/>
      <c r="TJW37" s="197"/>
      <c r="TJX37" s="197"/>
      <c r="TJY37" s="197"/>
      <c r="TJZ37" s="197"/>
      <c r="TKA37" s="197"/>
      <c r="TKB37" s="197"/>
      <c r="TKC37" s="197"/>
      <c r="TKD37" s="197"/>
      <c r="TKE37" s="197"/>
      <c r="TKF37" s="197"/>
      <c r="TKG37" s="197"/>
      <c r="TKH37" s="197"/>
      <c r="TKI37" s="197"/>
      <c r="TKJ37" s="197"/>
      <c r="TKK37" s="197"/>
      <c r="TKL37" s="197"/>
      <c r="TKM37" s="197"/>
      <c r="TKN37" s="197"/>
      <c r="TKO37" s="197"/>
      <c r="TKP37" s="197"/>
      <c r="TKQ37" s="197"/>
      <c r="TKR37" s="197"/>
      <c r="TKS37" s="197"/>
      <c r="TKT37" s="197"/>
      <c r="TKU37" s="197"/>
      <c r="TKV37" s="197"/>
      <c r="TKW37" s="197"/>
      <c r="TKX37" s="197"/>
      <c r="TKY37" s="197"/>
      <c r="TKZ37" s="197"/>
      <c r="TLA37" s="197"/>
      <c r="TLB37" s="197"/>
      <c r="TLC37" s="197"/>
      <c r="TLD37" s="197"/>
      <c r="TLE37" s="197"/>
      <c r="TLF37" s="197"/>
      <c r="TLG37" s="197"/>
      <c r="TLH37" s="197"/>
      <c r="TLI37" s="197"/>
      <c r="TLJ37" s="197"/>
      <c r="TLK37" s="197"/>
      <c r="TLL37" s="197"/>
      <c r="TLM37" s="197"/>
      <c r="TLN37" s="197"/>
      <c r="TLO37" s="197"/>
      <c r="TLP37" s="197"/>
      <c r="TLQ37" s="197"/>
      <c r="TLR37" s="197"/>
      <c r="TLS37" s="197"/>
      <c r="TLT37" s="197"/>
      <c r="TLU37" s="197"/>
      <c r="TLV37" s="197"/>
      <c r="TLW37" s="197"/>
      <c r="TLX37" s="197"/>
      <c r="TLY37" s="197"/>
      <c r="TLZ37" s="197"/>
      <c r="TMA37" s="197"/>
      <c r="TMB37" s="197"/>
      <c r="TMC37" s="197"/>
      <c r="TMD37" s="197"/>
      <c r="TME37" s="197"/>
      <c r="TMF37" s="197"/>
      <c r="TMG37" s="197"/>
      <c r="TMH37" s="197"/>
      <c r="TMI37" s="197"/>
      <c r="TMJ37" s="197"/>
      <c r="TMK37" s="197"/>
      <c r="TML37" s="197"/>
      <c r="TMM37" s="197"/>
      <c r="TMN37" s="197"/>
      <c r="TMO37" s="197"/>
      <c r="TMP37" s="197"/>
      <c r="TMQ37" s="197"/>
      <c r="TMR37" s="197"/>
      <c r="TMS37" s="197"/>
      <c r="TMT37" s="197"/>
      <c r="TMU37" s="197"/>
      <c r="TMV37" s="197"/>
      <c r="TMW37" s="197"/>
      <c r="TMX37" s="197"/>
      <c r="TMY37" s="197"/>
      <c r="TMZ37" s="197"/>
      <c r="TNA37" s="197"/>
      <c r="TNB37" s="197"/>
      <c r="TNC37" s="197"/>
      <c r="TND37" s="197"/>
      <c r="TNE37" s="197"/>
      <c r="TNF37" s="197"/>
      <c r="TNG37" s="197"/>
      <c r="TNH37" s="197"/>
      <c r="TNI37" s="197"/>
      <c r="TNJ37" s="197"/>
      <c r="TNK37" s="197"/>
      <c r="TNL37" s="197"/>
      <c r="TNM37" s="197"/>
      <c r="TNN37" s="197"/>
      <c r="TNO37" s="197"/>
      <c r="TNP37" s="197"/>
      <c r="TNQ37" s="197"/>
      <c r="TNR37" s="197"/>
      <c r="TNS37" s="197"/>
      <c r="TNT37" s="197"/>
      <c r="TNU37" s="197"/>
      <c r="TNV37" s="197"/>
      <c r="TNW37" s="197"/>
      <c r="TNX37" s="197"/>
      <c r="TNY37" s="197"/>
      <c r="TNZ37" s="197"/>
      <c r="TOA37" s="197"/>
      <c r="TOB37" s="197"/>
      <c r="TOC37" s="197"/>
      <c r="TOD37" s="197"/>
      <c r="TOE37" s="197"/>
      <c r="TOF37" s="197"/>
      <c r="TOG37" s="197"/>
      <c r="TOH37" s="197"/>
      <c r="TOI37" s="197"/>
      <c r="TOJ37" s="197"/>
      <c r="TOK37" s="197"/>
      <c r="TOL37" s="197"/>
      <c r="TOM37" s="197"/>
      <c r="TON37" s="197"/>
      <c r="TOO37" s="197"/>
      <c r="TOP37" s="197"/>
      <c r="TOQ37" s="197"/>
      <c r="TOR37" s="197"/>
      <c r="TOS37" s="197"/>
      <c r="TOT37" s="197"/>
      <c r="TOU37" s="197"/>
      <c r="TOV37" s="197"/>
      <c r="TOW37" s="197"/>
      <c r="TOX37" s="197"/>
      <c r="TOY37" s="197"/>
      <c r="TOZ37" s="197"/>
      <c r="TPA37" s="197"/>
      <c r="TPB37" s="197"/>
      <c r="TPC37" s="197"/>
      <c r="TPD37" s="197"/>
      <c r="TPE37" s="197"/>
      <c r="TPF37" s="197"/>
      <c r="TPG37" s="197"/>
      <c r="TPH37" s="197"/>
      <c r="TPI37" s="197"/>
      <c r="TPJ37" s="197"/>
      <c r="TPK37" s="197"/>
      <c r="TPL37" s="197"/>
      <c r="TPM37" s="197"/>
      <c r="TPN37" s="197"/>
      <c r="TPO37" s="197"/>
      <c r="TPP37" s="197"/>
      <c r="TPQ37" s="197"/>
      <c r="TPR37" s="197"/>
      <c r="TPS37" s="197"/>
      <c r="TPT37" s="197"/>
      <c r="TPU37" s="197"/>
      <c r="TPV37" s="197"/>
      <c r="TPW37" s="197"/>
      <c r="TPX37" s="197"/>
      <c r="TPY37" s="197"/>
      <c r="TPZ37" s="197"/>
      <c r="TQA37" s="197"/>
      <c r="TQB37" s="197"/>
      <c r="TQC37" s="197"/>
      <c r="TQD37" s="197"/>
      <c r="TQE37" s="197"/>
      <c r="TQF37" s="197"/>
      <c r="TQG37" s="197"/>
      <c r="TQH37" s="197"/>
      <c r="TQI37" s="197"/>
      <c r="TQJ37" s="197"/>
      <c r="TQK37" s="197"/>
      <c r="TQL37" s="197"/>
      <c r="TQM37" s="197"/>
      <c r="TQN37" s="197"/>
      <c r="TQO37" s="197"/>
      <c r="TQP37" s="197"/>
      <c r="TQQ37" s="197"/>
      <c r="TQR37" s="197"/>
      <c r="TQS37" s="197"/>
      <c r="TQT37" s="197"/>
      <c r="TQU37" s="197"/>
      <c r="TQV37" s="197"/>
      <c r="TQW37" s="197"/>
      <c r="TQX37" s="197"/>
      <c r="TQY37" s="197"/>
      <c r="TQZ37" s="197"/>
      <c r="TRA37" s="197"/>
      <c r="TRB37" s="197"/>
      <c r="TRC37" s="197"/>
      <c r="TRD37" s="197"/>
      <c r="TRE37" s="197"/>
      <c r="TRF37" s="197"/>
      <c r="TRG37" s="197"/>
      <c r="TRH37" s="197"/>
      <c r="TRI37" s="197"/>
      <c r="TRJ37" s="197"/>
      <c r="TRK37" s="197"/>
      <c r="TRL37" s="197"/>
      <c r="TRM37" s="197"/>
      <c r="TRN37" s="197"/>
      <c r="TRO37" s="197"/>
      <c r="TRP37" s="197"/>
      <c r="TRQ37" s="197"/>
      <c r="TRR37" s="197"/>
      <c r="TRS37" s="197"/>
      <c r="TRT37" s="197"/>
      <c r="TRU37" s="197"/>
      <c r="TRV37" s="197"/>
      <c r="TRW37" s="197"/>
      <c r="TRX37" s="197"/>
      <c r="TRY37" s="197"/>
      <c r="TRZ37" s="197"/>
      <c r="TSA37" s="197"/>
      <c r="TSB37" s="197"/>
      <c r="TSC37" s="197"/>
      <c r="TSD37" s="197"/>
      <c r="TSE37" s="197"/>
      <c r="TSF37" s="197"/>
      <c r="TSG37" s="197"/>
      <c r="TSH37" s="197"/>
      <c r="TSI37" s="197"/>
      <c r="TSJ37" s="197"/>
      <c r="TSK37" s="197"/>
      <c r="TSL37" s="197"/>
      <c r="TSM37" s="197"/>
      <c r="TSN37" s="197"/>
      <c r="TSO37" s="197"/>
      <c r="TSP37" s="197"/>
      <c r="TSQ37" s="197"/>
      <c r="TSR37" s="197"/>
      <c r="TSS37" s="197"/>
      <c r="TST37" s="197"/>
      <c r="TSU37" s="197"/>
      <c r="TSV37" s="197"/>
      <c r="TSW37" s="197"/>
      <c r="TSX37" s="197"/>
      <c r="TSY37" s="197"/>
      <c r="TSZ37" s="197"/>
      <c r="TTA37" s="197"/>
      <c r="TTB37" s="197"/>
      <c r="TTC37" s="197"/>
      <c r="TTD37" s="197"/>
      <c r="TTE37" s="197"/>
      <c r="TTF37" s="197"/>
      <c r="TTG37" s="197"/>
      <c r="TTH37" s="197"/>
      <c r="TTI37" s="197"/>
      <c r="TTJ37" s="197"/>
      <c r="TTK37" s="197"/>
      <c r="TTL37" s="197"/>
      <c r="TTM37" s="197"/>
      <c r="TTN37" s="197"/>
      <c r="TTO37" s="197"/>
      <c r="TTP37" s="197"/>
      <c r="TTQ37" s="197"/>
      <c r="TTR37" s="197"/>
      <c r="TTS37" s="197"/>
      <c r="TTT37" s="197"/>
      <c r="TTU37" s="197"/>
      <c r="TTV37" s="197"/>
      <c r="TTW37" s="197"/>
      <c r="TTX37" s="197"/>
      <c r="TTY37" s="197"/>
      <c r="TTZ37" s="197"/>
      <c r="TUA37" s="197"/>
      <c r="TUB37" s="197"/>
      <c r="TUC37" s="197"/>
      <c r="TUD37" s="197"/>
      <c r="TUE37" s="197"/>
      <c r="TUF37" s="197"/>
      <c r="TUG37" s="197"/>
      <c r="TUH37" s="197"/>
      <c r="TUI37" s="197"/>
      <c r="TUJ37" s="197"/>
      <c r="TUK37" s="197"/>
      <c r="TUL37" s="197"/>
      <c r="TUM37" s="197"/>
      <c r="TUN37" s="197"/>
      <c r="TUO37" s="197"/>
      <c r="TUP37" s="197"/>
      <c r="TUQ37" s="197"/>
      <c r="TUR37" s="197"/>
      <c r="TUS37" s="197"/>
      <c r="TUT37" s="197"/>
      <c r="TUU37" s="197"/>
      <c r="TUV37" s="197"/>
      <c r="TUW37" s="197"/>
      <c r="TUX37" s="197"/>
      <c r="TUY37" s="197"/>
      <c r="TUZ37" s="197"/>
      <c r="TVA37" s="197"/>
      <c r="TVB37" s="197"/>
      <c r="TVC37" s="197"/>
      <c r="TVD37" s="197"/>
      <c r="TVE37" s="197"/>
      <c r="TVF37" s="197"/>
      <c r="TVG37" s="197"/>
      <c r="TVH37" s="197"/>
      <c r="TVI37" s="197"/>
      <c r="TVJ37" s="197"/>
      <c r="TVK37" s="197"/>
      <c r="TVL37" s="197"/>
      <c r="TVM37" s="197"/>
      <c r="TVN37" s="197"/>
      <c r="TVO37" s="197"/>
      <c r="TVP37" s="197"/>
      <c r="TVQ37" s="197"/>
      <c r="TVR37" s="197"/>
      <c r="TVS37" s="197"/>
      <c r="TVT37" s="197"/>
      <c r="TVU37" s="197"/>
      <c r="TVV37" s="197"/>
      <c r="TVW37" s="197"/>
      <c r="TVX37" s="197"/>
      <c r="TVY37" s="197"/>
      <c r="TVZ37" s="197"/>
      <c r="TWA37" s="197"/>
      <c r="TWB37" s="197"/>
      <c r="TWC37" s="197"/>
      <c r="TWD37" s="197"/>
      <c r="TWE37" s="197"/>
      <c r="TWF37" s="197"/>
      <c r="TWG37" s="197"/>
      <c r="TWH37" s="197"/>
      <c r="TWI37" s="197"/>
      <c r="TWJ37" s="197"/>
      <c r="TWK37" s="197"/>
      <c r="TWL37" s="197"/>
      <c r="TWM37" s="197"/>
      <c r="TWN37" s="197"/>
      <c r="TWO37" s="197"/>
      <c r="TWP37" s="197"/>
      <c r="TWQ37" s="197"/>
      <c r="TWR37" s="197"/>
      <c r="TWS37" s="197"/>
      <c r="TWT37" s="197"/>
      <c r="TWU37" s="197"/>
      <c r="TWV37" s="197"/>
      <c r="TWW37" s="197"/>
      <c r="TWX37" s="197"/>
      <c r="TWY37" s="197"/>
      <c r="TWZ37" s="197"/>
      <c r="TXA37" s="197"/>
      <c r="TXB37" s="197"/>
      <c r="TXC37" s="197"/>
      <c r="TXD37" s="197"/>
      <c r="TXE37" s="197"/>
      <c r="TXF37" s="197"/>
      <c r="TXG37" s="197"/>
      <c r="TXH37" s="197"/>
      <c r="TXI37" s="197"/>
      <c r="TXJ37" s="197"/>
      <c r="TXK37" s="197"/>
      <c r="TXL37" s="197"/>
      <c r="TXM37" s="197"/>
      <c r="TXN37" s="197"/>
      <c r="TXO37" s="197"/>
      <c r="TXP37" s="197"/>
      <c r="TXQ37" s="197"/>
      <c r="TXR37" s="197"/>
      <c r="TXS37" s="197"/>
      <c r="TXT37" s="197"/>
      <c r="TXU37" s="197"/>
      <c r="TXV37" s="197"/>
      <c r="TXW37" s="197"/>
      <c r="TXX37" s="197"/>
      <c r="TXY37" s="197"/>
      <c r="TXZ37" s="197"/>
      <c r="TYA37" s="197"/>
      <c r="TYB37" s="197"/>
      <c r="TYC37" s="197"/>
      <c r="TYD37" s="197"/>
      <c r="TYE37" s="197"/>
      <c r="TYF37" s="197"/>
      <c r="TYG37" s="197"/>
      <c r="TYH37" s="197"/>
      <c r="TYI37" s="197"/>
      <c r="TYJ37" s="197"/>
      <c r="TYK37" s="197"/>
      <c r="TYL37" s="197"/>
      <c r="TYM37" s="197"/>
      <c r="TYN37" s="197"/>
      <c r="TYO37" s="197"/>
      <c r="TYP37" s="197"/>
      <c r="TYQ37" s="197"/>
      <c r="TYR37" s="197"/>
      <c r="TYS37" s="197"/>
      <c r="TYT37" s="197"/>
      <c r="TYU37" s="197"/>
      <c r="TYV37" s="197"/>
      <c r="TYW37" s="197"/>
      <c r="TYX37" s="197"/>
      <c r="TYY37" s="197"/>
      <c r="TYZ37" s="197"/>
      <c r="TZA37" s="197"/>
      <c r="TZB37" s="197"/>
      <c r="TZC37" s="197"/>
      <c r="TZD37" s="197"/>
      <c r="TZE37" s="197"/>
      <c r="TZF37" s="197"/>
      <c r="TZG37" s="197"/>
      <c r="TZH37" s="197"/>
      <c r="TZI37" s="197"/>
      <c r="TZJ37" s="197"/>
      <c r="TZK37" s="197"/>
      <c r="TZL37" s="197"/>
      <c r="TZM37" s="197"/>
      <c r="TZN37" s="197"/>
      <c r="TZO37" s="197"/>
      <c r="TZP37" s="197"/>
      <c r="TZQ37" s="197"/>
      <c r="TZR37" s="197"/>
      <c r="TZS37" s="197"/>
      <c r="TZT37" s="197"/>
      <c r="TZU37" s="197"/>
      <c r="TZV37" s="197"/>
      <c r="TZW37" s="197"/>
      <c r="TZX37" s="197"/>
      <c r="TZY37" s="197"/>
      <c r="TZZ37" s="197"/>
      <c r="UAA37" s="197"/>
      <c r="UAB37" s="197"/>
      <c r="UAC37" s="197"/>
      <c r="UAD37" s="197"/>
      <c r="UAE37" s="197"/>
      <c r="UAF37" s="197"/>
      <c r="UAG37" s="197"/>
      <c r="UAH37" s="197"/>
      <c r="UAI37" s="197"/>
      <c r="UAJ37" s="197"/>
      <c r="UAK37" s="197"/>
      <c r="UAL37" s="197"/>
      <c r="UAM37" s="197"/>
      <c r="UAN37" s="197"/>
      <c r="UAO37" s="197"/>
      <c r="UAP37" s="197"/>
      <c r="UAQ37" s="197"/>
      <c r="UAR37" s="197"/>
      <c r="UAS37" s="197"/>
      <c r="UAT37" s="197"/>
      <c r="UAU37" s="197"/>
      <c r="UAV37" s="197"/>
      <c r="UAW37" s="197"/>
      <c r="UAX37" s="197"/>
      <c r="UAY37" s="197"/>
      <c r="UAZ37" s="197"/>
      <c r="UBA37" s="197"/>
      <c r="UBB37" s="197"/>
      <c r="UBC37" s="197"/>
      <c r="UBD37" s="197"/>
      <c r="UBE37" s="197"/>
      <c r="UBF37" s="197"/>
      <c r="UBG37" s="197"/>
      <c r="UBH37" s="197"/>
      <c r="UBI37" s="197"/>
      <c r="UBJ37" s="197"/>
      <c r="UBK37" s="197"/>
      <c r="UBL37" s="197"/>
      <c r="UBM37" s="197"/>
      <c r="UBN37" s="197"/>
      <c r="UBO37" s="197"/>
      <c r="UBP37" s="197"/>
      <c r="UBQ37" s="197"/>
      <c r="UBR37" s="197"/>
      <c r="UBS37" s="197"/>
      <c r="UBT37" s="197"/>
      <c r="UBU37" s="197"/>
      <c r="UBV37" s="197"/>
      <c r="UBW37" s="197"/>
      <c r="UBX37" s="197"/>
      <c r="UBY37" s="197"/>
      <c r="UBZ37" s="197"/>
      <c r="UCA37" s="197"/>
      <c r="UCB37" s="197"/>
      <c r="UCC37" s="197"/>
      <c r="UCD37" s="197"/>
      <c r="UCE37" s="197"/>
      <c r="UCF37" s="197"/>
      <c r="UCG37" s="197"/>
      <c r="UCH37" s="197"/>
      <c r="UCI37" s="197"/>
      <c r="UCJ37" s="197"/>
      <c r="UCK37" s="197"/>
      <c r="UCL37" s="197"/>
      <c r="UCM37" s="197"/>
      <c r="UCN37" s="197"/>
      <c r="UCO37" s="197"/>
      <c r="UCP37" s="197"/>
      <c r="UCQ37" s="197"/>
      <c r="UCR37" s="197"/>
      <c r="UCS37" s="197"/>
      <c r="UCT37" s="197"/>
      <c r="UCU37" s="197"/>
      <c r="UCV37" s="197"/>
      <c r="UCW37" s="197"/>
      <c r="UCX37" s="197"/>
      <c r="UCY37" s="197"/>
      <c r="UCZ37" s="197"/>
      <c r="UDA37" s="197"/>
      <c r="UDB37" s="197"/>
      <c r="UDC37" s="197"/>
      <c r="UDD37" s="197"/>
      <c r="UDE37" s="197"/>
      <c r="UDF37" s="197"/>
      <c r="UDG37" s="197"/>
      <c r="UDH37" s="197"/>
      <c r="UDI37" s="197"/>
      <c r="UDJ37" s="197"/>
      <c r="UDK37" s="197"/>
      <c r="UDL37" s="197"/>
      <c r="UDM37" s="197"/>
      <c r="UDN37" s="197"/>
      <c r="UDO37" s="197"/>
      <c r="UDP37" s="197"/>
      <c r="UDQ37" s="197"/>
      <c r="UDR37" s="197"/>
      <c r="UDS37" s="197"/>
      <c r="UDT37" s="197"/>
      <c r="UDU37" s="197"/>
      <c r="UDV37" s="197"/>
      <c r="UDW37" s="197"/>
      <c r="UDX37" s="197"/>
      <c r="UDY37" s="197"/>
      <c r="UDZ37" s="197"/>
      <c r="UEA37" s="197"/>
      <c r="UEB37" s="197"/>
      <c r="UEC37" s="197"/>
      <c r="UED37" s="197"/>
      <c r="UEE37" s="197"/>
      <c r="UEF37" s="197"/>
      <c r="UEG37" s="197"/>
      <c r="UEH37" s="197"/>
      <c r="UEI37" s="197"/>
      <c r="UEJ37" s="197"/>
      <c r="UEK37" s="197"/>
      <c r="UEL37" s="197"/>
      <c r="UEM37" s="197"/>
      <c r="UEN37" s="197"/>
      <c r="UEO37" s="197"/>
      <c r="UEP37" s="197"/>
      <c r="UEQ37" s="197"/>
      <c r="UER37" s="197"/>
      <c r="UES37" s="197"/>
      <c r="UET37" s="197"/>
      <c r="UEU37" s="197"/>
      <c r="UEV37" s="197"/>
      <c r="UEW37" s="197"/>
      <c r="UEX37" s="197"/>
      <c r="UEY37" s="197"/>
      <c r="UEZ37" s="197"/>
      <c r="UFA37" s="197"/>
      <c r="UFB37" s="197"/>
      <c r="UFC37" s="197"/>
      <c r="UFD37" s="197"/>
      <c r="UFE37" s="197"/>
      <c r="UFF37" s="197"/>
      <c r="UFG37" s="197"/>
      <c r="UFH37" s="197"/>
      <c r="UFI37" s="197"/>
      <c r="UFJ37" s="197"/>
      <c r="UFK37" s="197"/>
      <c r="UFL37" s="197"/>
      <c r="UFM37" s="197"/>
      <c r="UFN37" s="197"/>
      <c r="UFO37" s="197"/>
      <c r="UFP37" s="197"/>
      <c r="UFQ37" s="197"/>
      <c r="UFR37" s="197"/>
      <c r="UFS37" s="197"/>
      <c r="UFT37" s="197"/>
      <c r="UFU37" s="197"/>
      <c r="UFV37" s="197"/>
      <c r="UFW37" s="197"/>
      <c r="UFX37" s="197"/>
      <c r="UFY37" s="197"/>
      <c r="UFZ37" s="197"/>
      <c r="UGA37" s="197"/>
      <c r="UGB37" s="197"/>
      <c r="UGC37" s="197"/>
      <c r="UGD37" s="197"/>
      <c r="UGE37" s="197"/>
      <c r="UGF37" s="197"/>
      <c r="UGG37" s="197"/>
      <c r="UGH37" s="197"/>
      <c r="UGI37" s="197"/>
      <c r="UGJ37" s="197"/>
      <c r="UGK37" s="197"/>
      <c r="UGL37" s="197"/>
      <c r="UGM37" s="197"/>
      <c r="UGN37" s="197"/>
      <c r="UGO37" s="197"/>
      <c r="UGP37" s="197"/>
      <c r="UGQ37" s="197"/>
      <c r="UGR37" s="197"/>
      <c r="UGS37" s="197"/>
      <c r="UGT37" s="197"/>
      <c r="UGU37" s="197"/>
      <c r="UGV37" s="197"/>
      <c r="UGW37" s="197"/>
      <c r="UGX37" s="197"/>
      <c r="UGY37" s="197"/>
      <c r="UGZ37" s="197"/>
      <c r="UHA37" s="197"/>
      <c r="UHB37" s="197"/>
      <c r="UHC37" s="197"/>
      <c r="UHD37" s="197"/>
      <c r="UHE37" s="197"/>
      <c r="UHF37" s="197"/>
      <c r="UHG37" s="197"/>
      <c r="UHH37" s="197"/>
      <c r="UHI37" s="197"/>
      <c r="UHJ37" s="197"/>
      <c r="UHK37" s="197"/>
      <c r="UHL37" s="197"/>
      <c r="UHM37" s="197"/>
      <c r="UHN37" s="197"/>
      <c r="UHO37" s="197"/>
      <c r="UHP37" s="197"/>
      <c r="UHQ37" s="197"/>
      <c r="UHR37" s="197"/>
      <c r="UHS37" s="197"/>
      <c r="UHT37" s="197"/>
      <c r="UHU37" s="197"/>
      <c r="UHV37" s="197"/>
      <c r="UHW37" s="197"/>
      <c r="UHX37" s="197"/>
      <c r="UHY37" s="197"/>
      <c r="UHZ37" s="197"/>
      <c r="UIA37" s="197"/>
      <c r="UIB37" s="197"/>
      <c r="UIC37" s="197"/>
      <c r="UID37" s="197"/>
      <c r="UIE37" s="197"/>
      <c r="UIF37" s="197"/>
      <c r="UIG37" s="197"/>
      <c r="UIH37" s="197"/>
      <c r="UII37" s="197"/>
      <c r="UIJ37" s="197"/>
      <c r="UIK37" s="197"/>
      <c r="UIL37" s="197"/>
      <c r="UIM37" s="197"/>
      <c r="UIN37" s="197"/>
      <c r="UIO37" s="197"/>
      <c r="UIP37" s="197"/>
      <c r="UIQ37" s="197"/>
      <c r="UIR37" s="197"/>
      <c r="UIS37" s="197"/>
      <c r="UIT37" s="197"/>
      <c r="UIU37" s="197"/>
      <c r="UIV37" s="197"/>
      <c r="UIW37" s="197"/>
      <c r="UIX37" s="197"/>
      <c r="UIY37" s="197"/>
      <c r="UIZ37" s="197"/>
      <c r="UJA37" s="197"/>
      <c r="UJB37" s="197"/>
      <c r="UJC37" s="197"/>
      <c r="UJD37" s="197"/>
      <c r="UJE37" s="197"/>
      <c r="UJF37" s="197"/>
      <c r="UJG37" s="197"/>
      <c r="UJH37" s="197"/>
      <c r="UJI37" s="197"/>
      <c r="UJJ37" s="197"/>
      <c r="UJK37" s="197"/>
      <c r="UJL37" s="197"/>
      <c r="UJM37" s="197"/>
      <c r="UJN37" s="197"/>
      <c r="UJO37" s="197"/>
      <c r="UJP37" s="197"/>
      <c r="UJQ37" s="197"/>
      <c r="UJR37" s="197"/>
      <c r="UJS37" s="197"/>
      <c r="UJT37" s="197"/>
      <c r="UJU37" s="197"/>
      <c r="UJV37" s="197"/>
      <c r="UJW37" s="197"/>
      <c r="UJX37" s="197"/>
      <c r="UJY37" s="197"/>
      <c r="UJZ37" s="197"/>
      <c r="UKA37" s="197"/>
      <c r="UKB37" s="197"/>
      <c r="UKC37" s="197"/>
      <c r="UKD37" s="197"/>
      <c r="UKE37" s="197"/>
      <c r="UKF37" s="197"/>
      <c r="UKG37" s="197"/>
      <c r="UKH37" s="197"/>
      <c r="UKI37" s="197"/>
      <c r="UKJ37" s="197"/>
      <c r="UKK37" s="197"/>
      <c r="UKL37" s="197"/>
      <c r="UKM37" s="197"/>
      <c r="UKN37" s="197"/>
      <c r="UKO37" s="197"/>
      <c r="UKP37" s="197"/>
      <c r="UKQ37" s="197"/>
      <c r="UKR37" s="197"/>
      <c r="UKS37" s="197"/>
      <c r="UKT37" s="197"/>
      <c r="UKU37" s="197"/>
      <c r="UKV37" s="197"/>
      <c r="UKW37" s="197"/>
      <c r="UKX37" s="197"/>
      <c r="UKY37" s="197"/>
      <c r="UKZ37" s="197"/>
      <c r="ULA37" s="197"/>
      <c r="ULB37" s="197"/>
      <c r="ULC37" s="197"/>
      <c r="ULD37" s="197"/>
      <c r="ULE37" s="197"/>
      <c r="ULF37" s="197"/>
      <c r="ULG37" s="197"/>
      <c r="ULH37" s="197"/>
      <c r="ULI37" s="197"/>
      <c r="ULJ37" s="197"/>
      <c r="ULK37" s="197"/>
      <c r="ULL37" s="197"/>
      <c r="ULM37" s="197"/>
      <c r="ULN37" s="197"/>
      <c r="ULO37" s="197"/>
      <c r="ULP37" s="197"/>
      <c r="ULQ37" s="197"/>
      <c r="ULR37" s="197"/>
      <c r="ULS37" s="197"/>
      <c r="ULT37" s="197"/>
      <c r="ULU37" s="197"/>
      <c r="ULV37" s="197"/>
      <c r="ULW37" s="197"/>
      <c r="ULX37" s="197"/>
      <c r="ULY37" s="197"/>
      <c r="ULZ37" s="197"/>
      <c r="UMA37" s="197"/>
      <c r="UMB37" s="197"/>
      <c r="UMC37" s="197"/>
      <c r="UMD37" s="197"/>
      <c r="UME37" s="197"/>
      <c r="UMF37" s="197"/>
      <c r="UMG37" s="197"/>
      <c r="UMH37" s="197"/>
      <c r="UMI37" s="197"/>
      <c r="UMJ37" s="197"/>
      <c r="UMK37" s="197"/>
      <c r="UML37" s="197"/>
      <c r="UMM37" s="197"/>
      <c r="UMN37" s="197"/>
      <c r="UMO37" s="197"/>
      <c r="UMP37" s="197"/>
      <c r="UMQ37" s="197"/>
      <c r="UMR37" s="197"/>
      <c r="UMS37" s="197"/>
      <c r="UMT37" s="197"/>
      <c r="UMU37" s="197"/>
      <c r="UMV37" s="197"/>
      <c r="UMW37" s="197"/>
      <c r="UMX37" s="197"/>
      <c r="UMY37" s="197"/>
      <c r="UMZ37" s="197"/>
      <c r="UNA37" s="197"/>
      <c r="UNB37" s="197"/>
      <c r="UNC37" s="197"/>
      <c r="UND37" s="197"/>
      <c r="UNE37" s="197"/>
      <c r="UNF37" s="197"/>
      <c r="UNG37" s="197"/>
      <c r="UNH37" s="197"/>
      <c r="UNI37" s="197"/>
      <c r="UNJ37" s="197"/>
      <c r="UNK37" s="197"/>
      <c r="UNL37" s="197"/>
      <c r="UNM37" s="197"/>
      <c r="UNN37" s="197"/>
      <c r="UNO37" s="197"/>
      <c r="UNP37" s="197"/>
      <c r="UNQ37" s="197"/>
      <c r="UNR37" s="197"/>
      <c r="UNS37" s="197"/>
      <c r="UNT37" s="197"/>
      <c r="UNU37" s="197"/>
      <c r="UNV37" s="197"/>
      <c r="UNW37" s="197"/>
      <c r="UNX37" s="197"/>
      <c r="UNY37" s="197"/>
      <c r="UNZ37" s="197"/>
      <c r="UOA37" s="197"/>
      <c r="UOB37" s="197"/>
      <c r="UOC37" s="197"/>
      <c r="UOD37" s="197"/>
      <c r="UOE37" s="197"/>
      <c r="UOF37" s="197"/>
      <c r="UOG37" s="197"/>
      <c r="UOH37" s="197"/>
      <c r="UOI37" s="197"/>
      <c r="UOJ37" s="197"/>
      <c r="UOK37" s="197"/>
      <c r="UOL37" s="197"/>
      <c r="UOM37" s="197"/>
      <c r="UON37" s="197"/>
      <c r="UOO37" s="197"/>
      <c r="UOP37" s="197"/>
      <c r="UOQ37" s="197"/>
      <c r="UOR37" s="197"/>
      <c r="UOS37" s="197"/>
      <c r="UOT37" s="197"/>
      <c r="UOU37" s="197"/>
      <c r="UOV37" s="197"/>
      <c r="UOW37" s="197"/>
      <c r="UOX37" s="197"/>
      <c r="UOY37" s="197"/>
      <c r="UOZ37" s="197"/>
      <c r="UPA37" s="197"/>
      <c r="UPB37" s="197"/>
      <c r="UPC37" s="197"/>
      <c r="UPD37" s="197"/>
      <c r="UPE37" s="197"/>
      <c r="UPF37" s="197"/>
      <c r="UPG37" s="197"/>
      <c r="UPH37" s="197"/>
      <c r="UPI37" s="197"/>
      <c r="UPJ37" s="197"/>
      <c r="UPK37" s="197"/>
      <c r="UPL37" s="197"/>
      <c r="UPM37" s="197"/>
      <c r="UPN37" s="197"/>
      <c r="UPO37" s="197"/>
      <c r="UPP37" s="197"/>
      <c r="UPQ37" s="197"/>
      <c r="UPR37" s="197"/>
      <c r="UPS37" s="197"/>
      <c r="UPT37" s="197"/>
      <c r="UPU37" s="197"/>
      <c r="UPV37" s="197"/>
      <c r="UPW37" s="197"/>
      <c r="UPX37" s="197"/>
      <c r="UPY37" s="197"/>
      <c r="UPZ37" s="197"/>
      <c r="UQA37" s="197"/>
      <c r="UQB37" s="197"/>
      <c r="UQC37" s="197"/>
      <c r="UQD37" s="197"/>
      <c r="UQE37" s="197"/>
      <c r="UQF37" s="197"/>
      <c r="UQG37" s="197"/>
      <c r="UQH37" s="197"/>
      <c r="UQI37" s="197"/>
      <c r="UQJ37" s="197"/>
      <c r="UQK37" s="197"/>
      <c r="UQL37" s="197"/>
      <c r="UQM37" s="197"/>
      <c r="UQN37" s="197"/>
      <c r="UQO37" s="197"/>
      <c r="UQP37" s="197"/>
      <c r="UQQ37" s="197"/>
      <c r="UQR37" s="197"/>
      <c r="UQS37" s="197"/>
      <c r="UQT37" s="197"/>
      <c r="UQU37" s="197"/>
      <c r="UQV37" s="197"/>
      <c r="UQW37" s="197"/>
      <c r="UQX37" s="197"/>
      <c r="UQY37" s="197"/>
      <c r="UQZ37" s="197"/>
      <c r="URA37" s="197"/>
      <c r="URB37" s="197"/>
      <c r="URC37" s="197"/>
      <c r="URD37" s="197"/>
      <c r="URE37" s="197"/>
      <c r="URF37" s="197"/>
      <c r="URG37" s="197"/>
      <c r="URH37" s="197"/>
      <c r="URI37" s="197"/>
      <c r="URJ37" s="197"/>
      <c r="URK37" s="197"/>
      <c r="URL37" s="197"/>
      <c r="URM37" s="197"/>
      <c r="URN37" s="197"/>
      <c r="URO37" s="197"/>
      <c r="URP37" s="197"/>
      <c r="URQ37" s="197"/>
      <c r="URR37" s="197"/>
      <c r="URS37" s="197"/>
      <c r="URT37" s="197"/>
      <c r="URU37" s="197"/>
      <c r="URV37" s="197"/>
      <c r="URW37" s="197"/>
      <c r="URX37" s="197"/>
      <c r="URY37" s="197"/>
      <c r="URZ37" s="197"/>
      <c r="USA37" s="197"/>
      <c r="USB37" s="197"/>
      <c r="USC37" s="197"/>
      <c r="USD37" s="197"/>
      <c r="USE37" s="197"/>
      <c r="USF37" s="197"/>
      <c r="USG37" s="197"/>
      <c r="USH37" s="197"/>
      <c r="USI37" s="197"/>
      <c r="USJ37" s="197"/>
      <c r="USK37" s="197"/>
      <c r="USL37" s="197"/>
      <c r="USM37" s="197"/>
      <c r="USN37" s="197"/>
      <c r="USO37" s="197"/>
      <c r="USP37" s="197"/>
      <c r="USQ37" s="197"/>
      <c r="USR37" s="197"/>
      <c r="USS37" s="197"/>
      <c r="UST37" s="197"/>
      <c r="USU37" s="197"/>
      <c r="USV37" s="197"/>
      <c r="USW37" s="197"/>
      <c r="USX37" s="197"/>
      <c r="USY37" s="197"/>
      <c r="USZ37" s="197"/>
      <c r="UTA37" s="197"/>
      <c r="UTB37" s="197"/>
      <c r="UTC37" s="197"/>
      <c r="UTD37" s="197"/>
      <c r="UTE37" s="197"/>
      <c r="UTF37" s="197"/>
      <c r="UTG37" s="197"/>
      <c r="UTH37" s="197"/>
      <c r="UTI37" s="197"/>
      <c r="UTJ37" s="197"/>
      <c r="UTK37" s="197"/>
      <c r="UTL37" s="197"/>
      <c r="UTM37" s="197"/>
      <c r="UTN37" s="197"/>
      <c r="UTO37" s="197"/>
      <c r="UTP37" s="197"/>
      <c r="UTQ37" s="197"/>
      <c r="UTR37" s="197"/>
      <c r="UTS37" s="197"/>
      <c r="UTT37" s="197"/>
      <c r="UTU37" s="197"/>
      <c r="UTV37" s="197"/>
      <c r="UTW37" s="197"/>
      <c r="UTX37" s="197"/>
      <c r="UTY37" s="197"/>
      <c r="UTZ37" s="197"/>
      <c r="UUA37" s="197"/>
      <c r="UUB37" s="197"/>
      <c r="UUC37" s="197"/>
      <c r="UUD37" s="197"/>
      <c r="UUE37" s="197"/>
      <c r="UUF37" s="197"/>
      <c r="UUG37" s="197"/>
      <c r="UUH37" s="197"/>
      <c r="UUI37" s="197"/>
      <c r="UUJ37" s="197"/>
      <c r="UUK37" s="197"/>
      <c r="UUL37" s="197"/>
      <c r="UUM37" s="197"/>
      <c r="UUN37" s="197"/>
      <c r="UUO37" s="197"/>
      <c r="UUP37" s="197"/>
      <c r="UUQ37" s="197"/>
      <c r="UUR37" s="197"/>
      <c r="UUS37" s="197"/>
      <c r="UUT37" s="197"/>
      <c r="UUU37" s="197"/>
      <c r="UUV37" s="197"/>
      <c r="UUW37" s="197"/>
      <c r="UUX37" s="197"/>
      <c r="UUY37" s="197"/>
      <c r="UUZ37" s="197"/>
      <c r="UVA37" s="197"/>
      <c r="UVB37" s="197"/>
      <c r="UVC37" s="197"/>
      <c r="UVD37" s="197"/>
      <c r="UVE37" s="197"/>
      <c r="UVF37" s="197"/>
      <c r="UVG37" s="197"/>
      <c r="UVH37" s="197"/>
      <c r="UVI37" s="197"/>
      <c r="UVJ37" s="197"/>
      <c r="UVK37" s="197"/>
      <c r="UVL37" s="197"/>
      <c r="UVM37" s="197"/>
      <c r="UVN37" s="197"/>
      <c r="UVO37" s="197"/>
      <c r="UVP37" s="197"/>
      <c r="UVQ37" s="197"/>
      <c r="UVR37" s="197"/>
      <c r="UVS37" s="197"/>
      <c r="UVT37" s="197"/>
      <c r="UVU37" s="197"/>
      <c r="UVV37" s="197"/>
      <c r="UVW37" s="197"/>
      <c r="UVX37" s="197"/>
      <c r="UVY37" s="197"/>
      <c r="UVZ37" s="197"/>
      <c r="UWA37" s="197"/>
      <c r="UWB37" s="197"/>
      <c r="UWC37" s="197"/>
      <c r="UWD37" s="197"/>
      <c r="UWE37" s="197"/>
      <c r="UWF37" s="197"/>
      <c r="UWG37" s="197"/>
      <c r="UWH37" s="197"/>
      <c r="UWI37" s="197"/>
      <c r="UWJ37" s="197"/>
      <c r="UWK37" s="197"/>
      <c r="UWL37" s="197"/>
      <c r="UWM37" s="197"/>
      <c r="UWN37" s="197"/>
      <c r="UWO37" s="197"/>
      <c r="UWP37" s="197"/>
      <c r="UWQ37" s="197"/>
      <c r="UWR37" s="197"/>
      <c r="UWS37" s="197"/>
      <c r="UWT37" s="197"/>
      <c r="UWU37" s="197"/>
      <c r="UWV37" s="197"/>
      <c r="UWW37" s="197"/>
      <c r="UWX37" s="197"/>
      <c r="UWY37" s="197"/>
      <c r="UWZ37" s="197"/>
      <c r="UXA37" s="197"/>
      <c r="UXB37" s="197"/>
      <c r="UXC37" s="197"/>
      <c r="UXD37" s="197"/>
      <c r="UXE37" s="197"/>
      <c r="UXF37" s="197"/>
      <c r="UXG37" s="197"/>
      <c r="UXH37" s="197"/>
      <c r="UXI37" s="197"/>
      <c r="UXJ37" s="197"/>
      <c r="UXK37" s="197"/>
      <c r="UXL37" s="197"/>
      <c r="UXM37" s="197"/>
      <c r="UXN37" s="197"/>
      <c r="UXO37" s="197"/>
      <c r="UXP37" s="197"/>
      <c r="UXQ37" s="197"/>
      <c r="UXR37" s="197"/>
      <c r="UXS37" s="197"/>
      <c r="UXT37" s="197"/>
      <c r="UXU37" s="197"/>
      <c r="UXV37" s="197"/>
      <c r="UXW37" s="197"/>
      <c r="UXX37" s="197"/>
      <c r="UXY37" s="197"/>
      <c r="UXZ37" s="197"/>
      <c r="UYA37" s="197"/>
      <c r="UYB37" s="197"/>
      <c r="UYC37" s="197"/>
      <c r="UYD37" s="197"/>
      <c r="UYE37" s="197"/>
      <c r="UYF37" s="197"/>
      <c r="UYG37" s="197"/>
      <c r="UYH37" s="197"/>
      <c r="UYI37" s="197"/>
      <c r="UYJ37" s="197"/>
      <c r="UYK37" s="197"/>
      <c r="UYL37" s="197"/>
      <c r="UYM37" s="197"/>
      <c r="UYN37" s="197"/>
      <c r="UYO37" s="197"/>
      <c r="UYP37" s="197"/>
      <c r="UYQ37" s="197"/>
      <c r="UYR37" s="197"/>
      <c r="UYS37" s="197"/>
      <c r="UYT37" s="197"/>
      <c r="UYU37" s="197"/>
      <c r="UYV37" s="197"/>
      <c r="UYW37" s="197"/>
      <c r="UYX37" s="197"/>
      <c r="UYY37" s="197"/>
      <c r="UYZ37" s="197"/>
      <c r="UZA37" s="197"/>
      <c r="UZB37" s="197"/>
      <c r="UZC37" s="197"/>
      <c r="UZD37" s="197"/>
      <c r="UZE37" s="197"/>
      <c r="UZF37" s="197"/>
      <c r="UZG37" s="197"/>
      <c r="UZH37" s="197"/>
      <c r="UZI37" s="197"/>
      <c r="UZJ37" s="197"/>
      <c r="UZK37" s="197"/>
      <c r="UZL37" s="197"/>
      <c r="UZM37" s="197"/>
      <c r="UZN37" s="197"/>
      <c r="UZO37" s="197"/>
      <c r="UZP37" s="197"/>
      <c r="UZQ37" s="197"/>
      <c r="UZR37" s="197"/>
      <c r="UZS37" s="197"/>
      <c r="UZT37" s="197"/>
      <c r="UZU37" s="197"/>
      <c r="UZV37" s="197"/>
      <c r="UZW37" s="197"/>
      <c r="UZX37" s="197"/>
      <c r="UZY37" s="197"/>
      <c r="UZZ37" s="197"/>
      <c r="VAA37" s="197"/>
      <c r="VAB37" s="197"/>
      <c r="VAC37" s="197"/>
      <c r="VAD37" s="197"/>
      <c r="VAE37" s="197"/>
      <c r="VAF37" s="197"/>
      <c r="VAG37" s="197"/>
      <c r="VAH37" s="197"/>
      <c r="VAI37" s="197"/>
      <c r="VAJ37" s="197"/>
      <c r="VAK37" s="197"/>
      <c r="VAL37" s="197"/>
      <c r="VAM37" s="197"/>
      <c r="VAN37" s="197"/>
      <c r="VAO37" s="197"/>
      <c r="VAP37" s="197"/>
      <c r="VAQ37" s="197"/>
      <c r="VAR37" s="197"/>
      <c r="VAS37" s="197"/>
      <c r="VAT37" s="197"/>
      <c r="VAU37" s="197"/>
      <c r="VAV37" s="197"/>
      <c r="VAW37" s="197"/>
      <c r="VAX37" s="197"/>
      <c r="VAY37" s="197"/>
      <c r="VAZ37" s="197"/>
      <c r="VBA37" s="197"/>
      <c r="VBB37" s="197"/>
      <c r="VBC37" s="197"/>
      <c r="VBD37" s="197"/>
      <c r="VBE37" s="197"/>
      <c r="VBF37" s="197"/>
      <c r="VBG37" s="197"/>
      <c r="VBH37" s="197"/>
      <c r="VBI37" s="197"/>
      <c r="VBJ37" s="197"/>
      <c r="VBK37" s="197"/>
      <c r="VBL37" s="197"/>
      <c r="VBM37" s="197"/>
      <c r="VBN37" s="197"/>
      <c r="VBO37" s="197"/>
      <c r="VBP37" s="197"/>
      <c r="VBQ37" s="197"/>
      <c r="VBR37" s="197"/>
      <c r="VBS37" s="197"/>
      <c r="VBT37" s="197"/>
      <c r="VBU37" s="197"/>
      <c r="VBV37" s="197"/>
      <c r="VBW37" s="197"/>
      <c r="VBX37" s="197"/>
      <c r="VBY37" s="197"/>
      <c r="VBZ37" s="197"/>
      <c r="VCA37" s="197"/>
      <c r="VCB37" s="197"/>
      <c r="VCC37" s="197"/>
      <c r="VCD37" s="197"/>
      <c r="VCE37" s="197"/>
      <c r="VCF37" s="197"/>
      <c r="VCG37" s="197"/>
      <c r="VCH37" s="197"/>
      <c r="VCI37" s="197"/>
      <c r="VCJ37" s="197"/>
      <c r="VCK37" s="197"/>
      <c r="VCL37" s="197"/>
      <c r="VCM37" s="197"/>
      <c r="VCN37" s="197"/>
      <c r="VCO37" s="197"/>
      <c r="VCP37" s="197"/>
      <c r="VCQ37" s="197"/>
      <c r="VCR37" s="197"/>
      <c r="VCS37" s="197"/>
      <c r="VCT37" s="197"/>
      <c r="VCU37" s="197"/>
      <c r="VCV37" s="197"/>
      <c r="VCW37" s="197"/>
      <c r="VCX37" s="197"/>
      <c r="VCY37" s="197"/>
      <c r="VCZ37" s="197"/>
      <c r="VDA37" s="197"/>
      <c r="VDB37" s="197"/>
      <c r="VDC37" s="197"/>
      <c r="VDD37" s="197"/>
      <c r="VDE37" s="197"/>
      <c r="VDF37" s="197"/>
      <c r="VDG37" s="197"/>
      <c r="VDH37" s="197"/>
      <c r="VDI37" s="197"/>
      <c r="VDJ37" s="197"/>
      <c r="VDK37" s="197"/>
      <c r="VDL37" s="197"/>
      <c r="VDM37" s="197"/>
      <c r="VDN37" s="197"/>
      <c r="VDO37" s="197"/>
      <c r="VDP37" s="197"/>
      <c r="VDQ37" s="197"/>
      <c r="VDR37" s="197"/>
      <c r="VDS37" s="197"/>
      <c r="VDT37" s="197"/>
      <c r="VDU37" s="197"/>
      <c r="VDV37" s="197"/>
      <c r="VDW37" s="197"/>
      <c r="VDX37" s="197"/>
      <c r="VDY37" s="197"/>
      <c r="VDZ37" s="197"/>
      <c r="VEA37" s="197"/>
      <c r="VEB37" s="197"/>
      <c r="VEC37" s="197"/>
      <c r="VED37" s="197"/>
      <c r="VEE37" s="197"/>
      <c r="VEF37" s="197"/>
      <c r="VEG37" s="197"/>
      <c r="VEH37" s="197"/>
      <c r="VEI37" s="197"/>
      <c r="VEJ37" s="197"/>
      <c r="VEK37" s="197"/>
      <c r="VEL37" s="197"/>
      <c r="VEM37" s="197"/>
      <c r="VEN37" s="197"/>
      <c r="VEO37" s="197"/>
      <c r="VEP37" s="197"/>
      <c r="VEQ37" s="197"/>
      <c r="VER37" s="197"/>
      <c r="VES37" s="197"/>
      <c r="VET37" s="197"/>
      <c r="VEU37" s="197"/>
      <c r="VEV37" s="197"/>
      <c r="VEW37" s="197"/>
      <c r="VEX37" s="197"/>
      <c r="VEY37" s="197"/>
      <c r="VEZ37" s="197"/>
      <c r="VFA37" s="197"/>
      <c r="VFB37" s="197"/>
      <c r="VFC37" s="197"/>
      <c r="VFD37" s="197"/>
      <c r="VFE37" s="197"/>
      <c r="VFF37" s="197"/>
      <c r="VFG37" s="197"/>
      <c r="VFH37" s="197"/>
      <c r="VFI37" s="197"/>
      <c r="VFJ37" s="197"/>
      <c r="VFK37" s="197"/>
      <c r="VFL37" s="197"/>
      <c r="VFM37" s="197"/>
      <c r="VFN37" s="197"/>
      <c r="VFO37" s="197"/>
      <c r="VFP37" s="197"/>
      <c r="VFQ37" s="197"/>
      <c r="VFR37" s="197"/>
      <c r="VFS37" s="197"/>
      <c r="VFT37" s="197"/>
      <c r="VFU37" s="197"/>
      <c r="VFV37" s="197"/>
      <c r="VFW37" s="197"/>
      <c r="VFX37" s="197"/>
      <c r="VFY37" s="197"/>
      <c r="VFZ37" s="197"/>
      <c r="VGA37" s="197"/>
      <c r="VGB37" s="197"/>
      <c r="VGC37" s="197"/>
      <c r="VGD37" s="197"/>
      <c r="VGE37" s="197"/>
      <c r="VGF37" s="197"/>
      <c r="VGG37" s="197"/>
      <c r="VGH37" s="197"/>
      <c r="VGI37" s="197"/>
      <c r="VGJ37" s="197"/>
      <c r="VGK37" s="197"/>
      <c r="VGL37" s="197"/>
      <c r="VGM37" s="197"/>
      <c r="VGN37" s="197"/>
      <c r="VGO37" s="197"/>
      <c r="VGP37" s="197"/>
      <c r="VGQ37" s="197"/>
      <c r="VGR37" s="197"/>
      <c r="VGS37" s="197"/>
      <c r="VGT37" s="197"/>
      <c r="VGU37" s="197"/>
      <c r="VGV37" s="197"/>
      <c r="VGW37" s="197"/>
      <c r="VGX37" s="197"/>
      <c r="VGY37" s="197"/>
      <c r="VGZ37" s="197"/>
      <c r="VHA37" s="197"/>
      <c r="VHB37" s="197"/>
      <c r="VHC37" s="197"/>
      <c r="VHD37" s="197"/>
      <c r="VHE37" s="197"/>
      <c r="VHF37" s="197"/>
      <c r="VHG37" s="197"/>
      <c r="VHH37" s="197"/>
      <c r="VHI37" s="197"/>
      <c r="VHJ37" s="197"/>
      <c r="VHK37" s="197"/>
      <c r="VHL37" s="197"/>
      <c r="VHM37" s="197"/>
      <c r="VHN37" s="197"/>
      <c r="VHO37" s="197"/>
      <c r="VHP37" s="197"/>
      <c r="VHQ37" s="197"/>
      <c r="VHR37" s="197"/>
      <c r="VHS37" s="197"/>
      <c r="VHT37" s="197"/>
      <c r="VHU37" s="197"/>
      <c r="VHV37" s="197"/>
      <c r="VHW37" s="197"/>
      <c r="VHX37" s="197"/>
      <c r="VHY37" s="197"/>
      <c r="VHZ37" s="197"/>
      <c r="VIA37" s="197"/>
      <c r="VIB37" s="197"/>
      <c r="VIC37" s="197"/>
      <c r="VID37" s="197"/>
      <c r="VIE37" s="197"/>
      <c r="VIF37" s="197"/>
      <c r="VIG37" s="197"/>
      <c r="VIH37" s="197"/>
      <c r="VII37" s="197"/>
      <c r="VIJ37" s="197"/>
      <c r="VIK37" s="197"/>
      <c r="VIL37" s="197"/>
      <c r="VIM37" s="197"/>
      <c r="VIN37" s="197"/>
      <c r="VIO37" s="197"/>
      <c r="VIP37" s="197"/>
      <c r="VIQ37" s="197"/>
      <c r="VIR37" s="197"/>
      <c r="VIS37" s="197"/>
      <c r="VIT37" s="197"/>
      <c r="VIU37" s="197"/>
      <c r="VIV37" s="197"/>
      <c r="VIW37" s="197"/>
      <c r="VIX37" s="197"/>
      <c r="VIY37" s="197"/>
      <c r="VIZ37" s="197"/>
      <c r="VJA37" s="197"/>
      <c r="VJB37" s="197"/>
      <c r="VJC37" s="197"/>
      <c r="VJD37" s="197"/>
      <c r="VJE37" s="197"/>
      <c r="VJF37" s="197"/>
      <c r="VJG37" s="197"/>
      <c r="VJH37" s="197"/>
      <c r="VJI37" s="197"/>
      <c r="VJJ37" s="197"/>
      <c r="VJK37" s="197"/>
      <c r="VJL37" s="197"/>
      <c r="VJM37" s="197"/>
      <c r="VJN37" s="197"/>
      <c r="VJO37" s="197"/>
      <c r="VJP37" s="197"/>
      <c r="VJQ37" s="197"/>
      <c r="VJR37" s="197"/>
      <c r="VJS37" s="197"/>
      <c r="VJT37" s="197"/>
      <c r="VJU37" s="197"/>
      <c r="VJV37" s="197"/>
      <c r="VJW37" s="197"/>
      <c r="VJX37" s="197"/>
      <c r="VJY37" s="197"/>
      <c r="VJZ37" s="197"/>
      <c r="VKA37" s="197"/>
      <c r="VKB37" s="197"/>
      <c r="VKC37" s="197"/>
      <c r="VKD37" s="197"/>
      <c r="VKE37" s="197"/>
      <c r="VKF37" s="197"/>
      <c r="VKG37" s="197"/>
      <c r="VKH37" s="197"/>
      <c r="VKI37" s="197"/>
      <c r="VKJ37" s="197"/>
      <c r="VKK37" s="197"/>
      <c r="VKL37" s="197"/>
      <c r="VKM37" s="197"/>
      <c r="VKN37" s="197"/>
      <c r="VKO37" s="197"/>
      <c r="VKP37" s="197"/>
      <c r="VKQ37" s="197"/>
      <c r="VKR37" s="197"/>
      <c r="VKS37" s="197"/>
      <c r="VKT37" s="197"/>
      <c r="VKU37" s="197"/>
      <c r="VKV37" s="197"/>
      <c r="VKW37" s="197"/>
      <c r="VKX37" s="197"/>
      <c r="VKY37" s="197"/>
      <c r="VKZ37" s="197"/>
      <c r="VLA37" s="197"/>
      <c r="VLB37" s="197"/>
      <c r="VLC37" s="197"/>
      <c r="VLD37" s="197"/>
      <c r="VLE37" s="197"/>
      <c r="VLF37" s="197"/>
      <c r="VLG37" s="197"/>
      <c r="VLH37" s="197"/>
      <c r="VLI37" s="197"/>
      <c r="VLJ37" s="197"/>
      <c r="VLK37" s="197"/>
      <c r="VLL37" s="197"/>
      <c r="VLM37" s="197"/>
      <c r="VLN37" s="197"/>
      <c r="VLO37" s="197"/>
      <c r="VLP37" s="197"/>
      <c r="VLQ37" s="197"/>
      <c r="VLR37" s="197"/>
      <c r="VLS37" s="197"/>
      <c r="VLT37" s="197"/>
      <c r="VLU37" s="197"/>
      <c r="VLV37" s="197"/>
      <c r="VLW37" s="197"/>
      <c r="VLX37" s="197"/>
      <c r="VLY37" s="197"/>
      <c r="VLZ37" s="197"/>
      <c r="VMA37" s="197"/>
      <c r="VMB37" s="197"/>
      <c r="VMC37" s="197"/>
      <c r="VMD37" s="197"/>
      <c r="VME37" s="197"/>
      <c r="VMF37" s="197"/>
      <c r="VMG37" s="197"/>
      <c r="VMH37" s="197"/>
      <c r="VMI37" s="197"/>
      <c r="VMJ37" s="197"/>
      <c r="VMK37" s="197"/>
      <c r="VML37" s="197"/>
      <c r="VMM37" s="197"/>
      <c r="VMN37" s="197"/>
      <c r="VMO37" s="197"/>
      <c r="VMP37" s="197"/>
      <c r="VMQ37" s="197"/>
      <c r="VMR37" s="197"/>
      <c r="VMS37" s="197"/>
      <c r="VMT37" s="197"/>
      <c r="VMU37" s="197"/>
      <c r="VMV37" s="197"/>
      <c r="VMW37" s="197"/>
      <c r="VMX37" s="197"/>
      <c r="VMY37" s="197"/>
      <c r="VMZ37" s="197"/>
      <c r="VNA37" s="197"/>
      <c r="VNB37" s="197"/>
      <c r="VNC37" s="197"/>
      <c r="VND37" s="197"/>
      <c r="VNE37" s="197"/>
      <c r="VNF37" s="197"/>
      <c r="VNG37" s="197"/>
      <c r="VNH37" s="197"/>
      <c r="VNI37" s="197"/>
      <c r="VNJ37" s="197"/>
      <c r="VNK37" s="197"/>
      <c r="VNL37" s="197"/>
      <c r="VNM37" s="197"/>
      <c r="VNN37" s="197"/>
      <c r="VNO37" s="197"/>
      <c r="VNP37" s="197"/>
      <c r="VNQ37" s="197"/>
      <c r="VNR37" s="197"/>
      <c r="VNS37" s="197"/>
      <c r="VNT37" s="197"/>
      <c r="VNU37" s="197"/>
      <c r="VNV37" s="197"/>
      <c r="VNW37" s="197"/>
      <c r="VNX37" s="197"/>
      <c r="VNY37" s="197"/>
      <c r="VNZ37" s="197"/>
      <c r="VOA37" s="197"/>
      <c r="VOB37" s="197"/>
      <c r="VOC37" s="197"/>
      <c r="VOD37" s="197"/>
      <c r="VOE37" s="197"/>
      <c r="VOF37" s="197"/>
      <c r="VOG37" s="197"/>
      <c r="VOH37" s="197"/>
      <c r="VOI37" s="197"/>
      <c r="VOJ37" s="197"/>
      <c r="VOK37" s="197"/>
      <c r="VOL37" s="197"/>
      <c r="VOM37" s="197"/>
      <c r="VON37" s="197"/>
      <c r="VOO37" s="197"/>
      <c r="VOP37" s="197"/>
      <c r="VOQ37" s="197"/>
      <c r="VOR37" s="197"/>
      <c r="VOS37" s="197"/>
      <c r="VOT37" s="197"/>
      <c r="VOU37" s="197"/>
      <c r="VOV37" s="197"/>
      <c r="VOW37" s="197"/>
      <c r="VOX37" s="197"/>
      <c r="VOY37" s="197"/>
      <c r="VOZ37" s="197"/>
      <c r="VPA37" s="197"/>
      <c r="VPB37" s="197"/>
      <c r="VPC37" s="197"/>
      <c r="VPD37" s="197"/>
      <c r="VPE37" s="197"/>
      <c r="VPF37" s="197"/>
      <c r="VPG37" s="197"/>
      <c r="VPH37" s="197"/>
      <c r="VPI37" s="197"/>
      <c r="VPJ37" s="197"/>
      <c r="VPK37" s="197"/>
      <c r="VPL37" s="197"/>
      <c r="VPM37" s="197"/>
      <c r="VPN37" s="197"/>
      <c r="VPO37" s="197"/>
      <c r="VPP37" s="197"/>
      <c r="VPQ37" s="197"/>
      <c r="VPR37" s="197"/>
      <c r="VPS37" s="197"/>
      <c r="VPT37" s="197"/>
      <c r="VPU37" s="197"/>
      <c r="VPV37" s="197"/>
      <c r="VPW37" s="197"/>
      <c r="VPX37" s="197"/>
      <c r="VPY37" s="197"/>
      <c r="VPZ37" s="197"/>
      <c r="VQA37" s="197"/>
      <c r="VQB37" s="197"/>
      <c r="VQC37" s="197"/>
      <c r="VQD37" s="197"/>
      <c r="VQE37" s="197"/>
      <c r="VQF37" s="197"/>
      <c r="VQG37" s="197"/>
      <c r="VQH37" s="197"/>
      <c r="VQI37" s="197"/>
      <c r="VQJ37" s="197"/>
      <c r="VQK37" s="197"/>
      <c r="VQL37" s="197"/>
      <c r="VQM37" s="197"/>
      <c r="VQN37" s="197"/>
      <c r="VQO37" s="197"/>
      <c r="VQP37" s="197"/>
      <c r="VQQ37" s="197"/>
      <c r="VQR37" s="197"/>
      <c r="VQS37" s="197"/>
      <c r="VQT37" s="197"/>
      <c r="VQU37" s="197"/>
      <c r="VQV37" s="197"/>
      <c r="VQW37" s="197"/>
      <c r="VQX37" s="197"/>
      <c r="VQY37" s="197"/>
      <c r="VQZ37" s="197"/>
      <c r="VRA37" s="197"/>
      <c r="VRB37" s="197"/>
      <c r="VRC37" s="197"/>
      <c r="VRD37" s="197"/>
      <c r="VRE37" s="197"/>
      <c r="VRF37" s="197"/>
      <c r="VRG37" s="197"/>
      <c r="VRH37" s="197"/>
      <c r="VRI37" s="197"/>
      <c r="VRJ37" s="197"/>
      <c r="VRK37" s="197"/>
      <c r="VRL37" s="197"/>
      <c r="VRM37" s="197"/>
      <c r="VRN37" s="197"/>
      <c r="VRO37" s="197"/>
      <c r="VRP37" s="197"/>
      <c r="VRQ37" s="197"/>
      <c r="VRR37" s="197"/>
      <c r="VRS37" s="197"/>
      <c r="VRT37" s="197"/>
      <c r="VRU37" s="197"/>
      <c r="VRV37" s="197"/>
      <c r="VRW37" s="197"/>
      <c r="VRX37" s="197"/>
      <c r="VRY37" s="197"/>
      <c r="VRZ37" s="197"/>
      <c r="VSA37" s="197"/>
      <c r="VSB37" s="197"/>
      <c r="VSC37" s="197"/>
      <c r="VSD37" s="197"/>
      <c r="VSE37" s="197"/>
      <c r="VSF37" s="197"/>
      <c r="VSG37" s="197"/>
      <c r="VSH37" s="197"/>
      <c r="VSI37" s="197"/>
      <c r="VSJ37" s="197"/>
      <c r="VSK37" s="197"/>
      <c r="VSL37" s="197"/>
      <c r="VSM37" s="197"/>
      <c r="VSN37" s="197"/>
      <c r="VSO37" s="197"/>
      <c r="VSP37" s="197"/>
      <c r="VSQ37" s="197"/>
      <c r="VSR37" s="197"/>
      <c r="VSS37" s="197"/>
      <c r="VST37" s="197"/>
      <c r="VSU37" s="197"/>
      <c r="VSV37" s="197"/>
      <c r="VSW37" s="197"/>
      <c r="VSX37" s="197"/>
      <c r="VSY37" s="197"/>
      <c r="VSZ37" s="197"/>
      <c r="VTA37" s="197"/>
      <c r="VTB37" s="197"/>
      <c r="VTC37" s="197"/>
      <c r="VTD37" s="197"/>
      <c r="VTE37" s="197"/>
      <c r="VTF37" s="197"/>
      <c r="VTG37" s="197"/>
      <c r="VTH37" s="197"/>
      <c r="VTI37" s="197"/>
      <c r="VTJ37" s="197"/>
      <c r="VTK37" s="197"/>
      <c r="VTL37" s="197"/>
      <c r="VTM37" s="197"/>
      <c r="VTN37" s="197"/>
      <c r="VTO37" s="197"/>
      <c r="VTP37" s="197"/>
      <c r="VTQ37" s="197"/>
      <c r="VTR37" s="197"/>
      <c r="VTS37" s="197"/>
      <c r="VTT37" s="197"/>
      <c r="VTU37" s="197"/>
      <c r="VTV37" s="197"/>
      <c r="VTW37" s="197"/>
      <c r="VTX37" s="197"/>
      <c r="VTY37" s="197"/>
      <c r="VTZ37" s="197"/>
      <c r="VUA37" s="197"/>
      <c r="VUB37" s="197"/>
      <c r="VUC37" s="197"/>
      <c r="VUD37" s="197"/>
      <c r="VUE37" s="197"/>
      <c r="VUF37" s="197"/>
      <c r="VUG37" s="197"/>
      <c r="VUH37" s="197"/>
      <c r="VUI37" s="197"/>
      <c r="VUJ37" s="197"/>
      <c r="VUK37" s="197"/>
      <c r="VUL37" s="197"/>
      <c r="VUM37" s="197"/>
      <c r="VUN37" s="197"/>
      <c r="VUO37" s="197"/>
      <c r="VUP37" s="197"/>
      <c r="VUQ37" s="197"/>
      <c r="VUR37" s="197"/>
      <c r="VUS37" s="197"/>
      <c r="VUT37" s="197"/>
      <c r="VUU37" s="197"/>
      <c r="VUV37" s="197"/>
      <c r="VUW37" s="197"/>
      <c r="VUX37" s="197"/>
      <c r="VUY37" s="197"/>
      <c r="VUZ37" s="197"/>
      <c r="VVA37" s="197"/>
      <c r="VVB37" s="197"/>
      <c r="VVC37" s="197"/>
      <c r="VVD37" s="197"/>
      <c r="VVE37" s="197"/>
      <c r="VVF37" s="197"/>
      <c r="VVG37" s="197"/>
      <c r="VVH37" s="197"/>
      <c r="VVI37" s="197"/>
      <c r="VVJ37" s="197"/>
      <c r="VVK37" s="197"/>
      <c r="VVL37" s="197"/>
      <c r="VVM37" s="197"/>
      <c r="VVN37" s="197"/>
      <c r="VVO37" s="197"/>
      <c r="VVP37" s="197"/>
      <c r="VVQ37" s="197"/>
      <c r="VVR37" s="197"/>
      <c r="VVS37" s="197"/>
      <c r="VVT37" s="197"/>
      <c r="VVU37" s="197"/>
      <c r="VVV37" s="197"/>
      <c r="VVW37" s="197"/>
      <c r="VVX37" s="197"/>
      <c r="VVY37" s="197"/>
      <c r="VVZ37" s="197"/>
      <c r="VWA37" s="197"/>
      <c r="VWB37" s="197"/>
      <c r="VWC37" s="197"/>
      <c r="VWD37" s="197"/>
      <c r="VWE37" s="197"/>
      <c r="VWF37" s="197"/>
      <c r="VWG37" s="197"/>
      <c r="VWH37" s="197"/>
      <c r="VWI37" s="197"/>
      <c r="VWJ37" s="197"/>
      <c r="VWK37" s="197"/>
      <c r="VWL37" s="197"/>
      <c r="VWM37" s="197"/>
      <c r="VWN37" s="197"/>
      <c r="VWO37" s="197"/>
      <c r="VWP37" s="197"/>
      <c r="VWQ37" s="197"/>
      <c r="VWR37" s="197"/>
      <c r="VWS37" s="197"/>
      <c r="VWT37" s="197"/>
      <c r="VWU37" s="197"/>
      <c r="VWV37" s="197"/>
      <c r="VWW37" s="197"/>
      <c r="VWX37" s="197"/>
      <c r="VWY37" s="197"/>
      <c r="VWZ37" s="197"/>
      <c r="VXA37" s="197"/>
      <c r="VXB37" s="197"/>
      <c r="VXC37" s="197"/>
      <c r="VXD37" s="197"/>
      <c r="VXE37" s="197"/>
      <c r="VXF37" s="197"/>
      <c r="VXG37" s="197"/>
      <c r="VXH37" s="197"/>
      <c r="VXI37" s="197"/>
      <c r="VXJ37" s="197"/>
      <c r="VXK37" s="197"/>
      <c r="VXL37" s="197"/>
      <c r="VXM37" s="197"/>
      <c r="VXN37" s="197"/>
      <c r="VXO37" s="197"/>
      <c r="VXP37" s="197"/>
      <c r="VXQ37" s="197"/>
      <c r="VXR37" s="197"/>
      <c r="VXS37" s="197"/>
      <c r="VXT37" s="197"/>
      <c r="VXU37" s="197"/>
      <c r="VXV37" s="197"/>
      <c r="VXW37" s="197"/>
      <c r="VXX37" s="197"/>
      <c r="VXY37" s="197"/>
      <c r="VXZ37" s="197"/>
      <c r="VYA37" s="197"/>
      <c r="VYB37" s="197"/>
      <c r="VYC37" s="197"/>
      <c r="VYD37" s="197"/>
      <c r="VYE37" s="197"/>
      <c r="VYF37" s="197"/>
      <c r="VYG37" s="197"/>
      <c r="VYH37" s="197"/>
      <c r="VYI37" s="197"/>
      <c r="VYJ37" s="197"/>
      <c r="VYK37" s="197"/>
      <c r="VYL37" s="197"/>
      <c r="VYM37" s="197"/>
      <c r="VYN37" s="197"/>
      <c r="VYO37" s="197"/>
      <c r="VYP37" s="197"/>
      <c r="VYQ37" s="197"/>
      <c r="VYR37" s="197"/>
      <c r="VYS37" s="197"/>
      <c r="VYT37" s="197"/>
      <c r="VYU37" s="197"/>
      <c r="VYV37" s="197"/>
      <c r="VYW37" s="197"/>
      <c r="VYX37" s="197"/>
      <c r="VYY37" s="197"/>
      <c r="VYZ37" s="197"/>
      <c r="VZA37" s="197"/>
      <c r="VZB37" s="197"/>
      <c r="VZC37" s="197"/>
      <c r="VZD37" s="197"/>
      <c r="VZE37" s="197"/>
      <c r="VZF37" s="197"/>
      <c r="VZG37" s="197"/>
      <c r="VZH37" s="197"/>
      <c r="VZI37" s="197"/>
      <c r="VZJ37" s="197"/>
      <c r="VZK37" s="197"/>
      <c r="VZL37" s="197"/>
      <c r="VZM37" s="197"/>
      <c r="VZN37" s="197"/>
      <c r="VZO37" s="197"/>
      <c r="VZP37" s="197"/>
      <c r="VZQ37" s="197"/>
      <c r="VZR37" s="197"/>
      <c r="VZS37" s="197"/>
      <c r="VZT37" s="197"/>
      <c r="VZU37" s="197"/>
      <c r="VZV37" s="197"/>
      <c r="VZW37" s="197"/>
      <c r="VZX37" s="197"/>
      <c r="VZY37" s="197"/>
      <c r="VZZ37" s="197"/>
      <c r="WAA37" s="197"/>
      <c r="WAB37" s="197"/>
      <c r="WAC37" s="197"/>
      <c r="WAD37" s="197"/>
      <c r="WAE37" s="197"/>
      <c r="WAF37" s="197"/>
      <c r="WAG37" s="197"/>
      <c r="WAH37" s="197"/>
      <c r="WAI37" s="197"/>
      <c r="WAJ37" s="197"/>
      <c r="WAK37" s="197"/>
      <c r="WAL37" s="197"/>
      <c r="WAM37" s="197"/>
      <c r="WAN37" s="197"/>
      <c r="WAO37" s="197"/>
      <c r="WAP37" s="197"/>
      <c r="WAQ37" s="197"/>
      <c r="WAR37" s="197"/>
      <c r="WAS37" s="197"/>
      <c r="WAT37" s="197"/>
      <c r="WAU37" s="197"/>
      <c r="WAV37" s="197"/>
      <c r="WAW37" s="197"/>
      <c r="WAX37" s="197"/>
      <c r="WAY37" s="197"/>
      <c r="WAZ37" s="197"/>
      <c r="WBA37" s="197"/>
      <c r="WBB37" s="197"/>
      <c r="WBC37" s="197"/>
      <c r="WBD37" s="197"/>
      <c r="WBE37" s="197"/>
      <c r="WBF37" s="197"/>
      <c r="WBG37" s="197"/>
      <c r="WBH37" s="197"/>
      <c r="WBI37" s="197"/>
      <c r="WBJ37" s="197"/>
      <c r="WBK37" s="197"/>
      <c r="WBL37" s="197"/>
      <c r="WBM37" s="197"/>
      <c r="WBN37" s="197"/>
      <c r="WBO37" s="197"/>
      <c r="WBP37" s="197"/>
      <c r="WBQ37" s="197"/>
      <c r="WBR37" s="197"/>
      <c r="WBS37" s="197"/>
      <c r="WBT37" s="197"/>
      <c r="WBU37" s="197"/>
      <c r="WBV37" s="197"/>
      <c r="WBW37" s="197"/>
      <c r="WBX37" s="197"/>
      <c r="WBY37" s="197"/>
      <c r="WBZ37" s="197"/>
      <c r="WCA37" s="197"/>
      <c r="WCB37" s="197"/>
      <c r="WCC37" s="197"/>
      <c r="WCD37" s="197"/>
      <c r="WCE37" s="197"/>
      <c r="WCF37" s="197"/>
      <c r="WCG37" s="197"/>
      <c r="WCH37" s="197"/>
      <c r="WCI37" s="197"/>
      <c r="WCJ37" s="197"/>
      <c r="WCK37" s="197"/>
      <c r="WCL37" s="197"/>
      <c r="WCM37" s="197"/>
      <c r="WCN37" s="197"/>
      <c r="WCO37" s="197"/>
      <c r="WCP37" s="197"/>
      <c r="WCQ37" s="197"/>
      <c r="WCR37" s="197"/>
      <c r="WCS37" s="197"/>
      <c r="WCT37" s="197"/>
      <c r="WCU37" s="197"/>
      <c r="WCV37" s="197"/>
      <c r="WCW37" s="197"/>
      <c r="WCX37" s="197"/>
      <c r="WCY37" s="197"/>
      <c r="WCZ37" s="197"/>
      <c r="WDA37" s="197"/>
      <c r="WDB37" s="197"/>
      <c r="WDC37" s="197"/>
      <c r="WDD37" s="197"/>
      <c r="WDE37" s="197"/>
      <c r="WDF37" s="197"/>
      <c r="WDG37" s="197"/>
      <c r="WDH37" s="197"/>
      <c r="WDI37" s="197"/>
      <c r="WDJ37" s="197"/>
      <c r="WDK37" s="197"/>
      <c r="WDL37" s="197"/>
      <c r="WDM37" s="197"/>
      <c r="WDN37" s="197"/>
      <c r="WDO37" s="197"/>
      <c r="WDP37" s="197"/>
      <c r="WDQ37" s="197"/>
      <c r="WDR37" s="197"/>
      <c r="WDS37" s="197"/>
      <c r="WDT37" s="197"/>
      <c r="WDU37" s="197"/>
      <c r="WDV37" s="197"/>
      <c r="WDW37" s="197"/>
      <c r="WDX37" s="197"/>
      <c r="WDY37" s="197"/>
      <c r="WDZ37" s="197"/>
      <c r="WEA37" s="197"/>
      <c r="WEB37" s="197"/>
      <c r="WEC37" s="197"/>
      <c r="WED37" s="197"/>
      <c r="WEE37" s="197"/>
      <c r="WEF37" s="197"/>
      <c r="WEG37" s="197"/>
      <c r="WEH37" s="197"/>
      <c r="WEI37" s="197"/>
      <c r="WEJ37" s="197"/>
      <c r="WEK37" s="197"/>
      <c r="WEL37" s="197"/>
      <c r="WEM37" s="197"/>
      <c r="WEN37" s="197"/>
      <c r="WEO37" s="197"/>
      <c r="WEP37" s="197"/>
      <c r="WEQ37" s="197"/>
      <c r="WER37" s="197"/>
      <c r="WES37" s="197"/>
      <c r="WET37" s="197"/>
      <c r="WEU37" s="197"/>
      <c r="WEV37" s="197"/>
      <c r="WEW37" s="197"/>
      <c r="WEX37" s="197"/>
      <c r="WEY37" s="197"/>
      <c r="WEZ37" s="197"/>
      <c r="WFA37" s="197"/>
      <c r="WFB37" s="197"/>
      <c r="WFC37" s="197"/>
      <c r="WFD37" s="197"/>
      <c r="WFE37" s="197"/>
      <c r="WFF37" s="197"/>
      <c r="WFG37" s="197"/>
      <c r="WFH37" s="197"/>
      <c r="WFI37" s="197"/>
      <c r="WFJ37" s="197"/>
      <c r="WFK37" s="197"/>
      <c r="WFL37" s="197"/>
      <c r="WFM37" s="197"/>
      <c r="WFN37" s="197"/>
      <c r="WFO37" s="197"/>
      <c r="WFP37" s="197"/>
      <c r="WFQ37" s="197"/>
      <c r="WFR37" s="197"/>
      <c r="WFS37" s="197"/>
      <c r="WFT37" s="197"/>
      <c r="WFU37" s="197"/>
      <c r="WFV37" s="197"/>
      <c r="WFW37" s="197"/>
      <c r="WFX37" s="197"/>
      <c r="WFY37" s="197"/>
      <c r="WFZ37" s="197"/>
      <c r="WGA37" s="197"/>
      <c r="WGB37" s="197"/>
      <c r="WGC37" s="197"/>
      <c r="WGD37" s="197"/>
      <c r="WGE37" s="197"/>
      <c r="WGF37" s="197"/>
      <c r="WGG37" s="197"/>
      <c r="WGH37" s="197"/>
      <c r="WGI37" s="197"/>
      <c r="WGJ37" s="197"/>
      <c r="WGK37" s="197"/>
      <c r="WGL37" s="197"/>
      <c r="WGM37" s="197"/>
      <c r="WGN37" s="197"/>
      <c r="WGO37" s="197"/>
      <c r="WGP37" s="197"/>
      <c r="WGQ37" s="197"/>
      <c r="WGR37" s="197"/>
      <c r="WGS37" s="197"/>
      <c r="WGT37" s="197"/>
      <c r="WGU37" s="197"/>
      <c r="WGV37" s="197"/>
      <c r="WGW37" s="197"/>
      <c r="WGX37" s="197"/>
      <c r="WGY37" s="197"/>
      <c r="WGZ37" s="197"/>
      <c r="WHA37" s="197"/>
      <c r="WHB37" s="197"/>
      <c r="WHC37" s="197"/>
      <c r="WHD37" s="197"/>
      <c r="WHE37" s="197"/>
      <c r="WHF37" s="197"/>
      <c r="WHG37" s="197"/>
      <c r="WHH37" s="197"/>
      <c r="WHI37" s="197"/>
      <c r="WHJ37" s="197"/>
      <c r="WHK37" s="197"/>
      <c r="WHL37" s="197"/>
      <c r="WHM37" s="197"/>
      <c r="WHN37" s="197"/>
      <c r="WHO37" s="197"/>
      <c r="WHP37" s="197"/>
      <c r="WHQ37" s="197"/>
      <c r="WHR37" s="197"/>
      <c r="WHS37" s="197"/>
      <c r="WHT37" s="197"/>
      <c r="WHU37" s="197"/>
      <c r="WHV37" s="197"/>
      <c r="WHW37" s="197"/>
      <c r="WHX37" s="197"/>
      <c r="WHY37" s="197"/>
      <c r="WHZ37" s="197"/>
      <c r="WIA37" s="197"/>
      <c r="WIB37" s="197"/>
      <c r="WIC37" s="197"/>
      <c r="WID37" s="197"/>
      <c r="WIE37" s="197"/>
      <c r="WIF37" s="197"/>
      <c r="WIG37" s="197"/>
      <c r="WIH37" s="197"/>
      <c r="WII37" s="197"/>
      <c r="WIJ37" s="197"/>
      <c r="WIK37" s="197"/>
      <c r="WIL37" s="197"/>
      <c r="WIM37" s="197"/>
      <c r="WIN37" s="197"/>
      <c r="WIO37" s="197"/>
      <c r="WIP37" s="197"/>
      <c r="WIQ37" s="197"/>
      <c r="WIR37" s="197"/>
      <c r="WIS37" s="197"/>
      <c r="WIT37" s="197"/>
      <c r="WIU37" s="197"/>
      <c r="WIV37" s="197"/>
      <c r="WIW37" s="197"/>
      <c r="WIX37" s="197"/>
      <c r="WIY37" s="197"/>
      <c r="WIZ37" s="197"/>
      <c r="WJA37" s="197"/>
      <c r="WJB37" s="197"/>
      <c r="WJC37" s="197"/>
      <c r="WJD37" s="197"/>
      <c r="WJE37" s="197"/>
      <c r="WJF37" s="197"/>
      <c r="WJG37" s="197"/>
      <c r="WJH37" s="197"/>
      <c r="WJI37" s="197"/>
      <c r="WJJ37" s="197"/>
      <c r="WJK37" s="197"/>
      <c r="WJL37" s="197"/>
      <c r="WJM37" s="197"/>
      <c r="WJN37" s="197"/>
      <c r="WJO37" s="197"/>
      <c r="WJP37" s="197"/>
      <c r="WJQ37" s="197"/>
      <c r="WJR37" s="197"/>
      <c r="WJS37" s="197"/>
      <c r="WJT37" s="197"/>
      <c r="WJU37" s="197"/>
      <c r="WJV37" s="197"/>
      <c r="WJW37" s="197"/>
      <c r="WJX37" s="197"/>
      <c r="WJY37" s="197"/>
      <c r="WJZ37" s="197"/>
      <c r="WKA37" s="197"/>
      <c r="WKB37" s="197"/>
      <c r="WKC37" s="197"/>
      <c r="WKD37" s="197"/>
      <c r="WKE37" s="197"/>
      <c r="WKF37" s="197"/>
      <c r="WKG37" s="197"/>
      <c r="WKH37" s="197"/>
      <c r="WKI37" s="197"/>
      <c r="WKJ37" s="197"/>
      <c r="WKK37" s="197"/>
      <c r="WKL37" s="197"/>
      <c r="WKM37" s="197"/>
      <c r="WKN37" s="197"/>
      <c r="WKO37" s="197"/>
      <c r="WKP37" s="197"/>
      <c r="WKQ37" s="197"/>
      <c r="WKR37" s="197"/>
      <c r="WKS37" s="197"/>
      <c r="WKT37" s="197"/>
      <c r="WKU37" s="197"/>
      <c r="WKV37" s="197"/>
      <c r="WKW37" s="197"/>
      <c r="WKX37" s="197"/>
      <c r="WKY37" s="197"/>
      <c r="WKZ37" s="197"/>
      <c r="WLA37" s="197"/>
      <c r="WLB37" s="197"/>
      <c r="WLC37" s="197"/>
      <c r="WLD37" s="197"/>
      <c r="WLE37" s="197"/>
      <c r="WLF37" s="197"/>
      <c r="WLG37" s="197"/>
      <c r="WLH37" s="197"/>
      <c r="WLI37" s="197"/>
      <c r="WLJ37" s="197"/>
      <c r="WLK37" s="197"/>
      <c r="WLL37" s="197"/>
      <c r="WLM37" s="197"/>
      <c r="WLN37" s="197"/>
      <c r="WLO37" s="197"/>
      <c r="WLP37" s="197"/>
      <c r="WLQ37" s="197"/>
      <c r="WLR37" s="197"/>
      <c r="WLS37" s="197"/>
      <c r="WLT37" s="197"/>
      <c r="WLU37" s="197"/>
      <c r="WLV37" s="197"/>
      <c r="WLW37" s="197"/>
      <c r="WLX37" s="197"/>
      <c r="WLY37" s="197"/>
      <c r="WLZ37" s="197"/>
      <c r="WMA37" s="197"/>
      <c r="WMB37" s="197"/>
      <c r="WMC37" s="197"/>
      <c r="WMD37" s="197"/>
      <c r="WME37" s="197"/>
      <c r="WMF37" s="197"/>
      <c r="WMG37" s="197"/>
      <c r="WMH37" s="197"/>
      <c r="WMI37" s="197"/>
      <c r="WMJ37" s="197"/>
      <c r="WMK37" s="197"/>
      <c r="WML37" s="197"/>
      <c r="WMM37" s="197"/>
      <c r="WMN37" s="197"/>
      <c r="WMO37" s="197"/>
      <c r="WMP37" s="197"/>
      <c r="WMQ37" s="197"/>
      <c r="WMR37" s="197"/>
      <c r="WMS37" s="197"/>
      <c r="WMT37" s="197"/>
      <c r="WMU37" s="197"/>
      <c r="WMV37" s="197"/>
      <c r="WMW37" s="197"/>
      <c r="WMX37" s="197"/>
      <c r="WMY37" s="197"/>
      <c r="WMZ37" s="197"/>
      <c r="WNA37" s="197"/>
      <c r="WNB37" s="197"/>
      <c r="WNC37" s="197"/>
      <c r="WND37" s="197"/>
      <c r="WNE37" s="197"/>
      <c r="WNF37" s="197"/>
      <c r="WNG37" s="197"/>
      <c r="WNH37" s="197"/>
      <c r="WNI37" s="197"/>
      <c r="WNJ37" s="197"/>
      <c r="WNK37" s="197"/>
      <c r="WNL37" s="197"/>
      <c r="WNM37" s="197"/>
      <c r="WNN37" s="197"/>
      <c r="WNO37" s="197"/>
      <c r="WNP37" s="197"/>
      <c r="WNQ37" s="197"/>
      <c r="WNR37" s="197"/>
      <c r="WNS37" s="197"/>
      <c r="WNT37" s="197"/>
      <c r="WNU37" s="197"/>
      <c r="WNV37" s="197"/>
      <c r="WNW37" s="197"/>
      <c r="WNX37" s="197"/>
      <c r="WNY37" s="197"/>
      <c r="WNZ37" s="197"/>
      <c r="WOA37" s="197"/>
      <c r="WOB37" s="197"/>
      <c r="WOC37" s="197"/>
      <c r="WOD37" s="197"/>
      <c r="WOE37" s="197"/>
      <c r="WOF37" s="197"/>
      <c r="WOG37" s="197"/>
      <c r="WOH37" s="197"/>
      <c r="WOI37" s="197"/>
      <c r="WOJ37" s="197"/>
      <c r="WOK37" s="197"/>
      <c r="WOL37" s="197"/>
      <c r="WOM37" s="197"/>
      <c r="WON37" s="197"/>
      <c r="WOO37" s="197"/>
      <c r="WOP37" s="197"/>
      <c r="WOQ37" s="197"/>
      <c r="WOR37" s="197"/>
      <c r="WOS37" s="197"/>
      <c r="WOT37" s="197"/>
      <c r="WOU37" s="197"/>
      <c r="WOV37" s="197"/>
      <c r="WOW37" s="197"/>
      <c r="WOX37" s="197"/>
      <c r="WOY37" s="197"/>
      <c r="WOZ37" s="197"/>
      <c r="WPA37" s="197"/>
      <c r="WPB37" s="197"/>
      <c r="WPC37" s="197"/>
      <c r="WPD37" s="197"/>
      <c r="WPE37" s="197"/>
      <c r="WPF37" s="197"/>
      <c r="WPG37" s="197"/>
      <c r="WPH37" s="197"/>
      <c r="WPI37" s="197"/>
      <c r="WPJ37" s="197"/>
      <c r="WPK37" s="197"/>
      <c r="WPL37" s="197"/>
      <c r="WPM37" s="197"/>
      <c r="WPN37" s="197"/>
      <c r="WPO37" s="197"/>
      <c r="WPP37" s="197"/>
      <c r="WPQ37" s="197"/>
      <c r="WPR37" s="197"/>
      <c r="WPS37" s="197"/>
      <c r="WPT37" s="197"/>
      <c r="WPU37" s="197"/>
      <c r="WPV37" s="197"/>
      <c r="WPW37" s="197"/>
      <c r="WPX37" s="197"/>
      <c r="WPY37" s="197"/>
      <c r="WPZ37" s="197"/>
      <c r="WQA37" s="197"/>
      <c r="WQB37" s="197"/>
      <c r="WQC37" s="197"/>
      <c r="WQD37" s="197"/>
      <c r="WQE37" s="197"/>
      <c r="WQF37" s="197"/>
      <c r="WQG37" s="197"/>
      <c r="WQH37" s="197"/>
      <c r="WQI37" s="197"/>
      <c r="WQJ37" s="197"/>
      <c r="WQK37" s="197"/>
      <c r="WQL37" s="197"/>
      <c r="WQM37" s="197"/>
      <c r="WQN37" s="197"/>
      <c r="WQO37" s="197"/>
      <c r="WQP37" s="197"/>
      <c r="WQQ37" s="197"/>
      <c r="WQR37" s="197"/>
      <c r="WQS37" s="197"/>
      <c r="WQT37" s="197"/>
      <c r="WQU37" s="197"/>
      <c r="WQV37" s="197"/>
      <c r="WQW37" s="197"/>
      <c r="WQX37" s="197"/>
      <c r="WQY37" s="197"/>
      <c r="WQZ37" s="197"/>
      <c r="WRA37" s="197"/>
      <c r="WRB37" s="197"/>
      <c r="WRC37" s="197"/>
      <c r="WRD37" s="197"/>
      <c r="WRE37" s="197"/>
      <c r="WRF37" s="197"/>
      <c r="WRG37" s="197"/>
      <c r="WRH37" s="197"/>
      <c r="WRI37" s="197"/>
      <c r="WRJ37" s="197"/>
      <c r="WRK37" s="197"/>
      <c r="WRL37" s="197"/>
      <c r="WRM37" s="197"/>
      <c r="WRN37" s="197"/>
      <c r="WRO37" s="197"/>
      <c r="WRP37" s="197"/>
      <c r="WRQ37" s="197"/>
      <c r="WRR37" s="197"/>
      <c r="WRS37" s="197"/>
      <c r="WRT37" s="197"/>
      <c r="WRU37" s="197"/>
      <c r="WRV37" s="197"/>
      <c r="WRW37" s="197"/>
      <c r="WRX37" s="197"/>
      <c r="WRY37" s="197"/>
      <c r="WRZ37" s="197"/>
      <c r="WSA37" s="197"/>
      <c r="WSB37" s="197"/>
      <c r="WSC37" s="197"/>
      <c r="WSD37" s="197"/>
      <c r="WSE37" s="197"/>
      <c r="WSF37" s="197"/>
      <c r="WSG37" s="197"/>
      <c r="WSH37" s="197"/>
      <c r="WSI37" s="197"/>
      <c r="WSJ37" s="197"/>
      <c r="WSK37" s="197"/>
      <c r="WSL37" s="197"/>
      <c r="WSM37" s="197"/>
      <c r="WSN37" s="197"/>
      <c r="WSO37" s="197"/>
      <c r="WSP37" s="197"/>
      <c r="WSQ37" s="197"/>
      <c r="WSR37" s="197"/>
      <c r="WSS37" s="197"/>
      <c r="WST37" s="197"/>
      <c r="WSU37" s="197"/>
      <c r="WSV37" s="197"/>
      <c r="WSW37" s="197"/>
      <c r="WSX37" s="197"/>
      <c r="WSY37" s="197"/>
      <c r="WSZ37" s="197"/>
      <c r="WTA37" s="197"/>
      <c r="WTB37" s="197"/>
      <c r="WTC37" s="197"/>
      <c r="WTD37" s="197"/>
      <c r="WTE37" s="197"/>
      <c r="WTF37" s="197"/>
      <c r="WTG37" s="197"/>
      <c r="WTH37" s="197"/>
      <c r="WTI37" s="197"/>
      <c r="WTJ37" s="197"/>
      <c r="WTK37" s="197"/>
      <c r="WTL37" s="197"/>
      <c r="WTM37" s="197"/>
      <c r="WTN37" s="197"/>
      <c r="WTO37" s="197"/>
      <c r="WTP37" s="197"/>
      <c r="WTQ37" s="197"/>
      <c r="WTR37" s="197"/>
      <c r="WTS37" s="197"/>
      <c r="WTT37" s="197"/>
      <c r="WTU37" s="197"/>
      <c r="WTV37" s="197"/>
      <c r="WTW37" s="197"/>
      <c r="WTX37" s="197"/>
      <c r="WTY37" s="197"/>
      <c r="WTZ37" s="197"/>
      <c r="WUA37" s="197"/>
      <c r="WUB37" s="197"/>
      <c r="WUC37" s="197"/>
      <c r="WUD37" s="197"/>
      <c r="WUE37" s="197"/>
      <c r="WUF37" s="197"/>
      <c r="WUG37" s="197"/>
      <c r="WUH37" s="197"/>
      <c r="WUI37" s="197"/>
      <c r="WUJ37" s="197"/>
      <c r="WUK37" s="197"/>
      <c r="WUL37" s="197"/>
      <c r="WUM37" s="197"/>
      <c r="WUN37" s="197"/>
      <c r="WUO37" s="197"/>
      <c r="WUP37" s="197"/>
      <c r="WUQ37" s="197"/>
      <c r="WUR37" s="197"/>
      <c r="WUS37" s="197"/>
      <c r="WUT37" s="197"/>
      <c r="WUU37" s="197"/>
      <c r="WUV37" s="197"/>
      <c r="WUW37" s="197"/>
      <c r="WUX37" s="197"/>
      <c r="WUY37" s="197"/>
      <c r="WUZ37" s="197"/>
      <c r="WVA37" s="197"/>
      <c r="WVB37" s="197"/>
      <c r="WVC37" s="197"/>
      <c r="WVD37" s="197"/>
      <c r="WVE37" s="197"/>
      <c r="WVF37" s="197"/>
      <c r="WVG37" s="197"/>
      <c r="WVH37" s="197"/>
      <c r="WVI37" s="197"/>
      <c r="WVJ37" s="197"/>
      <c r="WVK37" s="197"/>
      <c r="WVL37" s="197"/>
      <c r="WVM37" s="197"/>
      <c r="WVN37" s="197"/>
      <c r="WVO37" s="197"/>
      <c r="WVP37" s="197"/>
      <c r="WVQ37" s="197"/>
      <c r="WVR37" s="197"/>
      <c r="WVS37" s="197"/>
      <c r="WVT37" s="197"/>
      <c r="WVU37" s="197"/>
      <c r="WVV37" s="197"/>
      <c r="WVW37" s="197"/>
      <c r="WVX37" s="197"/>
      <c r="WVY37" s="197"/>
      <c r="WVZ37" s="197"/>
      <c r="WWA37" s="197"/>
      <c r="WWB37" s="197"/>
      <c r="WWC37" s="197"/>
      <c r="WWD37" s="197"/>
      <c r="WWE37" s="197"/>
      <c r="WWF37" s="197"/>
      <c r="WWG37" s="197"/>
      <c r="WWH37" s="197"/>
      <c r="WWI37" s="197"/>
      <c r="WWJ37" s="197"/>
      <c r="WWK37" s="197"/>
      <c r="WWL37" s="197"/>
      <c r="WWM37" s="197"/>
      <c r="WWN37" s="197"/>
      <c r="WWO37" s="197"/>
      <c r="WWP37" s="197"/>
      <c r="WWQ37" s="197"/>
      <c r="WWR37" s="197"/>
      <c r="WWS37" s="197"/>
      <c r="WWT37" s="197"/>
      <c r="WWU37" s="197"/>
      <c r="WWV37" s="197"/>
      <c r="WWW37" s="197"/>
      <c r="WWX37" s="197"/>
      <c r="WWY37" s="197"/>
      <c r="WWZ37" s="197"/>
      <c r="WXA37" s="197"/>
      <c r="WXB37" s="197"/>
      <c r="WXC37" s="197"/>
      <c r="WXD37" s="197"/>
      <c r="WXE37" s="197"/>
      <c r="WXF37" s="197"/>
      <c r="WXG37" s="197"/>
      <c r="WXH37" s="197"/>
      <c r="WXI37" s="197"/>
      <c r="WXJ37" s="197"/>
      <c r="WXK37" s="197"/>
      <c r="WXL37" s="197"/>
      <c r="WXM37" s="197"/>
      <c r="WXN37" s="197"/>
      <c r="WXO37" s="197"/>
      <c r="WXP37" s="197"/>
      <c r="WXQ37" s="197"/>
      <c r="WXR37" s="197"/>
      <c r="WXS37" s="197"/>
      <c r="WXT37" s="197"/>
      <c r="WXU37" s="197"/>
      <c r="WXV37" s="197"/>
      <c r="WXW37" s="197"/>
      <c r="WXX37" s="197"/>
      <c r="WXY37" s="197"/>
      <c r="WXZ37" s="197"/>
      <c r="WYA37" s="197"/>
      <c r="WYB37" s="197"/>
      <c r="WYC37" s="197"/>
      <c r="WYD37" s="197"/>
      <c r="WYE37" s="197"/>
      <c r="WYF37" s="197"/>
      <c r="WYG37" s="197"/>
      <c r="WYH37" s="197"/>
      <c r="WYI37" s="197"/>
      <c r="WYJ37" s="197"/>
      <c r="WYK37" s="197"/>
      <c r="WYL37" s="197"/>
      <c r="WYM37" s="197"/>
      <c r="WYN37" s="197"/>
      <c r="WYO37" s="197"/>
      <c r="WYP37" s="197"/>
      <c r="WYQ37" s="197"/>
      <c r="WYR37" s="197"/>
      <c r="WYS37" s="197"/>
      <c r="WYT37" s="197"/>
      <c r="WYU37" s="197"/>
      <c r="WYV37" s="197"/>
      <c r="WYW37" s="197"/>
      <c r="WYX37" s="197"/>
      <c r="WYY37" s="197"/>
      <c r="WYZ37" s="197"/>
      <c r="WZA37" s="197"/>
      <c r="WZB37" s="197"/>
      <c r="WZC37" s="197"/>
      <c r="WZD37" s="197"/>
      <c r="WZE37" s="197"/>
      <c r="WZF37" s="197"/>
      <c r="WZG37" s="197"/>
      <c r="WZH37" s="197"/>
      <c r="WZI37" s="197"/>
      <c r="WZJ37" s="197"/>
      <c r="WZK37" s="197"/>
      <c r="WZL37" s="197"/>
      <c r="WZM37" s="197"/>
      <c r="WZN37" s="197"/>
      <c r="WZO37" s="197"/>
      <c r="WZP37" s="197"/>
      <c r="WZQ37" s="197"/>
      <c r="WZR37" s="197"/>
      <c r="WZS37" s="197"/>
      <c r="WZT37" s="197"/>
      <c r="WZU37" s="197"/>
      <c r="WZV37" s="197"/>
      <c r="WZW37" s="197"/>
      <c r="WZX37" s="197"/>
      <c r="WZY37" s="197"/>
      <c r="WZZ37" s="197"/>
      <c r="XAA37" s="197"/>
      <c r="XAB37" s="197"/>
      <c r="XAC37" s="197"/>
      <c r="XAD37" s="197"/>
      <c r="XAE37" s="197"/>
      <c r="XAF37" s="197"/>
      <c r="XAG37" s="197"/>
      <c r="XAH37" s="197"/>
      <c r="XAI37" s="197"/>
      <c r="XAJ37" s="197"/>
      <c r="XAK37" s="197"/>
      <c r="XAL37" s="197"/>
      <c r="XAM37" s="197"/>
      <c r="XAN37" s="197"/>
      <c r="XAO37" s="197"/>
      <c r="XAP37" s="197"/>
      <c r="XAQ37" s="197"/>
      <c r="XAR37" s="197"/>
      <c r="XAS37" s="197"/>
      <c r="XAT37" s="197"/>
      <c r="XAU37" s="197"/>
      <c r="XAV37" s="197"/>
      <c r="XAW37" s="197"/>
      <c r="XAX37" s="197"/>
      <c r="XAY37" s="197"/>
      <c r="XAZ37" s="197"/>
      <c r="XBA37" s="197"/>
      <c r="XBB37" s="197"/>
      <c r="XBC37" s="197"/>
      <c r="XBD37" s="197"/>
      <c r="XBE37" s="197"/>
      <c r="XBF37" s="197"/>
      <c r="XBG37" s="197"/>
      <c r="XBH37" s="197"/>
      <c r="XBI37" s="197"/>
      <c r="XBJ37" s="197"/>
      <c r="XBK37" s="197"/>
      <c r="XBL37" s="197"/>
      <c r="XBM37" s="197"/>
      <c r="XBN37" s="197"/>
      <c r="XBO37" s="197"/>
      <c r="XBP37" s="197"/>
      <c r="XBQ37" s="197"/>
      <c r="XBR37" s="197"/>
      <c r="XBS37" s="197"/>
      <c r="XBT37" s="197"/>
      <c r="XBU37" s="197"/>
      <c r="XBV37" s="197"/>
      <c r="XBW37" s="197"/>
      <c r="XBX37" s="197"/>
      <c r="XBY37" s="197"/>
      <c r="XBZ37" s="197"/>
      <c r="XCA37" s="197"/>
      <c r="XCB37" s="197"/>
      <c r="XCC37" s="197"/>
      <c r="XCD37" s="197"/>
      <c r="XCE37" s="197"/>
      <c r="XCF37" s="197"/>
      <c r="XCG37" s="197"/>
      <c r="XCH37" s="197"/>
      <c r="XCI37" s="197"/>
      <c r="XCJ37" s="197"/>
      <c r="XCK37" s="197"/>
      <c r="XCL37" s="197"/>
      <c r="XCM37" s="197"/>
      <c r="XCN37" s="197"/>
      <c r="XCO37" s="197"/>
      <c r="XCP37" s="197"/>
      <c r="XCQ37" s="197"/>
      <c r="XCR37" s="197"/>
      <c r="XCS37" s="197"/>
      <c r="XCT37" s="197"/>
      <c r="XCU37" s="197"/>
      <c r="XCV37" s="197"/>
      <c r="XCW37" s="197"/>
      <c r="XCX37" s="197"/>
      <c r="XCY37" s="197"/>
      <c r="XCZ37" s="197"/>
      <c r="XDA37" s="197"/>
      <c r="XDB37" s="197"/>
      <c r="XDC37" s="197"/>
      <c r="XDD37" s="197"/>
      <c r="XDE37" s="197"/>
      <c r="XDF37" s="197"/>
      <c r="XDG37" s="197"/>
      <c r="XDH37" s="197"/>
      <c r="XDI37" s="197"/>
      <c r="XDJ37" s="197"/>
      <c r="XDK37" s="197"/>
      <c r="XDL37" s="197"/>
      <c r="XDM37" s="197"/>
      <c r="XDN37" s="197"/>
      <c r="XDO37" s="197"/>
      <c r="XDP37" s="197"/>
      <c r="XDQ37" s="197"/>
      <c r="XDR37" s="197"/>
      <c r="XDS37" s="197"/>
      <c r="XDT37" s="197"/>
      <c r="XDU37" s="197"/>
      <c r="XDV37" s="197"/>
      <c r="XDW37" s="197"/>
      <c r="XDX37" s="197"/>
      <c r="XDY37" s="197"/>
      <c r="XDZ37" s="197"/>
      <c r="XEA37" s="197"/>
      <c r="XEB37" s="197"/>
      <c r="XEC37" s="197"/>
      <c r="XED37" s="197"/>
      <c r="XEE37" s="197"/>
      <c r="XEF37" s="197"/>
      <c r="XEG37" s="197"/>
      <c r="XEH37" s="197"/>
      <c r="XEI37" s="197"/>
      <c r="XEJ37" s="197"/>
      <c r="XEK37" s="197"/>
      <c r="XEL37" s="197"/>
      <c r="XEM37" s="197"/>
      <c r="XEN37" s="197"/>
      <c r="XEO37" s="197"/>
      <c r="XEP37" s="197"/>
      <c r="XEQ37" s="197"/>
      <c r="XER37" s="197"/>
      <c r="XES37" s="197"/>
      <c r="XET37" s="197"/>
      <c r="XEU37" s="197"/>
      <c r="XEV37" s="197"/>
      <c r="XEW37" s="197"/>
      <c r="XEX37" s="197"/>
      <c r="XEY37" s="197"/>
      <c r="XEZ37" s="197"/>
      <c r="XFA37" s="197"/>
      <c r="XFB37" s="197"/>
      <c r="XFC37" s="197"/>
      <c r="XFD37" s="197"/>
    </row>
    <row r="38" spans="2:16384" s="245" customFormat="1" ht="15" x14ac:dyDescent="0.25">
      <c r="C38" s="246"/>
      <c r="D38" s="247"/>
      <c r="E38" s="248" t="s">
        <v>0</v>
      </c>
      <c r="F38" s="248"/>
      <c r="G38" s="248"/>
      <c r="H38" s="248"/>
      <c r="I38" s="249"/>
      <c r="J38" s="250" t="s">
        <v>0</v>
      </c>
      <c r="K38" s="250" t="s">
        <v>0</v>
      </c>
      <c r="L38" s="250" t="s">
        <v>0</v>
      </c>
      <c r="M38" s="250" t="s">
        <v>0</v>
      </c>
      <c r="N38" s="250" t="s">
        <v>0</v>
      </c>
      <c r="O38" s="250" t="s">
        <v>0</v>
      </c>
      <c r="P38" s="250" t="s">
        <v>0</v>
      </c>
      <c r="Q38" s="250" t="s">
        <v>0</v>
      </c>
      <c r="R38" s="250" t="s">
        <v>0</v>
      </c>
      <c r="S38" s="250" t="s">
        <v>0</v>
      </c>
      <c r="T38" s="250" t="s">
        <v>0</v>
      </c>
      <c r="U38" s="250" t="s">
        <v>0</v>
      </c>
      <c r="V38" s="250" t="s">
        <v>0</v>
      </c>
      <c r="W38" s="250" t="s">
        <v>0</v>
      </c>
      <c r="X38" s="250" t="s">
        <v>0</v>
      </c>
      <c r="Y38" s="250" t="s">
        <v>0</v>
      </c>
      <c r="Z38" s="250" t="s">
        <v>0</v>
      </c>
      <c r="AA38" s="250" t="s">
        <v>0</v>
      </c>
      <c r="AB38" s="250" t="s">
        <v>0</v>
      </c>
      <c r="AC38" s="250" t="s">
        <v>0</v>
      </c>
      <c r="AD38" s="250" t="s">
        <v>0</v>
      </c>
      <c r="AE38" s="250" t="s">
        <v>0</v>
      </c>
      <c r="AF38" s="250" t="s">
        <v>0</v>
      </c>
      <c r="AG38" s="250" t="s">
        <v>0</v>
      </c>
      <c r="AH38" s="250" t="s">
        <v>0</v>
      </c>
      <c r="AI38" s="250" t="s">
        <v>0</v>
      </c>
      <c r="AJ38" s="250" t="s">
        <v>0</v>
      </c>
      <c r="AK38" s="250" t="s">
        <v>0</v>
      </c>
      <c r="AL38" s="250" t="s">
        <v>0</v>
      </c>
      <c r="AM38" s="250" t="s">
        <v>0</v>
      </c>
      <c r="AN38" s="250" t="s">
        <v>0</v>
      </c>
      <c r="AO38" s="250" t="s">
        <v>0</v>
      </c>
      <c r="AP38" s="250" t="s">
        <v>0</v>
      </c>
      <c r="AQ38" s="250" t="s">
        <v>0</v>
      </c>
      <c r="AR38" s="250" t="s">
        <v>0</v>
      </c>
      <c r="AS38" s="250" t="s">
        <v>0</v>
      </c>
      <c r="AT38" s="250" t="s">
        <v>0</v>
      </c>
      <c r="AU38" s="250" t="s">
        <v>0</v>
      </c>
      <c r="AV38" s="250" t="s">
        <v>0</v>
      </c>
      <c r="AW38" s="250" t="s">
        <v>0</v>
      </c>
      <c r="AX38" s="250" t="s">
        <v>0</v>
      </c>
      <c r="AY38" s="250" t="s">
        <v>0</v>
      </c>
      <c r="AZ38" s="250" t="s">
        <v>0</v>
      </c>
      <c r="BA38" s="250" t="s">
        <v>0</v>
      </c>
      <c r="BB38" s="250" t="s">
        <v>0</v>
      </c>
      <c r="BC38" s="250" t="s">
        <v>0</v>
      </c>
      <c r="BD38" s="250" t="s">
        <v>0</v>
      </c>
      <c r="BE38" s="250" t="s">
        <v>0</v>
      </c>
      <c r="BF38" s="250" t="s">
        <v>0</v>
      </c>
      <c r="BG38" s="250" t="s">
        <v>0</v>
      </c>
      <c r="BH38" s="250" t="s">
        <v>0</v>
      </c>
      <c r="BI38" s="250" t="s">
        <v>0</v>
      </c>
      <c r="BJ38" s="250" t="s">
        <v>0</v>
      </c>
      <c r="BK38" s="250" t="s">
        <v>0</v>
      </c>
      <c r="BL38" s="250" t="s">
        <v>0</v>
      </c>
      <c r="BM38" s="250" t="s">
        <v>0</v>
      </c>
      <c r="BN38" s="250" t="s">
        <v>0</v>
      </c>
      <c r="BO38" s="250" t="s">
        <v>0</v>
      </c>
      <c r="BP38" s="250" t="s">
        <v>0</v>
      </c>
      <c r="BQ38" s="250" t="s">
        <v>0</v>
      </c>
      <c r="BR38" s="250" t="s">
        <v>0</v>
      </c>
      <c r="BS38" s="250" t="s">
        <v>0</v>
      </c>
      <c r="BT38" s="250" t="s">
        <v>0</v>
      </c>
      <c r="BU38" s="250" t="s">
        <v>0</v>
      </c>
      <c r="BV38" s="250" t="s">
        <v>0</v>
      </c>
      <c r="BW38" s="250" t="s">
        <v>0</v>
      </c>
      <c r="BX38" s="250" t="s">
        <v>0</v>
      </c>
      <c r="BY38" s="250" t="s">
        <v>0</v>
      </c>
      <c r="BZ38" s="250" t="s">
        <v>0</v>
      </c>
      <c r="CA38" s="250" t="s">
        <v>0</v>
      </c>
      <c r="CB38" s="250" t="s">
        <v>0</v>
      </c>
      <c r="CC38" s="250" t="s">
        <v>0</v>
      </c>
      <c r="CD38" s="250" t="s">
        <v>0</v>
      </c>
      <c r="CE38" s="250" t="s">
        <v>0</v>
      </c>
      <c r="CF38" s="250" t="s">
        <v>0</v>
      </c>
      <c r="CG38" s="250" t="s">
        <v>0</v>
      </c>
      <c r="CH38" s="250" t="s">
        <v>0</v>
      </c>
      <c r="CI38" s="250" t="s">
        <v>0</v>
      </c>
      <c r="CJ38" s="250" t="s">
        <v>0</v>
      </c>
      <c r="CK38" s="250" t="s">
        <v>0</v>
      </c>
      <c r="CL38" s="250" t="s">
        <v>0</v>
      </c>
      <c r="CM38" s="250" t="s">
        <v>0</v>
      </c>
      <c r="CN38" s="250" t="s">
        <v>0</v>
      </c>
      <c r="CO38" s="250" t="s">
        <v>0</v>
      </c>
      <c r="CP38" s="250" t="s">
        <v>0</v>
      </c>
      <c r="CQ38" s="250" t="s">
        <v>0</v>
      </c>
      <c r="CR38" s="250" t="s">
        <v>0</v>
      </c>
      <c r="CS38" s="250" t="s">
        <v>0</v>
      </c>
      <c r="CT38" s="250" t="s">
        <v>0</v>
      </c>
      <c r="CU38" s="250" t="s">
        <v>0</v>
      </c>
      <c r="CV38" s="250" t="s">
        <v>0</v>
      </c>
      <c r="CW38" s="250" t="s">
        <v>0</v>
      </c>
      <c r="CX38" s="250" t="s">
        <v>0</v>
      </c>
      <c r="CY38" s="250" t="s">
        <v>0</v>
      </c>
      <c r="CZ38" s="250" t="s">
        <v>0</v>
      </c>
      <c r="DA38" s="250" t="s">
        <v>0</v>
      </c>
      <c r="DB38" s="250" t="s">
        <v>0</v>
      </c>
      <c r="DC38" s="250" t="s">
        <v>0</v>
      </c>
      <c r="DD38" s="250" t="s">
        <v>0</v>
      </c>
      <c r="DE38" s="250" t="s">
        <v>0</v>
      </c>
      <c r="DF38" s="250" t="s">
        <v>0</v>
      </c>
      <c r="DG38" s="250" t="s">
        <v>0</v>
      </c>
      <c r="DH38" s="250" t="s">
        <v>0</v>
      </c>
      <c r="DI38" s="250" t="s">
        <v>0</v>
      </c>
      <c r="DJ38" s="250" t="s">
        <v>0</v>
      </c>
      <c r="DK38" s="250" t="s">
        <v>0</v>
      </c>
      <c r="DL38" s="250" t="s">
        <v>0</v>
      </c>
      <c r="DM38" s="250" t="s">
        <v>0</v>
      </c>
      <c r="DN38" s="250" t="s">
        <v>0</v>
      </c>
      <c r="DO38" s="250" t="s">
        <v>0</v>
      </c>
      <c r="DP38" s="250" t="s">
        <v>0</v>
      </c>
      <c r="DQ38" s="250" t="s">
        <v>0</v>
      </c>
      <c r="DR38" s="250" t="s">
        <v>0</v>
      </c>
      <c r="DS38" s="250" t="s">
        <v>0</v>
      </c>
      <c r="DT38" s="250" t="s">
        <v>0</v>
      </c>
      <c r="DU38" s="250" t="s">
        <v>0</v>
      </c>
      <c r="DV38" s="250" t="s">
        <v>0</v>
      </c>
      <c r="DW38" s="250" t="s">
        <v>0</v>
      </c>
      <c r="DX38" s="250" t="s">
        <v>0</v>
      </c>
      <c r="DY38" s="250" t="s">
        <v>0</v>
      </c>
      <c r="DZ38" s="250" t="s">
        <v>0</v>
      </c>
      <c r="EA38" s="250" t="s">
        <v>0</v>
      </c>
      <c r="EB38" s="250" t="s">
        <v>0</v>
      </c>
      <c r="EC38" s="250" t="s">
        <v>0</v>
      </c>
      <c r="ED38" s="250" t="s">
        <v>0</v>
      </c>
      <c r="EE38" s="250" t="s">
        <v>0</v>
      </c>
      <c r="EF38" s="250" t="s">
        <v>0</v>
      </c>
      <c r="EG38" s="250" t="s">
        <v>0</v>
      </c>
      <c r="EH38" s="250" t="s">
        <v>0</v>
      </c>
      <c r="EI38" s="250" t="s">
        <v>0</v>
      </c>
      <c r="EJ38" s="250" t="s">
        <v>0</v>
      </c>
      <c r="EK38" s="250" t="s">
        <v>0</v>
      </c>
      <c r="EL38" s="250" t="s">
        <v>0</v>
      </c>
      <c r="EM38" s="250" t="s">
        <v>0</v>
      </c>
      <c r="EN38" s="250" t="s">
        <v>0</v>
      </c>
      <c r="EO38" s="250" t="s">
        <v>0</v>
      </c>
      <c r="EP38" s="250" t="s">
        <v>0</v>
      </c>
      <c r="EQ38" s="250" t="s">
        <v>0</v>
      </c>
      <c r="ER38" s="250" t="s">
        <v>0</v>
      </c>
      <c r="ES38" s="250" t="s">
        <v>0</v>
      </c>
      <c r="ET38" s="250" t="s">
        <v>0</v>
      </c>
      <c r="EU38" s="250" t="s">
        <v>0</v>
      </c>
      <c r="EV38" s="250" t="s">
        <v>0</v>
      </c>
      <c r="EW38" s="250" t="s">
        <v>0</v>
      </c>
      <c r="EX38" s="250" t="s">
        <v>0</v>
      </c>
      <c r="EY38" s="250" t="s">
        <v>0</v>
      </c>
      <c r="EZ38" s="250" t="s">
        <v>0</v>
      </c>
      <c r="FA38" s="250" t="s">
        <v>0</v>
      </c>
      <c r="FB38" s="250" t="s">
        <v>0</v>
      </c>
      <c r="FC38" s="250" t="s">
        <v>0</v>
      </c>
      <c r="FD38" s="250" t="s">
        <v>0</v>
      </c>
      <c r="FE38" s="250" t="s">
        <v>0</v>
      </c>
      <c r="FF38" s="250" t="s">
        <v>0</v>
      </c>
      <c r="FG38" s="250" t="s">
        <v>0</v>
      </c>
      <c r="FH38" s="250" t="s">
        <v>0</v>
      </c>
      <c r="FI38" s="250" t="s">
        <v>0</v>
      </c>
      <c r="FJ38" s="250" t="s">
        <v>0</v>
      </c>
      <c r="FK38" s="250" t="s">
        <v>0</v>
      </c>
      <c r="FL38" s="250" t="s">
        <v>0</v>
      </c>
      <c r="FM38" s="250" t="s">
        <v>0</v>
      </c>
      <c r="FN38" s="250" t="s">
        <v>0</v>
      </c>
      <c r="FO38" s="250" t="s">
        <v>0</v>
      </c>
      <c r="FP38" s="250" t="s">
        <v>0</v>
      </c>
      <c r="FQ38" s="250" t="s">
        <v>0</v>
      </c>
      <c r="FR38" s="250" t="s">
        <v>0</v>
      </c>
      <c r="FS38" s="250" t="s">
        <v>0</v>
      </c>
      <c r="FT38" s="250" t="s">
        <v>0</v>
      </c>
      <c r="FU38" s="250" t="s">
        <v>0</v>
      </c>
      <c r="FV38" s="250" t="s">
        <v>0</v>
      </c>
      <c r="FW38" s="250" t="s">
        <v>0</v>
      </c>
      <c r="FX38" s="250" t="s">
        <v>0</v>
      </c>
      <c r="FY38" s="250" t="s">
        <v>0</v>
      </c>
      <c r="FZ38" s="250" t="s">
        <v>0</v>
      </c>
      <c r="GA38" s="250" t="s">
        <v>0</v>
      </c>
      <c r="GB38" s="250" t="s">
        <v>0</v>
      </c>
      <c r="GC38" s="250" t="s">
        <v>0</v>
      </c>
      <c r="GD38" s="250" t="s">
        <v>0</v>
      </c>
      <c r="GE38" s="250" t="s">
        <v>0</v>
      </c>
      <c r="GF38" s="250" t="s">
        <v>0</v>
      </c>
      <c r="GG38" s="250" t="s">
        <v>0</v>
      </c>
      <c r="GH38" s="250" t="s">
        <v>0</v>
      </c>
      <c r="GI38" s="250" t="s">
        <v>0</v>
      </c>
      <c r="GJ38" s="250" t="s">
        <v>0</v>
      </c>
      <c r="GK38" s="250" t="s">
        <v>0</v>
      </c>
      <c r="GL38" s="250" t="s">
        <v>0</v>
      </c>
      <c r="GM38" s="250" t="s">
        <v>0</v>
      </c>
      <c r="GN38" s="250" t="s">
        <v>0</v>
      </c>
      <c r="GO38" s="250" t="s">
        <v>0</v>
      </c>
      <c r="GP38" s="250" t="s">
        <v>0</v>
      </c>
      <c r="GQ38" s="250" t="s">
        <v>0</v>
      </c>
      <c r="GR38" s="250" t="s">
        <v>0</v>
      </c>
      <c r="GS38" s="250" t="s">
        <v>0</v>
      </c>
      <c r="GT38" s="250" t="s">
        <v>0</v>
      </c>
      <c r="GU38" s="250" t="s">
        <v>0</v>
      </c>
      <c r="GV38" s="250" t="s">
        <v>0</v>
      </c>
      <c r="GW38" s="250" t="s">
        <v>0</v>
      </c>
      <c r="GX38" s="250" t="s">
        <v>0</v>
      </c>
      <c r="GY38" s="250" t="s">
        <v>0</v>
      </c>
      <c r="GZ38" s="250" t="s">
        <v>0</v>
      </c>
      <c r="HA38" s="250" t="s">
        <v>0</v>
      </c>
      <c r="HB38" s="250" t="s">
        <v>0</v>
      </c>
      <c r="HC38" s="250" t="s">
        <v>0</v>
      </c>
      <c r="HD38" s="250" t="s">
        <v>0</v>
      </c>
      <c r="HE38" s="250" t="s">
        <v>0</v>
      </c>
      <c r="HF38" s="250" t="s">
        <v>0</v>
      </c>
      <c r="HG38" s="250" t="s">
        <v>0</v>
      </c>
      <c r="HH38" s="250" t="s">
        <v>0</v>
      </c>
      <c r="HI38" s="250" t="s">
        <v>0</v>
      </c>
      <c r="HJ38" s="250" t="s">
        <v>0</v>
      </c>
      <c r="HK38" s="250" t="s">
        <v>0</v>
      </c>
      <c r="HL38" s="250" t="s">
        <v>0</v>
      </c>
      <c r="HM38" s="250" t="s">
        <v>0</v>
      </c>
      <c r="HN38" s="250" t="s">
        <v>0</v>
      </c>
      <c r="HO38" s="250" t="s">
        <v>0</v>
      </c>
      <c r="HP38" s="250" t="s">
        <v>0</v>
      </c>
      <c r="HQ38" s="250" t="s">
        <v>0</v>
      </c>
      <c r="HR38" s="250" t="s">
        <v>0</v>
      </c>
      <c r="HS38" s="250" t="s">
        <v>0</v>
      </c>
      <c r="HT38" s="250" t="s">
        <v>0</v>
      </c>
      <c r="HU38" s="250" t="s">
        <v>0</v>
      </c>
      <c r="HV38" s="250" t="s">
        <v>0</v>
      </c>
      <c r="HW38" s="250" t="s">
        <v>0</v>
      </c>
      <c r="HX38" s="250" t="s">
        <v>0</v>
      </c>
      <c r="HY38" s="250" t="s">
        <v>0</v>
      </c>
      <c r="HZ38" s="250" t="s">
        <v>0</v>
      </c>
      <c r="IA38" s="250" t="s">
        <v>0</v>
      </c>
      <c r="IB38" s="250" t="s">
        <v>0</v>
      </c>
      <c r="IC38" s="250" t="s">
        <v>0</v>
      </c>
      <c r="ID38" s="250" t="s">
        <v>0</v>
      </c>
      <c r="IE38" s="250" t="s">
        <v>0</v>
      </c>
      <c r="IF38" s="250" t="s">
        <v>0</v>
      </c>
      <c r="IG38" s="250" t="s">
        <v>0</v>
      </c>
      <c r="IH38" s="250" t="s">
        <v>0</v>
      </c>
      <c r="II38" s="250" t="s">
        <v>0</v>
      </c>
      <c r="IJ38" s="250" t="s">
        <v>0</v>
      </c>
      <c r="IK38" s="250" t="s">
        <v>0</v>
      </c>
      <c r="IL38" s="250" t="s">
        <v>0</v>
      </c>
      <c r="IM38" s="250" t="s">
        <v>0</v>
      </c>
      <c r="IN38" s="250" t="s">
        <v>0</v>
      </c>
      <c r="IO38" s="250" t="s">
        <v>0</v>
      </c>
      <c r="IP38" s="250" t="s">
        <v>0</v>
      </c>
      <c r="IQ38" s="250" t="s">
        <v>0</v>
      </c>
      <c r="IR38" s="250" t="s">
        <v>0</v>
      </c>
      <c r="IS38" s="250" t="s">
        <v>0</v>
      </c>
      <c r="IT38" s="250" t="s">
        <v>0</v>
      </c>
      <c r="IU38" s="250" t="s">
        <v>0</v>
      </c>
      <c r="IV38" s="250" t="s">
        <v>0</v>
      </c>
      <c r="IW38" s="250" t="s">
        <v>0</v>
      </c>
      <c r="IX38" s="250" t="s">
        <v>0</v>
      </c>
      <c r="IY38" s="250" t="s">
        <v>0</v>
      </c>
      <c r="IZ38" s="250" t="s">
        <v>0</v>
      </c>
      <c r="JA38" s="250" t="s">
        <v>0</v>
      </c>
      <c r="JB38" s="250" t="s">
        <v>0</v>
      </c>
      <c r="JC38" s="250" t="s">
        <v>0</v>
      </c>
      <c r="JD38" s="250" t="s">
        <v>0</v>
      </c>
      <c r="JE38" s="250" t="s">
        <v>0</v>
      </c>
      <c r="JF38" s="250" t="s">
        <v>0</v>
      </c>
      <c r="JG38" s="250" t="s">
        <v>0</v>
      </c>
      <c r="JH38" s="250" t="s">
        <v>0</v>
      </c>
      <c r="JI38" s="250" t="s">
        <v>0</v>
      </c>
      <c r="JJ38" s="250" t="s">
        <v>0</v>
      </c>
      <c r="JK38" s="250" t="s">
        <v>0</v>
      </c>
      <c r="JL38" s="250" t="s">
        <v>0</v>
      </c>
      <c r="JM38" s="250" t="s">
        <v>0</v>
      </c>
      <c r="JN38" s="250" t="s">
        <v>0</v>
      </c>
      <c r="JO38" s="250" t="s">
        <v>0</v>
      </c>
      <c r="JP38" s="250" t="s">
        <v>0</v>
      </c>
      <c r="JQ38" s="250" t="s">
        <v>0</v>
      </c>
      <c r="JR38" s="250" t="s">
        <v>0</v>
      </c>
      <c r="JS38" s="250" t="s">
        <v>0</v>
      </c>
      <c r="JT38" s="250" t="s">
        <v>0</v>
      </c>
      <c r="JU38" s="250" t="s">
        <v>0</v>
      </c>
      <c r="JV38" s="250" t="s">
        <v>0</v>
      </c>
      <c r="JW38" s="250" t="s">
        <v>0</v>
      </c>
      <c r="JX38" s="250" t="s">
        <v>0</v>
      </c>
      <c r="JY38" s="250" t="s">
        <v>0</v>
      </c>
      <c r="JZ38" s="250" t="s">
        <v>0</v>
      </c>
      <c r="KA38" s="250" t="s">
        <v>0</v>
      </c>
      <c r="KB38" s="250" t="s">
        <v>0</v>
      </c>
      <c r="KC38" s="250" t="s">
        <v>0</v>
      </c>
      <c r="KD38" s="250" t="s">
        <v>0</v>
      </c>
      <c r="KE38" s="250" t="s">
        <v>0</v>
      </c>
      <c r="KF38" s="250" t="s">
        <v>0</v>
      </c>
      <c r="KG38" s="250" t="s">
        <v>0</v>
      </c>
      <c r="KH38" s="250" t="s">
        <v>0</v>
      </c>
      <c r="KI38" s="250" t="s">
        <v>0</v>
      </c>
      <c r="KJ38" s="250" t="s">
        <v>0</v>
      </c>
      <c r="KK38" s="250" t="s">
        <v>0</v>
      </c>
      <c r="KL38" s="250" t="s">
        <v>0</v>
      </c>
      <c r="KM38" s="250" t="s">
        <v>0</v>
      </c>
      <c r="KN38" s="250" t="s">
        <v>0</v>
      </c>
      <c r="KO38" s="250" t="s">
        <v>0</v>
      </c>
      <c r="KP38" s="250" t="s">
        <v>0</v>
      </c>
      <c r="KQ38" s="250" t="s">
        <v>0</v>
      </c>
      <c r="KR38" s="250" t="s">
        <v>0</v>
      </c>
      <c r="KS38" s="250" t="s">
        <v>0</v>
      </c>
      <c r="KT38" s="250" t="s">
        <v>0</v>
      </c>
      <c r="KU38" s="250" t="s">
        <v>0</v>
      </c>
      <c r="KV38" s="250" t="s">
        <v>0</v>
      </c>
      <c r="KW38" s="250" t="s">
        <v>0</v>
      </c>
      <c r="KX38" s="250" t="s">
        <v>0</v>
      </c>
      <c r="KY38" s="250" t="s">
        <v>0</v>
      </c>
      <c r="KZ38" s="250" t="s">
        <v>0</v>
      </c>
      <c r="LA38" s="250" t="s">
        <v>0</v>
      </c>
      <c r="LB38" s="250" t="s">
        <v>0</v>
      </c>
      <c r="LC38" s="250" t="s">
        <v>0</v>
      </c>
      <c r="LD38" s="250" t="s">
        <v>0</v>
      </c>
      <c r="LE38" s="250" t="s">
        <v>0</v>
      </c>
      <c r="LF38" s="250" t="s">
        <v>0</v>
      </c>
      <c r="LG38" s="250" t="s">
        <v>0</v>
      </c>
      <c r="LH38" s="250" t="s">
        <v>0</v>
      </c>
      <c r="LI38" s="250" t="s">
        <v>0</v>
      </c>
      <c r="LJ38" s="250" t="s">
        <v>0</v>
      </c>
      <c r="LK38" s="250" t="s">
        <v>0</v>
      </c>
      <c r="LL38" s="250" t="s">
        <v>0</v>
      </c>
      <c r="LM38" s="250" t="s">
        <v>0</v>
      </c>
      <c r="LN38" s="250" t="s">
        <v>0</v>
      </c>
      <c r="LO38" s="250" t="s">
        <v>0</v>
      </c>
      <c r="LP38" s="250" t="s">
        <v>0</v>
      </c>
      <c r="LQ38" s="250" t="s">
        <v>0</v>
      </c>
      <c r="LR38" s="250" t="s">
        <v>0</v>
      </c>
      <c r="LS38" s="250" t="s">
        <v>0</v>
      </c>
      <c r="LT38" s="250" t="s">
        <v>0</v>
      </c>
      <c r="LU38" s="250" t="s">
        <v>0</v>
      </c>
      <c r="LV38" s="250" t="s">
        <v>0</v>
      </c>
      <c r="LW38" s="250" t="s">
        <v>0</v>
      </c>
      <c r="LX38" s="250" t="s">
        <v>0</v>
      </c>
      <c r="LY38" s="250" t="s">
        <v>0</v>
      </c>
      <c r="LZ38" s="250" t="s">
        <v>0</v>
      </c>
      <c r="MA38" s="250" t="s">
        <v>0</v>
      </c>
      <c r="MB38" s="250" t="s">
        <v>0</v>
      </c>
      <c r="MC38" s="250" t="s">
        <v>0</v>
      </c>
      <c r="MD38" s="250" t="s">
        <v>0</v>
      </c>
      <c r="ME38" s="250" t="s">
        <v>0</v>
      </c>
      <c r="MF38" s="250" t="s">
        <v>0</v>
      </c>
      <c r="MG38" s="250" t="s">
        <v>0</v>
      </c>
      <c r="MH38" s="250" t="s">
        <v>0</v>
      </c>
      <c r="MI38" s="250" t="s">
        <v>0</v>
      </c>
      <c r="MJ38" s="250" t="s">
        <v>0</v>
      </c>
      <c r="MK38" s="250" t="s">
        <v>0</v>
      </c>
      <c r="ML38" s="250" t="s">
        <v>0</v>
      </c>
      <c r="MM38" s="250" t="s">
        <v>0</v>
      </c>
      <c r="MN38" s="250" t="s">
        <v>0</v>
      </c>
      <c r="MO38" s="250" t="s">
        <v>0</v>
      </c>
      <c r="MP38" s="250" t="s">
        <v>0</v>
      </c>
      <c r="MQ38" s="250" t="s">
        <v>0</v>
      </c>
      <c r="MR38" s="250" t="s">
        <v>0</v>
      </c>
      <c r="MS38" s="250" t="s">
        <v>0</v>
      </c>
      <c r="MT38" s="250" t="s">
        <v>0</v>
      </c>
      <c r="MU38" s="250" t="s">
        <v>0</v>
      </c>
      <c r="MV38" s="250" t="s">
        <v>0</v>
      </c>
      <c r="MW38" s="250" t="s">
        <v>0</v>
      </c>
      <c r="MX38" s="250" t="s">
        <v>0</v>
      </c>
      <c r="MY38" s="250" t="s">
        <v>0</v>
      </c>
      <c r="MZ38" s="250" t="s">
        <v>0</v>
      </c>
      <c r="NA38" s="250" t="s">
        <v>0</v>
      </c>
      <c r="NB38" s="250" t="s">
        <v>0</v>
      </c>
      <c r="NC38" s="250" t="s">
        <v>0</v>
      </c>
      <c r="ND38" s="250" t="s">
        <v>0</v>
      </c>
      <c r="NE38" s="250" t="s">
        <v>0</v>
      </c>
      <c r="NF38" s="250" t="s">
        <v>0</v>
      </c>
      <c r="NG38" s="250" t="s">
        <v>0</v>
      </c>
      <c r="NH38" s="250" t="s">
        <v>0</v>
      </c>
      <c r="NI38" s="250" t="s">
        <v>0</v>
      </c>
      <c r="NJ38" s="250" t="s">
        <v>0</v>
      </c>
      <c r="NK38" s="250" t="s">
        <v>0</v>
      </c>
      <c r="NL38" s="250" t="s">
        <v>0</v>
      </c>
      <c r="NM38" s="250" t="s">
        <v>0</v>
      </c>
      <c r="NN38" s="250" t="s">
        <v>0</v>
      </c>
      <c r="NO38" s="250" t="s">
        <v>0</v>
      </c>
      <c r="NP38" s="250" t="s">
        <v>0</v>
      </c>
      <c r="NQ38" s="250" t="s">
        <v>0</v>
      </c>
      <c r="NR38" s="250" t="s">
        <v>0</v>
      </c>
      <c r="NS38" s="250" t="s">
        <v>0</v>
      </c>
      <c r="NT38" s="250" t="s">
        <v>0</v>
      </c>
      <c r="NU38" s="250" t="s">
        <v>0</v>
      </c>
      <c r="NV38" s="250" t="s">
        <v>0</v>
      </c>
      <c r="NW38" s="250" t="s">
        <v>0</v>
      </c>
      <c r="NX38" s="250" t="s">
        <v>0</v>
      </c>
      <c r="NY38" s="250" t="s">
        <v>0</v>
      </c>
      <c r="NZ38" s="250" t="s">
        <v>0</v>
      </c>
      <c r="OA38" s="250" t="s">
        <v>0</v>
      </c>
      <c r="OB38" s="250" t="s">
        <v>0</v>
      </c>
      <c r="OC38" s="250" t="s">
        <v>0</v>
      </c>
      <c r="OD38" s="250" t="s">
        <v>0</v>
      </c>
      <c r="OE38" s="250" t="s">
        <v>0</v>
      </c>
      <c r="OF38" s="250" t="s">
        <v>0</v>
      </c>
      <c r="OG38" s="250" t="s">
        <v>0</v>
      </c>
      <c r="OH38" s="250" t="s">
        <v>0</v>
      </c>
      <c r="OI38" s="250" t="s">
        <v>0</v>
      </c>
      <c r="OJ38" s="250" t="s">
        <v>0</v>
      </c>
      <c r="OK38" s="250" t="s">
        <v>0</v>
      </c>
      <c r="OL38" s="250" t="s">
        <v>0</v>
      </c>
      <c r="OM38" s="250" t="s">
        <v>0</v>
      </c>
      <c r="ON38" s="250" t="s">
        <v>0</v>
      </c>
      <c r="OO38" s="250" t="s">
        <v>0</v>
      </c>
      <c r="OP38" s="250" t="s">
        <v>0</v>
      </c>
      <c r="OQ38" s="250" t="s">
        <v>0</v>
      </c>
      <c r="OR38" s="250" t="s">
        <v>0</v>
      </c>
      <c r="OS38" s="250" t="s">
        <v>0</v>
      </c>
      <c r="OT38" s="250" t="s">
        <v>0</v>
      </c>
      <c r="OU38" s="250" t="s">
        <v>0</v>
      </c>
      <c r="OV38" s="250" t="s">
        <v>0</v>
      </c>
      <c r="OW38" s="250" t="s">
        <v>0</v>
      </c>
      <c r="OX38" s="250" t="s">
        <v>0</v>
      </c>
      <c r="OY38" s="250" t="s">
        <v>0</v>
      </c>
      <c r="OZ38" s="250" t="s">
        <v>0</v>
      </c>
      <c r="PA38" s="250" t="s">
        <v>0</v>
      </c>
      <c r="PB38" s="250" t="s">
        <v>0</v>
      </c>
      <c r="PC38" s="250" t="s">
        <v>0</v>
      </c>
      <c r="PD38" s="250" t="s">
        <v>0</v>
      </c>
      <c r="PE38" s="250" t="s">
        <v>0</v>
      </c>
      <c r="PF38" s="250" t="s">
        <v>0</v>
      </c>
      <c r="PG38" s="250" t="s">
        <v>0</v>
      </c>
      <c r="PH38" s="250" t="s">
        <v>0</v>
      </c>
      <c r="PI38" s="250" t="s">
        <v>0</v>
      </c>
      <c r="PJ38" s="250" t="s">
        <v>0</v>
      </c>
      <c r="PK38" s="250" t="s">
        <v>0</v>
      </c>
      <c r="PL38" s="250" t="s">
        <v>0</v>
      </c>
      <c r="PM38" s="250" t="s">
        <v>0</v>
      </c>
      <c r="PN38" s="250" t="s">
        <v>0</v>
      </c>
      <c r="PO38" s="250" t="s">
        <v>0</v>
      </c>
      <c r="PP38" s="250" t="s">
        <v>0</v>
      </c>
      <c r="PQ38" s="250" t="s">
        <v>0</v>
      </c>
      <c r="PR38" s="250" t="s">
        <v>0</v>
      </c>
      <c r="PS38" s="250" t="s">
        <v>0</v>
      </c>
      <c r="PT38" s="250" t="s">
        <v>0</v>
      </c>
      <c r="PU38" s="250" t="s">
        <v>0</v>
      </c>
      <c r="PV38" s="250" t="s">
        <v>0</v>
      </c>
      <c r="PW38" s="250" t="s">
        <v>0</v>
      </c>
      <c r="PX38" s="250" t="s">
        <v>0</v>
      </c>
      <c r="PY38" s="250" t="s">
        <v>0</v>
      </c>
      <c r="PZ38" s="250" t="s">
        <v>0</v>
      </c>
      <c r="QA38" s="250" t="s">
        <v>0</v>
      </c>
      <c r="QB38" s="250" t="s">
        <v>0</v>
      </c>
      <c r="QC38" s="250" t="s">
        <v>0</v>
      </c>
      <c r="QD38" s="250" t="s">
        <v>0</v>
      </c>
      <c r="QE38" s="250" t="s">
        <v>0</v>
      </c>
      <c r="QF38" s="250" t="s">
        <v>0</v>
      </c>
      <c r="QG38" s="250" t="s">
        <v>0</v>
      </c>
      <c r="QH38" s="250" t="s">
        <v>0</v>
      </c>
      <c r="QI38" s="250" t="s">
        <v>0</v>
      </c>
      <c r="QJ38" s="250" t="s">
        <v>0</v>
      </c>
      <c r="QK38" s="250" t="s">
        <v>0</v>
      </c>
      <c r="QL38" s="250" t="s">
        <v>0</v>
      </c>
      <c r="QM38" s="250" t="s">
        <v>0</v>
      </c>
      <c r="QN38" s="250" t="s">
        <v>0</v>
      </c>
      <c r="QO38" s="250" t="s">
        <v>0</v>
      </c>
      <c r="QP38" s="250" t="s">
        <v>0</v>
      </c>
      <c r="QQ38" s="250" t="s">
        <v>0</v>
      </c>
      <c r="QR38" s="250" t="s">
        <v>0</v>
      </c>
      <c r="QS38" s="250" t="s">
        <v>0</v>
      </c>
      <c r="QT38" s="250" t="s">
        <v>0</v>
      </c>
      <c r="QU38" s="250" t="s">
        <v>0</v>
      </c>
      <c r="QV38" s="250" t="s">
        <v>0</v>
      </c>
      <c r="QW38" s="250" t="s">
        <v>0</v>
      </c>
      <c r="QX38" s="250" t="s">
        <v>0</v>
      </c>
      <c r="QY38" s="250" t="s">
        <v>0</v>
      </c>
      <c r="QZ38" s="250" t="s">
        <v>0</v>
      </c>
      <c r="RA38" s="250" t="s">
        <v>0</v>
      </c>
      <c r="RB38" s="250" t="s">
        <v>0</v>
      </c>
      <c r="RC38" s="250" t="s">
        <v>0</v>
      </c>
      <c r="RD38" s="250" t="s">
        <v>0</v>
      </c>
      <c r="RE38" s="250" t="s">
        <v>0</v>
      </c>
      <c r="RF38" s="250" t="s">
        <v>0</v>
      </c>
      <c r="RG38" s="250" t="s">
        <v>0</v>
      </c>
      <c r="RH38" s="250" t="s">
        <v>0</v>
      </c>
      <c r="RI38" s="250" t="s">
        <v>0</v>
      </c>
      <c r="RJ38" s="250" t="s">
        <v>0</v>
      </c>
      <c r="RK38" s="250" t="s">
        <v>0</v>
      </c>
      <c r="RL38" s="250" t="s">
        <v>0</v>
      </c>
      <c r="RM38" s="250" t="s">
        <v>0</v>
      </c>
      <c r="RN38" s="250" t="s">
        <v>0</v>
      </c>
      <c r="RO38" s="250" t="s">
        <v>0</v>
      </c>
      <c r="RP38" s="250" t="s">
        <v>0</v>
      </c>
      <c r="RQ38" s="250" t="s">
        <v>0</v>
      </c>
      <c r="RR38" s="250" t="s">
        <v>0</v>
      </c>
      <c r="RS38" s="250" t="s">
        <v>0</v>
      </c>
      <c r="RT38" s="250" t="s">
        <v>0</v>
      </c>
      <c r="RU38" s="250" t="s">
        <v>0</v>
      </c>
      <c r="RV38" s="250" t="s">
        <v>0</v>
      </c>
      <c r="RW38" s="250" t="s">
        <v>0</v>
      </c>
      <c r="RX38" s="250" t="s">
        <v>0</v>
      </c>
      <c r="RY38" s="250" t="s">
        <v>0</v>
      </c>
      <c r="RZ38" s="250" t="s">
        <v>0</v>
      </c>
      <c r="SA38" s="250" t="s">
        <v>0</v>
      </c>
      <c r="SB38" s="250" t="s">
        <v>0</v>
      </c>
      <c r="SC38" s="250" t="s">
        <v>0</v>
      </c>
      <c r="SD38" s="250" t="s">
        <v>0</v>
      </c>
      <c r="SE38" s="250" t="s">
        <v>0</v>
      </c>
      <c r="SF38" s="250" t="s">
        <v>0</v>
      </c>
      <c r="SG38" s="250" t="s">
        <v>0</v>
      </c>
      <c r="SH38" s="250" t="s">
        <v>0</v>
      </c>
      <c r="SI38" s="250" t="s">
        <v>0</v>
      </c>
      <c r="SJ38" s="250" t="s">
        <v>0</v>
      </c>
      <c r="SK38" s="250" t="s">
        <v>0</v>
      </c>
      <c r="SL38" s="250" t="s">
        <v>0</v>
      </c>
      <c r="SM38" s="250" t="s">
        <v>0</v>
      </c>
      <c r="SN38" s="250" t="s">
        <v>0</v>
      </c>
      <c r="SO38" s="250" t="s">
        <v>0</v>
      </c>
      <c r="SP38" s="250" t="s">
        <v>0</v>
      </c>
      <c r="SQ38" s="250" t="s">
        <v>0</v>
      </c>
      <c r="SR38" s="250" t="s">
        <v>0</v>
      </c>
      <c r="SS38" s="250" t="s">
        <v>0</v>
      </c>
      <c r="ST38" s="250" t="s">
        <v>0</v>
      </c>
      <c r="SU38" s="250" t="s">
        <v>0</v>
      </c>
      <c r="SV38" s="250" t="s">
        <v>0</v>
      </c>
      <c r="SW38" s="250" t="s">
        <v>0</v>
      </c>
      <c r="SX38" s="250" t="s">
        <v>0</v>
      </c>
      <c r="SY38" s="250" t="s">
        <v>0</v>
      </c>
      <c r="SZ38" s="250" t="s">
        <v>0</v>
      </c>
      <c r="TA38" s="250" t="s">
        <v>0</v>
      </c>
      <c r="TB38" s="250" t="s">
        <v>0</v>
      </c>
      <c r="TC38" s="250" t="s">
        <v>0</v>
      </c>
      <c r="TD38" s="250" t="s">
        <v>0</v>
      </c>
      <c r="TE38" s="250" t="s">
        <v>0</v>
      </c>
      <c r="TF38" s="250" t="s">
        <v>0</v>
      </c>
      <c r="TG38" s="250" t="s">
        <v>0</v>
      </c>
      <c r="TH38" s="250" t="s">
        <v>0</v>
      </c>
      <c r="TI38" s="250" t="s">
        <v>0</v>
      </c>
      <c r="TJ38" s="250" t="s">
        <v>0</v>
      </c>
      <c r="TK38" s="250" t="s">
        <v>0</v>
      </c>
      <c r="TL38" s="250" t="s">
        <v>0</v>
      </c>
      <c r="TM38" s="250" t="s">
        <v>0</v>
      </c>
      <c r="TN38" s="250" t="s">
        <v>0</v>
      </c>
      <c r="TO38" s="250" t="s">
        <v>0</v>
      </c>
      <c r="TP38" s="250" t="s">
        <v>0</v>
      </c>
      <c r="TQ38" s="250" t="s">
        <v>0</v>
      </c>
      <c r="TR38" s="250" t="s">
        <v>0</v>
      </c>
      <c r="TS38" s="250" t="s">
        <v>0</v>
      </c>
      <c r="TT38" s="250" t="s">
        <v>0</v>
      </c>
      <c r="TU38" s="250" t="s">
        <v>0</v>
      </c>
      <c r="TV38" s="250" t="s">
        <v>0</v>
      </c>
      <c r="TW38" s="250" t="s">
        <v>0</v>
      </c>
      <c r="TX38" s="250" t="s">
        <v>0</v>
      </c>
      <c r="TY38" s="250" t="s">
        <v>0</v>
      </c>
      <c r="TZ38" s="250" t="s">
        <v>0</v>
      </c>
      <c r="UA38" s="250" t="s">
        <v>0</v>
      </c>
      <c r="UB38" s="250" t="s">
        <v>0</v>
      </c>
      <c r="UC38" s="250" t="s">
        <v>0</v>
      </c>
      <c r="UD38" s="250" t="s">
        <v>0</v>
      </c>
      <c r="UE38" s="250" t="s">
        <v>0</v>
      </c>
      <c r="UF38" s="250" t="s">
        <v>0</v>
      </c>
      <c r="UG38" s="250" t="s">
        <v>0</v>
      </c>
      <c r="UH38" s="250" t="s">
        <v>0</v>
      </c>
      <c r="UI38" s="250" t="s">
        <v>0</v>
      </c>
      <c r="UJ38" s="250" t="s">
        <v>0</v>
      </c>
      <c r="UK38" s="250" t="s">
        <v>0</v>
      </c>
      <c r="UL38" s="250" t="s">
        <v>0</v>
      </c>
      <c r="UM38" s="250" t="s">
        <v>0</v>
      </c>
      <c r="UN38" s="250" t="s">
        <v>0</v>
      </c>
      <c r="UO38" s="250" t="s">
        <v>0</v>
      </c>
      <c r="UP38" s="250" t="s">
        <v>0</v>
      </c>
      <c r="UQ38" s="250" t="s">
        <v>0</v>
      </c>
      <c r="UR38" s="250" t="s">
        <v>0</v>
      </c>
      <c r="US38" s="250" t="s">
        <v>0</v>
      </c>
      <c r="UT38" s="250" t="s">
        <v>0</v>
      </c>
      <c r="UU38" s="250" t="s">
        <v>0</v>
      </c>
      <c r="UV38" s="250" t="s">
        <v>0</v>
      </c>
      <c r="UW38" s="250" t="s">
        <v>0</v>
      </c>
      <c r="UX38" s="250" t="s">
        <v>0</v>
      </c>
      <c r="UY38" s="250" t="s">
        <v>0</v>
      </c>
      <c r="UZ38" s="250" t="s">
        <v>0</v>
      </c>
      <c r="VA38" s="250" t="s">
        <v>0</v>
      </c>
      <c r="VB38" s="250" t="s">
        <v>0</v>
      </c>
      <c r="VC38" s="250" t="s">
        <v>0</v>
      </c>
      <c r="VD38" s="250" t="s">
        <v>0</v>
      </c>
      <c r="VE38" s="250" t="s">
        <v>0</v>
      </c>
      <c r="VF38" s="250" t="s">
        <v>0</v>
      </c>
      <c r="VG38" s="250" t="s">
        <v>0</v>
      </c>
      <c r="VH38" s="250" t="s">
        <v>0</v>
      </c>
      <c r="VI38" s="250" t="s">
        <v>0</v>
      </c>
      <c r="VJ38" s="250" t="s">
        <v>0</v>
      </c>
      <c r="VK38" s="250" t="s">
        <v>0</v>
      </c>
      <c r="VL38" s="250" t="s">
        <v>0</v>
      </c>
      <c r="VM38" s="250" t="s">
        <v>0</v>
      </c>
      <c r="VN38" s="250" t="s">
        <v>0</v>
      </c>
      <c r="VO38" s="250" t="s">
        <v>0</v>
      </c>
      <c r="VP38" s="250" t="s">
        <v>0</v>
      </c>
      <c r="VQ38" s="250" t="s">
        <v>0</v>
      </c>
      <c r="VR38" s="250" t="s">
        <v>0</v>
      </c>
      <c r="VS38" s="250" t="s">
        <v>0</v>
      </c>
      <c r="VT38" s="250" t="s">
        <v>0</v>
      </c>
      <c r="VU38" s="250" t="s">
        <v>0</v>
      </c>
      <c r="VV38" s="250" t="s">
        <v>0</v>
      </c>
      <c r="VW38" s="250" t="s">
        <v>0</v>
      </c>
      <c r="VX38" s="250" t="s">
        <v>0</v>
      </c>
      <c r="VY38" s="250" t="s">
        <v>0</v>
      </c>
      <c r="VZ38" s="250" t="s">
        <v>0</v>
      </c>
      <c r="WA38" s="250" t="s">
        <v>0</v>
      </c>
      <c r="WB38" s="250" t="s">
        <v>0</v>
      </c>
      <c r="WC38" s="250" t="s">
        <v>0</v>
      </c>
      <c r="WD38" s="250" t="s">
        <v>0</v>
      </c>
      <c r="WE38" s="250" t="s">
        <v>0</v>
      </c>
      <c r="WF38" s="250" t="s">
        <v>0</v>
      </c>
      <c r="WG38" s="250" t="s">
        <v>0</v>
      </c>
      <c r="WH38" s="250" t="s">
        <v>0</v>
      </c>
      <c r="WI38" s="250" t="s">
        <v>0</v>
      </c>
      <c r="WJ38" s="250" t="s">
        <v>0</v>
      </c>
      <c r="WK38" s="250" t="s">
        <v>0</v>
      </c>
      <c r="WL38" s="250" t="s">
        <v>0</v>
      </c>
      <c r="WM38" s="250" t="s">
        <v>0</v>
      </c>
      <c r="WN38" s="250" t="s">
        <v>0</v>
      </c>
      <c r="WO38" s="250" t="s">
        <v>0</v>
      </c>
      <c r="WP38" s="250" t="s">
        <v>0</v>
      </c>
      <c r="WQ38" s="250" t="s">
        <v>0</v>
      </c>
      <c r="WR38" s="250" t="s">
        <v>0</v>
      </c>
      <c r="WS38" s="250" t="s">
        <v>0</v>
      </c>
      <c r="WT38" s="250" t="s">
        <v>0</v>
      </c>
      <c r="WU38" s="250" t="s">
        <v>0</v>
      </c>
      <c r="WV38" s="250" t="s">
        <v>0</v>
      </c>
      <c r="WW38" s="250" t="s">
        <v>0</v>
      </c>
      <c r="WX38" s="250" t="s">
        <v>0</v>
      </c>
      <c r="WY38" s="250" t="s">
        <v>0</v>
      </c>
      <c r="WZ38" s="250" t="s">
        <v>0</v>
      </c>
      <c r="XA38" s="250" t="s">
        <v>0</v>
      </c>
      <c r="XB38" s="250" t="s">
        <v>0</v>
      </c>
      <c r="XC38" s="250" t="s">
        <v>0</v>
      </c>
      <c r="XD38" s="250" t="s">
        <v>0</v>
      </c>
      <c r="XE38" s="250" t="s">
        <v>0</v>
      </c>
      <c r="XF38" s="250" t="s">
        <v>0</v>
      </c>
      <c r="XG38" s="250" t="s">
        <v>0</v>
      </c>
      <c r="XH38" s="250" t="s">
        <v>0</v>
      </c>
      <c r="XI38" s="250" t="s">
        <v>0</v>
      </c>
      <c r="XJ38" s="250" t="s">
        <v>0</v>
      </c>
      <c r="XK38" s="250" t="s">
        <v>0</v>
      </c>
      <c r="XL38" s="250" t="s">
        <v>0</v>
      </c>
      <c r="XM38" s="250" t="s">
        <v>0</v>
      </c>
      <c r="XN38" s="250" t="s">
        <v>0</v>
      </c>
      <c r="XO38" s="250" t="s">
        <v>0</v>
      </c>
      <c r="XP38" s="250" t="s">
        <v>0</v>
      </c>
      <c r="XQ38" s="250" t="s">
        <v>0</v>
      </c>
      <c r="XR38" s="250" t="s">
        <v>0</v>
      </c>
      <c r="XS38" s="250" t="s">
        <v>0</v>
      </c>
      <c r="XT38" s="250" t="s">
        <v>0</v>
      </c>
      <c r="XU38" s="250" t="s">
        <v>0</v>
      </c>
      <c r="XV38" s="250" t="s">
        <v>0</v>
      </c>
      <c r="XW38" s="250" t="s">
        <v>0</v>
      </c>
      <c r="XX38" s="250" t="s">
        <v>0</v>
      </c>
      <c r="XY38" s="250" t="s">
        <v>0</v>
      </c>
      <c r="XZ38" s="250" t="s">
        <v>0</v>
      </c>
      <c r="YA38" s="250" t="s">
        <v>0</v>
      </c>
      <c r="YB38" s="250" t="s">
        <v>0</v>
      </c>
      <c r="YC38" s="250" t="s">
        <v>0</v>
      </c>
      <c r="YD38" s="250" t="s">
        <v>0</v>
      </c>
      <c r="YE38" s="250" t="s">
        <v>0</v>
      </c>
      <c r="YF38" s="250" t="s">
        <v>0</v>
      </c>
      <c r="YG38" s="250" t="s">
        <v>0</v>
      </c>
      <c r="YH38" s="250" t="s">
        <v>0</v>
      </c>
      <c r="YI38" s="250" t="s">
        <v>0</v>
      </c>
      <c r="YJ38" s="250" t="s">
        <v>0</v>
      </c>
      <c r="YK38" s="250" t="s">
        <v>0</v>
      </c>
      <c r="YL38" s="250" t="s">
        <v>0</v>
      </c>
      <c r="YM38" s="250" t="s">
        <v>0</v>
      </c>
      <c r="YN38" s="250" t="s">
        <v>0</v>
      </c>
      <c r="YO38" s="250" t="s">
        <v>0</v>
      </c>
      <c r="YP38" s="250" t="s">
        <v>0</v>
      </c>
      <c r="YQ38" s="250" t="s">
        <v>0</v>
      </c>
      <c r="YR38" s="250" t="s">
        <v>0</v>
      </c>
      <c r="YS38" s="250" t="s">
        <v>0</v>
      </c>
      <c r="YT38" s="250" t="s">
        <v>0</v>
      </c>
      <c r="YU38" s="250" t="s">
        <v>0</v>
      </c>
      <c r="YV38" s="250" t="s">
        <v>0</v>
      </c>
      <c r="YW38" s="250" t="s">
        <v>0</v>
      </c>
      <c r="YX38" s="250" t="s">
        <v>0</v>
      </c>
      <c r="YY38" s="250" t="s">
        <v>0</v>
      </c>
      <c r="YZ38" s="250" t="s">
        <v>0</v>
      </c>
      <c r="ZA38" s="250" t="s">
        <v>0</v>
      </c>
      <c r="ZB38" s="250" t="s">
        <v>0</v>
      </c>
      <c r="ZC38" s="250" t="s">
        <v>0</v>
      </c>
      <c r="ZD38" s="250" t="s">
        <v>0</v>
      </c>
      <c r="ZE38" s="250" t="s">
        <v>0</v>
      </c>
      <c r="ZF38" s="250" t="s">
        <v>0</v>
      </c>
      <c r="ZG38" s="250" t="s">
        <v>0</v>
      </c>
      <c r="ZH38" s="250" t="s">
        <v>0</v>
      </c>
      <c r="ZI38" s="250" t="s">
        <v>0</v>
      </c>
      <c r="ZJ38" s="250" t="s">
        <v>0</v>
      </c>
      <c r="ZK38" s="250" t="s">
        <v>0</v>
      </c>
      <c r="ZL38" s="250" t="s">
        <v>0</v>
      </c>
      <c r="ZM38" s="250" t="s">
        <v>0</v>
      </c>
      <c r="ZN38" s="250" t="s">
        <v>0</v>
      </c>
      <c r="ZO38" s="250" t="s">
        <v>0</v>
      </c>
      <c r="ZP38" s="250" t="s">
        <v>0</v>
      </c>
      <c r="ZQ38" s="250" t="s">
        <v>0</v>
      </c>
      <c r="ZR38" s="250" t="s">
        <v>0</v>
      </c>
      <c r="ZS38" s="250" t="s">
        <v>0</v>
      </c>
      <c r="ZT38" s="250" t="s">
        <v>0</v>
      </c>
      <c r="ZU38" s="250" t="s">
        <v>0</v>
      </c>
      <c r="ZV38" s="250" t="s">
        <v>0</v>
      </c>
      <c r="ZW38" s="250" t="s">
        <v>0</v>
      </c>
      <c r="ZX38" s="250" t="s">
        <v>0</v>
      </c>
      <c r="ZY38" s="250" t="s">
        <v>0</v>
      </c>
      <c r="ZZ38" s="250" t="s">
        <v>0</v>
      </c>
      <c r="AAA38" s="250" t="s">
        <v>0</v>
      </c>
      <c r="AAB38" s="250" t="s">
        <v>0</v>
      </c>
      <c r="AAC38" s="250" t="s">
        <v>0</v>
      </c>
      <c r="AAD38" s="250" t="s">
        <v>0</v>
      </c>
      <c r="AAE38" s="250" t="s">
        <v>0</v>
      </c>
      <c r="AAF38" s="250" t="s">
        <v>0</v>
      </c>
      <c r="AAG38" s="250" t="s">
        <v>0</v>
      </c>
      <c r="AAH38" s="250" t="s">
        <v>0</v>
      </c>
      <c r="AAI38" s="250" t="s">
        <v>0</v>
      </c>
      <c r="AAJ38" s="250" t="s">
        <v>0</v>
      </c>
      <c r="AAK38" s="250" t="s">
        <v>0</v>
      </c>
      <c r="AAL38" s="250" t="s">
        <v>0</v>
      </c>
      <c r="AAM38" s="250" t="s">
        <v>0</v>
      </c>
      <c r="AAN38" s="250" t="s">
        <v>0</v>
      </c>
      <c r="AAO38" s="250" t="s">
        <v>0</v>
      </c>
      <c r="AAP38" s="250" t="s">
        <v>0</v>
      </c>
      <c r="AAQ38" s="250" t="s">
        <v>0</v>
      </c>
      <c r="AAR38" s="250" t="s">
        <v>0</v>
      </c>
      <c r="AAS38" s="250" t="s">
        <v>0</v>
      </c>
      <c r="AAT38" s="250" t="s">
        <v>0</v>
      </c>
      <c r="AAU38" s="250" t="s">
        <v>0</v>
      </c>
      <c r="AAV38" s="250" t="s">
        <v>0</v>
      </c>
      <c r="AAW38" s="250" t="s">
        <v>0</v>
      </c>
      <c r="AAX38" s="250" t="s">
        <v>0</v>
      </c>
      <c r="AAY38" s="250" t="s">
        <v>0</v>
      </c>
      <c r="AAZ38" s="250" t="s">
        <v>0</v>
      </c>
      <c r="ABA38" s="250" t="s">
        <v>0</v>
      </c>
      <c r="ABB38" s="250" t="s">
        <v>0</v>
      </c>
      <c r="ABC38" s="250" t="s">
        <v>0</v>
      </c>
      <c r="ABD38" s="250" t="s">
        <v>0</v>
      </c>
      <c r="ABE38" s="250" t="s">
        <v>0</v>
      </c>
      <c r="ABF38" s="250" t="s">
        <v>0</v>
      </c>
      <c r="ABG38" s="250" t="s">
        <v>0</v>
      </c>
      <c r="ABH38" s="250" t="s">
        <v>0</v>
      </c>
      <c r="ABI38" s="250" t="s">
        <v>0</v>
      </c>
      <c r="ABJ38" s="250" t="s">
        <v>0</v>
      </c>
      <c r="ABK38" s="250" t="s">
        <v>0</v>
      </c>
      <c r="ABL38" s="250" t="s">
        <v>0</v>
      </c>
      <c r="ABM38" s="250" t="s">
        <v>0</v>
      </c>
      <c r="ABN38" s="250" t="s">
        <v>0</v>
      </c>
      <c r="ABO38" s="250" t="s">
        <v>0</v>
      </c>
      <c r="ABP38" s="250" t="s">
        <v>0</v>
      </c>
      <c r="ABQ38" s="250" t="s">
        <v>0</v>
      </c>
      <c r="ABR38" s="250" t="s">
        <v>0</v>
      </c>
      <c r="ABS38" s="250" t="s">
        <v>0</v>
      </c>
      <c r="ABT38" s="250" t="s">
        <v>0</v>
      </c>
      <c r="ABU38" s="250" t="s">
        <v>0</v>
      </c>
      <c r="ABV38" s="250" t="s">
        <v>0</v>
      </c>
      <c r="ABW38" s="250" t="s">
        <v>0</v>
      </c>
      <c r="ABX38" s="250" t="s">
        <v>0</v>
      </c>
      <c r="ABY38" s="250" t="s">
        <v>0</v>
      </c>
      <c r="ABZ38" s="250" t="s">
        <v>0</v>
      </c>
      <c r="ACA38" s="250" t="s">
        <v>0</v>
      </c>
      <c r="ACB38" s="250" t="s">
        <v>0</v>
      </c>
      <c r="ACC38" s="250" t="s">
        <v>0</v>
      </c>
      <c r="ACD38" s="250" t="s">
        <v>0</v>
      </c>
      <c r="ACE38" s="250" t="s">
        <v>0</v>
      </c>
      <c r="ACF38" s="250" t="s">
        <v>0</v>
      </c>
      <c r="ACG38" s="250" t="s">
        <v>0</v>
      </c>
      <c r="ACH38" s="250" t="s">
        <v>0</v>
      </c>
      <c r="ACI38" s="250" t="s">
        <v>0</v>
      </c>
      <c r="ACJ38" s="250" t="s">
        <v>0</v>
      </c>
      <c r="ACK38" s="250" t="s">
        <v>0</v>
      </c>
      <c r="ACL38" s="250" t="s">
        <v>0</v>
      </c>
      <c r="ACM38" s="250" t="s">
        <v>0</v>
      </c>
      <c r="ACN38" s="250" t="s">
        <v>0</v>
      </c>
      <c r="ACO38" s="250" t="s">
        <v>0</v>
      </c>
      <c r="ACP38" s="250" t="s">
        <v>0</v>
      </c>
      <c r="ACQ38" s="250" t="s">
        <v>0</v>
      </c>
      <c r="ACR38" s="250" t="s">
        <v>0</v>
      </c>
      <c r="ACS38" s="250" t="s">
        <v>0</v>
      </c>
      <c r="ACT38" s="250" t="s">
        <v>0</v>
      </c>
      <c r="ACU38" s="250" t="s">
        <v>0</v>
      </c>
      <c r="ACV38" s="250" t="s">
        <v>0</v>
      </c>
      <c r="ACW38" s="250" t="s">
        <v>0</v>
      </c>
      <c r="ACX38" s="250" t="s">
        <v>0</v>
      </c>
      <c r="ACY38" s="250" t="s">
        <v>0</v>
      </c>
      <c r="ACZ38" s="250" t="s">
        <v>0</v>
      </c>
      <c r="ADA38" s="250" t="s">
        <v>0</v>
      </c>
      <c r="ADB38" s="250" t="s">
        <v>0</v>
      </c>
      <c r="ADC38" s="250" t="s">
        <v>0</v>
      </c>
      <c r="ADD38" s="250" t="s">
        <v>0</v>
      </c>
      <c r="ADE38" s="250" t="s">
        <v>0</v>
      </c>
      <c r="ADF38" s="250" t="s">
        <v>0</v>
      </c>
      <c r="ADG38" s="250" t="s">
        <v>0</v>
      </c>
      <c r="ADH38" s="250" t="s">
        <v>0</v>
      </c>
      <c r="ADI38" s="250" t="s">
        <v>0</v>
      </c>
      <c r="ADJ38" s="250" t="s">
        <v>0</v>
      </c>
      <c r="ADK38" s="250" t="s">
        <v>0</v>
      </c>
      <c r="ADL38" s="250" t="s">
        <v>0</v>
      </c>
      <c r="ADM38" s="250" t="s">
        <v>0</v>
      </c>
      <c r="ADN38" s="250" t="s">
        <v>0</v>
      </c>
      <c r="ADO38" s="250" t="s">
        <v>0</v>
      </c>
      <c r="ADP38" s="250" t="s">
        <v>0</v>
      </c>
      <c r="ADQ38" s="250" t="s">
        <v>0</v>
      </c>
      <c r="ADR38" s="250" t="s">
        <v>0</v>
      </c>
      <c r="ADS38" s="250" t="s">
        <v>0</v>
      </c>
      <c r="ADT38" s="250" t="s">
        <v>0</v>
      </c>
      <c r="ADU38" s="250" t="s">
        <v>0</v>
      </c>
      <c r="ADV38" s="250" t="s">
        <v>0</v>
      </c>
      <c r="ADW38" s="250" t="s">
        <v>0</v>
      </c>
      <c r="ADX38" s="250" t="s">
        <v>0</v>
      </c>
      <c r="ADY38" s="250" t="s">
        <v>0</v>
      </c>
      <c r="ADZ38" s="250" t="s">
        <v>0</v>
      </c>
      <c r="AEA38" s="250" t="s">
        <v>0</v>
      </c>
      <c r="AEB38" s="250" t="s">
        <v>0</v>
      </c>
      <c r="AEC38" s="250" t="s">
        <v>0</v>
      </c>
      <c r="AED38" s="250" t="s">
        <v>0</v>
      </c>
      <c r="AEE38" s="250" t="s">
        <v>0</v>
      </c>
      <c r="AEF38" s="250" t="s">
        <v>0</v>
      </c>
      <c r="AEG38" s="250" t="s">
        <v>0</v>
      </c>
      <c r="AEH38" s="250" t="s">
        <v>0</v>
      </c>
      <c r="AEI38" s="250" t="s">
        <v>0</v>
      </c>
      <c r="AEJ38" s="250" t="s">
        <v>0</v>
      </c>
      <c r="AEK38" s="250" t="s">
        <v>0</v>
      </c>
      <c r="AEL38" s="250" t="s">
        <v>0</v>
      </c>
      <c r="AEM38" s="250" t="s">
        <v>0</v>
      </c>
      <c r="AEN38" s="250" t="s">
        <v>0</v>
      </c>
      <c r="AEO38" s="250" t="s">
        <v>0</v>
      </c>
      <c r="AEP38" s="250" t="s">
        <v>0</v>
      </c>
      <c r="AEQ38" s="250" t="s">
        <v>0</v>
      </c>
      <c r="AER38" s="250" t="s">
        <v>0</v>
      </c>
      <c r="AES38" s="250" t="s">
        <v>0</v>
      </c>
      <c r="AET38" s="250" t="s">
        <v>0</v>
      </c>
      <c r="AEU38" s="250" t="s">
        <v>0</v>
      </c>
      <c r="AEV38" s="250" t="s">
        <v>0</v>
      </c>
      <c r="AEW38" s="250" t="s">
        <v>0</v>
      </c>
      <c r="AEX38" s="250" t="s">
        <v>0</v>
      </c>
      <c r="AEY38" s="250" t="s">
        <v>0</v>
      </c>
      <c r="AEZ38" s="250" t="s">
        <v>0</v>
      </c>
      <c r="AFA38" s="250" t="s">
        <v>0</v>
      </c>
      <c r="AFB38" s="250" t="s">
        <v>0</v>
      </c>
      <c r="AFC38" s="250" t="s">
        <v>0</v>
      </c>
      <c r="AFD38" s="250" t="s">
        <v>0</v>
      </c>
      <c r="AFE38" s="250" t="s">
        <v>0</v>
      </c>
      <c r="AFF38" s="250" t="s">
        <v>0</v>
      </c>
      <c r="AFG38" s="250" t="s">
        <v>0</v>
      </c>
      <c r="AFH38" s="250" t="s">
        <v>0</v>
      </c>
      <c r="AFI38" s="250" t="s">
        <v>0</v>
      </c>
      <c r="AFJ38" s="250" t="s">
        <v>0</v>
      </c>
      <c r="AFK38" s="250" t="s">
        <v>0</v>
      </c>
      <c r="AFL38" s="250" t="s">
        <v>0</v>
      </c>
      <c r="AFM38" s="250" t="s">
        <v>0</v>
      </c>
      <c r="AFN38" s="250" t="s">
        <v>0</v>
      </c>
      <c r="AFO38" s="250" t="s">
        <v>0</v>
      </c>
      <c r="AFP38" s="250" t="s">
        <v>0</v>
      </c>
      <c r="AFQ38" s="250" t="s">
        <v>0</v>
      </c>
      <c r="AFR38" s="250" t="s">
        <v>0</v>
      </c>
      <c r="AFS38" s="250" t="s">
        <v>0</v>
      </c>
      <c r="AFT38" s="250" t="s">
        <v>0</v>
      </c>
      <c r="AFU38" s="250" t="s">
        <v>0</v>
      </c>
      <c r="AFV38" s="250" t="s">
        <v>0</v>
      </c>
      <c r="AFW38" s="250" t="s">
        <v>0</v>
      </c>
      <c r="AFX38" s="250" t="s">
        <v>0</v>
      </c>
      <c r="AFY38" s="250" t="s">
        <v>0</v>
      </c>
      <c r="AFZ38" s="250" t="s">
        <v>0</v>
      </c>
      <c r="AGA38" s="250" t="s">
        <v>0</v>
      </c>
      <c r="AGB38" s="250" t="s">
        <v>0</v>
      </c>
      <c r="AGC38" s="250" t="s">
        <v>0</v>
      </c>
      <c r="AGD38" s="250" t="s">
        <v>0</v>
      </c>
      <c r="AGE38" s="250" t="s">
        <v>0</v>
      </c>
      <c r="AGF38" s="250" t="s">
        <v>0</v>
      </c>
      <c r="AGG38" s="250" t="s">
        <v>0</v>
      </c>
      <c r="AGH38" s="250" t="s">
        <v>0</v>
      </c>
      <c r="AGI38" s="250" t="s">
        <v>0</v>
      </c>
      <c r="AGJ38" s="250" t="s">
        <v>0</v>
      </c>
      <c r="AGK38" s="250" t="s">
        <v>0</v>
      </c>
      <c r="AGL38" s="250" t="s">
        <v>0</v>
      </c>
      <c r="AGM38" s="250" t="s">
        <v>0</v>
      </c>
      <c r="AGN38" s="250" t="s">
        <v>0</v>
      </c>
      <c r="AGO38" s="250" t="s">
        <v>0</v>
      </c>
      <c r="AGP38" s="250" t="s">
        <v>0</v>
      </c>
      <c r="AGQ38" s="250" t="s">
        <v>0</v>
      </c>
      <c r="AGR38" s="250" t="s">
        <v>0</v>
      </c>
      <c r="AGS38" s="250" t="s">
        <v>0</v>
      </c>
      <c r="AGT38" s="250" t="s">
        <v>0</v>
      </c>
      <c r="AGU38" s="250" t="s">
        <v>0</v>
      </c>
      <c r="AGV38" s="250" t="s">
        <v>0</v>
      </c>
      <c r="AGW38" s="250" t="s">
        <v>0</v>
      </c>
      <c r="AGX38" s="250" t="s">
        <v>0</v>
      </c>
      <c r="AGY38" s="250" t="s">
        <v>0</v>
      </c>
      <c r="AGZ38" s="250" t="s">
        <v>0</v>
      </c>
      <c r="AHA38" s="250" t="s">
        <v>0</v>
      </c>
      <c r="AHB38" s="250" t="s">
        <v>0</v>
      </c>
      <c r="AHC38" s="250" t="s">
        <v>0</v>
      </c>
      <c r="AHD38" s="250" t="s">
        <v>0</v>
      </c>
      <c r="AHE38" s="250" t="s">
        <v>0</v>
      </c>
      <c r="AHF38" s="250" t="s">
        <v>0</v>
      </c>
      <c r="AHG38" s="250" t="s">
        <v>0</v>
      </c>
      <c r="AHH38" s="250" t="s">
        <v>0</v>
      </c>
      <c r="AHI38" s="250" t="s">
        <v>0</v>
      </c>
      <c r="AHJ38" s="250" t="s">
        <v>0</v>
      </c>
      <c r="AHK38" s="250" t="s">
        <v>0</v>
      </c>
      <c r="AHL38" s="250" t="s">
        <v>0</v>
      </c>
      <c r="AHM38" s="250" t="s">
        <v>0</v>
      </c>
      <c r="AHN38" s="250" t="s">
        <v>0</v>
      </c>
      <c r="AHO38" s="250" t="s">
        <v>0</v>
      </c>
      <c r="AHP38" s="250" t="s">
        <v>0</v>
      </c>
      <c r="AHQ38" s="250" t="s">
        <v>0</v>
      </c>
      <c r="AHR38" s="250" t="s">
        <v>0</v>
      </c>
      <c r="AHS38" s="250" t="s">
        <v>0</v>
      </c>
      <c r="AHT38" s="250" t="s">
        <v>0</v>
      </c>
      <c r="AHU38" s="250" t="s">
        <v>0</v>
      </c>
      <c r="AHV38" s="250" t="s">
        <v>0</v>
      </c>
      <c r="AHW38" s="250" t="s">
        <v>0</v>
      </c>
      <c r="AHX38" s="250" t="s">
        <v>0</v>
      </c>
      <c r="AHY38" s="250" t="s">
        <v>0</v>
      </c>
      <c r="AHZ38" s="250" t="s">
        <v>0</v>
      </c>
      <c r="AIA38" s="250" t="s">
        <v>0</v>
      </c>
      <c r="AIB38" s="250" t="s">
        <v>0</v>
      </c>
      <c r="AIC38" s="250" t="s">
        <v>0</v>
      </c>
      <c r="AID38" s="250" t="s">
        <v>0</v>
      </c>
      <c r="AIE38" s="250" t="s">
        <v>0</v>
      </c>
      <c r="AIF38" s="250" t="s">
        <v>0</v>
      </c>
      <c r="AIG38" s="250" t="s">
        <v>0</v>
      </c>
      <c r="AIH38" s="250" t="s">
        <v>0</v>
      </c>
      <c r="AII38" s="250" t="s">
        <v>0</v>
      </c>
      <c r="AIJ38" s="250" t="s">
        <v>0</v>
      </c>
      <c r="AIK38" s="250" t="s">
        <v>0</v>
      </c>
      <c r="AIL38" s="250" t="s">
        <v>0</v>
      </c>
      <c r="AIM38" s="250" t="s">
        <v>0</v>
      </c>
      <c r="AIN38" s="250" t="s">
        <v>0</v>
      </c>
      <c r="AIO38" s="250" t="s">
        <v>0</v>
      </c>
      <c r="AIP38" s="250" t="s">
        <v>0</v>
      </c>
      <c r="AIQ38" s="250" t="s">
        <v>0</v>
      </c>
      <c r="AIR38" s="250" t="s">
        <v>0</v>
      </c>
      <c r="AIS38" s="250" t="s">
        <v>0</v>
      </c>
      <c r="AIT38" s="250" t="s">
        <v>0</v>
      </c>
      <c r="AIU38" s="250" t="s">
        <v>0</v>
      </c>
      <c r="AIV38" s="250" t="s">
        <v>0</v>
      </c>
      <c r="AIW38" s="250" t="s">
        <v>0</v>
      </c>
      <c r="AIX38" s="250" t="s">
        <v>0</v>
      </c>
      <c r="AIY38" s="250" t="s">
        <v>0</v>
      </c>
      <c r="AIZ38" s="250" t="s">
        <v>0</v>
      </c>
      <c r="AJA38" s="250" t="s">
        <v>0</v>
      </c>
      <c r="AJB38" s="250" t="s">
        <v>0</v>
      </c>
      <c r="AJC38" s="250" t="s">
        <v>0</v>
      </c>
      <c r="AJD38" s="250" t="s">
        <v>0</v>
      </c>
      <c r="AJE38" s="250" t="s">
        <v>0</v>
      </c>
      <c r="AJF38" s="250" t="s">
        <v>0</v>
      </c>
      <c r="AJG38" s="250" t="s">
        <v>0</v>
      </c>
      <c r="AJH38" s="250" t="s">
        <v>0</v>
      </c>
      <c r="AJI38" s="250" t="s">
        <v>0</v>
      </c>
      <c r="AJJ38" s="250" t="s">
        <v>0</v>
      </c>
      <c r="AJK38" s="250" t="s">
        <v>0</v>
      </c>
      <c r="AJL38" s="250" t="s">
        <v>0</v>
      </c>
      <c r="AJM38" s="250" t="s">
        <v>0</v>
      </c>
      <c r="AJN38" s="250" t="s">
        <v>0</v>
      </c>
      <c r="AJO38" s="250" t="s">
        <v>0</v>
      </c>
      <c r="AJP38" s="250" t="s">
        <v>0</v>
      </c>
      <c r="AJQ38" s="250" t="s">
        <v>0</v>
      </c>
      <c r="AJR38" s="250" t="s">
        <v>0</v>
      </c>
      <c r="AJS38" s="250" t="s">
        <v>0</v>
      </c>
      <c r="AJT38" s="250" t="s">
        <v>0</v>
      </c>
      <c r="AJU38" s="250" t="s">
        <v>0</v>
      </c>
      <c r="AJV38" s="250" t="s">
        <v>0</v>
      </c>
      <c r="AJW38" s="250" t="s">
        <v>0</v>
      </c>
      <c r="AJX38" s="250" t="s">
        <v>0</v>
      </c>
      <c r="AJY38" s="250" t="s">
        <v>0</v>
      </c>
      <c r="AJZ38" s="250" t="s">
        <v>0</v>
      </c>
      <c r="AKA38" s="250" t="s">
        <v>0</v>
      </c>
      <c r="AKB38" s="250" t="s">
        <v>0</v>
      </c>
      <c r="AKC38" s="250" t="s">
        <v>0</v>
      </c>
      <c r="AKD38" s="250" t="s">
        <v>0</v>
      </c>
      <c r="AKE38" s="250" t="s">
        <v>0</v>
      </c>
      <c r="AKF38" s="250" t="s">
        <v>0</v>
      </c>
      <c r="AKG38" s="250" t="s">
        <v>0</v>
      </c>
      <c r="AKH38" s="250" t="s">
        <v>0</v>
      </c>
      <c r="AKI38" s="250" t="s">
        <v>0</v>
      </c>
      <c r="AKJ38" s="250" t="s">
        <v>0</v>
      </c>
      <c r="AKK38" s="250" t="s">
        <v>0</v>
      </c>
      <c r="AKL38" s="250" t="s">
        <v>0</v>
      </c>
      <c r="AKM38" s="250" t="s">
        <v>0</v>
      </c>
      <c r="AKN38" s="250" t="s">
        <v>0</v>
      </c>
      <c r="AKO38" s="250" t="s">
        <v>0</v>
      </c>
      <c r="AKP38" s="250" t="s">
        <v>0</v>
      </c>
      <c r="AKQ38" s="250" t="s">
        <v>0</v>
      </c>
      <c r="AKR38" s="250" t="s">
        <v>0</v>
      </c>
      <c r="AKS38" s="250" t="s">
        <v>0</v>
      </c>
      <c r="AKT38" s="250" t="s">
        <v>0</v>
      </c>
      <c r="AKU38" s="250" t="s">
        <v>0</v>
      </c>
      <c r="AKV38" s="250" t="s">
        <v>0</v>
      </c>
      <c r="AKW38" s="250" t="s">
        <v>0</v>
      </c>
      <c r="AKX38" s="250" t="s">
        <v>0</v>
      </c>
      <c r="AKY38" s="250" t="s">
        <v>0</v>
      </c>
      <c r="AKZ38" s="250" t="s">
        <v>0</v>
      </c>
      <c r="ALA38" s="250" t="s">
        <v>0</v>
      </c>
      <c r="ALB38" s="250" t="s">
        <v>0</v>
      </c>
      <c r="ALC38" s="250" t="s">
        <v>0</v>
      </c>
      <c r="ALD38" s="250" t="s">
        <v>0</v>
      </c>
      <c r="ALE38" s="250" t="s">
        <v>0</v>
      </c>
      <c r="ALF38" s="250" t="s">
        <v>0</v>
      </c>
      <c r="ALG38" s="250" t="s">
        <v>0</v>
      </c>
      <c r="ALH38" s="250" t="s">
        <v>0</v>
      </c>
      <c r="ALI38" s="250" t="s">
        <v>0</v>
      </c>
      <c r="ALJ38" s="250" t="s">
        <v>0</v>
      </c>
      <c r="ALK38" s="250" t="s">
        <v>0</v>
      </c>
      <c r="ALL38" s="250" t="s">
        <v>0</v>
      </c>
      <c r="ALM38" s="250" t="s">
        <v>0</v>
      </c>
      <c r="ALN38" s="250" t="s">
        <v>0</v>
      </c>
      <c r="ALO38" s="250" t="s">
        <v>0</v>
      </c>
      <c r="ALP38" s="250" t="s">
        <v>0</v>
      </c>
      <c r="ALQ38" s="250" t="s">
        <v>0</v>
      </c>
      <c r="ALR38" s="250" t="s">
        <v>0</v>
      </c>
      <c r="ALS38" s="250" t="s">
        <v>0</v>
      </c>
      <c r="ALT38" s="250" t="s">
        <v>0</v>
      </c>
      <c r="ALU38" s="250" t="s">
        <v>0</v>
      </c>
      <c r="ALV38" s="250" t="s">
        <v>0</v>
      </c>
      <c r="ALW38" s="250" t="s">
        <v>0</v>
      </c>
      <c r="ALX38" s="250" t="s">
        <v>0</v>
      </c>
      <c r="ALY38" s="250" t="s">
        <v>0</v>
      </c>
      <c r="ALZ38" s="250" t="s">
        <v>0</v>
      </c>
      <c r="AMA38" s="250" t="s">
        <v>0</v>
      </c>
      <c r="AMB38" s="250" t="s">
        <v>0</v>
      </c>
      <c r="AMC38" s="250" t="s">
        <v>0</v>
      </c>
      <c r="AMD38" s="250" t="s">
        <v>0</v>
      </c>
      <c r="AME38" s="250" t="s">
        <v>0</v>
      </c>
      <c r="AMF38" s="250" t="s">
        <v>0</v>
      </c>
      <c r="AMG38" s="250" t="s">
        <v>0</v>
      </c>
      <c r="AMH38" s="250" t="s">
        <v>0</v>
      </c>
      <c r="AMI38" s="250" t="s">
        <v>0</v>
      </c>
      <c r="AMJ38" s="250" t="s">
        <v>0</v>
      </c>
      <c r="AMK38" s="250" t="s">
        <v>0</v>
      </c>
      <c r="AML38" s="250" t="s">
        <v>0</v>
      </c>
      <c r="AMM38" s="250" t="s">
        <v>0</v>
      </c>
      <c r="AMN38" s="250" t="s">
        <v>0</v>
      </c>
      <c r="AMO38" s="250" t="s">
        <v>0</v>
      </c>
      <c r="AMP38" s="250" t="s">
        <v>0</v>
      </c>
      <c r="AMQ38" s="250" t="s">
        <v>0</v>
      </c>
      <c r="AMR38" s="250" t="s">
        <v>0</v>
      </c>
      <c r="AMS38" s="250" t="s">
        <v>0</v>
      </c>
      <c r="AMT38" s="250" t="s">
        <v>0</v>
      </c>
      <c r="AMU38" s="250" t="s">
        <v>0</v>
      </c>
      <c r="AMV38" s="250" t="s">
        <v>0</v>
      </c>
      <c r="AMW38" s="250" t="s">
        <v>0</v>
      </c>
      <c r="AMX38" s="250" t="s">
        <v>0</v>
      </c>
      <c r="AMY38" s="250" t="s">
        <v>0</v>
      </c>
      <c r="AMZ38" s="250" t="s">
        <v>0</v>
      </c>
      <c r="ANA38" s="250" t="s">
        <v>0</v>
      </c>
      <c r="ANB38" s="250" t="s">
        <v>0</v>
      </c>
      <c r="ANC38" s="250" t="s">
        <v>0</v>
      </c>
      <c r="AND38" s="250" t="s">
        <v>0</v>
      </c>
      <c r="ANE38" s="250" t="s">
        <v>0</v>
      </c>
      <c r="ANF38" s="250" t="s">
        <v>0</v>
      </c>
      <c r="ANG38" s="250" t="s">
        <v>0</v>
      </c>
      <c r="ANH38" s="250" t="s">
        <v>0</v>
      </c>
      <c r="ANI38" s="250" t="s">
        <v>0</v>
      </c>
      <c r="ANJ38" s="250" t="s">
        <v>0</v>
      </c>
      <c r="ANK38" s="250" t="s">
        <v>0</v>
      </c>
      <c r="ANL38" s="250" t="s">
        <v>0</v>
      </c>
      <c r="ANM38" s="250" t="s">
        <v>0</v>
      </c>
      <c r="ANN38" s="250" t="s">
        <v>0</v>
      </c>
      <c r="ANO38" s="250" t="s">
        <v>0</v>
      </c>
      <c r="ANP38" s="250" t="s">
        <v>0</v>
      </c>
      <c r="ANQ38" s="250" t="s">
        <v>0</v>
      </c>
      <c r="ANR38" s="250" t="s">
        <v>0</v>
      </c>
      <c r="ANS38" s="250" t="s">
        <v>0</v>
      </c>
      <c r="ANT38" s="250" t="s">
        <v>0</v>
      </c>
      <c r="ANU38" s="250" t="s">
        <v>0</v>
      </c>
      <c r="ANV38" s="250" t="s">
        <v>0</v>
      </c>
      <c r="ANW38" s="250" t="s">
        <v>0</v>
      </c>
      <c r="ANX38" s="250" t="s">
        <v>0</v>
      </c>
      <c r="ANY38" s="250" t="s">
        <v>0</v>
      </c>
      <c r="ANZ38" s="250" t="s">
        <v>0</v>
      </c>
      <c r="AOA38" s="250" t="s">
        <v>0</v>
      </c>
      <c r="AOB38" s="250" t="s">
        <v>0</v>
      </c>
      <c r="AOC38" s="250" t="s">
        <v>0</v>
      </c>
      <c r="AOD38" s="250" t="s">
        <v>0</v>
      </c>
      <c r="AOE38" s="250" t="s">
        <v>0</v>
      </c>
      <c r="AOF38" s="250" t="s">
        <v>0</v>
      </c>
      <c r="AOG38" s="250" t="s">
        <v>0</v>
      </c>
      <c r="AOH38" s="250" t="s">
        <v>0</v>
      </c>
      <c r="AOI38" s="250" t="s">
        <v>0</v>
      </c>
      <c r="AOJ38" s="250" t="s">
        <v>0</v>
      </c>
      <c r="AOK38" s="250" t="s">
        <v>0</v>
      </c>
      <c r="AOL38" s="250" t="s">
        <v>0</v>
      </c>
      <c r="AOM38" s="250" t="s">
        <v>0</v>
      </c>
      <c r="AON38" s="250" t="s">
        <v>0</v>
      </c>
      <c r="AOO38" s="250" t="s">
        <v>0</v>
      </c>
      <c r="AOP38" s="250" t="s">
        <v>0</v>
      </c>
      <c r="AOQ38" s="250" t="s">
        <v>0</v>
      </c>
      <c r="AOR38" s="250" t="s">
        <v>0</v>
      </c>
      <c r="AOS38" s="250" t="s">
        <v>0</v>
      </c>
      <c r="AOT38" s="250" t="s">
        <v>0</v>
      </c>
      <c r="AOU38" s="250" t="s">
        <v>0</v>
      </c>
      <c r="AOV38" s="250" t="s">
        <v>0</v>
      </c>
      <c r="AOW38" s="250" t="s">
        <v>0</v>
      </c>
      <c r="AOX38" s="250" t="s">
        <v>0</v>
      </c>
      <c r="AOY38" s="250" t="s">
        <v>0</v>
      </c>
      <c r="AOZ38" s="250" t="s">
        <v>0</v>
      </c>
      <c r="APA38" s="250" t="s">
        <v>0</v>
      </c>
      <c r="APB38" s="250" t="s">
        <v>0</v>
      </c>
      <c r="APC38" s="250" t="s">
        <v>0</v>
      </c>
      <c r="APD38" s="250" t="s">
        <v>0</v>
      </c>
      <c r="APE38" s="250" t="s">
        <v>0</v>
      </c>
      <c r="APF38" s="250" t="s">
        <v>0</v>
      </c>
      <c r="APG38" s="250" t="s">
        <v>0</v>
      </c>
      <c r="APH38" s="250" t="s">
        <v>0</v>
      </c>
      <c r="API38" s="250" t="s">
        <v>0</v>
      </c>
      <c r="APJ38" s="250" t="s">
        <v>0</v>
      </c>
      <c r="APK38" s="250" t="s">
        <v>0</v>
      </c>
      <c r="APL38" s="250" t="s">
        <v>0</v>
      </c>
      <c r="APM38" s="250" t="s">
        <v>0</v>
      </c>
      <c r="APN38" s="250" t="s">
        <v>0</v>
      </c>
      <c r="APO38" s="250" t="s">
        <v>0</v>
      </c>
      <c r="APP38" s="250" t="s">
        <v>0</v>
      </c>
      <c r="APQ38" s="250" t="s">
        <v>0</v>
      </c>
      <c r="APR38" s="250" t="s">
        <v>0</v>
      </c>
      <c r="APS38" s="250" t="s">
        <v>0</v>
      </c>
      <c r="APT38" s="250" t="s">
        <v>0</v>
      </c>
      <c r="APU38" s="250" t="s">
        <v>0</v>
      </c>
      <c r="APV38" s="250" t="s">
        <v>0</v>
      </c>
      <c r="APW38" s="250" t="s">
        <v>0</v>
      </c>
      <c r="APX38" s="250" t="s">
        <v>0</v>
      </c>
      <c r="APY38" s="250" t="s">
        <v>0</v>
      </c>
      <c r="APZ38" s="250" t="s">
        <v>0</v>
      </c>
      <c r="AQA38" s="250" t="s">
        <v>0</v>
      </c>
      <c r="AQB38" s="250" t="s">
        <v>0</v>
      </c>
      <c r="AQC38" s="250" t="s">
        <v>0</v>
      </c>
      <c r="AQD38" s="250" t="s">
        <v>0</v>
      </c>
      <c r="AQE38" s="250" t="s">
        <v>0</v>
      </c>
      <c r="AQF38" s="250" t="s">
        <v>0</v>
      </c>
      <c r="AQG38" s="250" t="s">
        <v>0</v>
      </c>
      <c r="AQH38" s="250" t="s">
        <v>0</v>
      </c>
      <c r="AQI38" s="250" t="s">
        <v>0</v>
      </c>
      <c r="AQJ38" s="250" t="s">
        <v>0</v>
      </c>
      <c r="AQK38" s="250" t="s">
        <v>0</v>
      </c>
      <c r="AQL38" s="250" t="s">
        <v>0</v>
      </c>
      <c r="AQM38" s="250" t="s">
        <v>0</v>
      </c>
      <c r="AQN38" s="250" t="s">
        <v>0</v>
      </c>
      <c r="AQO38" s="250" t="s">
        <v>0</v>
      </c>
      <c r="AQP38" s="250" t="s">
        <v>0</v>
      </c>
      <c r="AQQ38" s="250" t="s">
        <v>0</v>
      </c>
      <c r="AQR38" s="250" t="s">
        <v>0</v>
      </c>
      <c r="AQS38" s="250" t="s">
        <v>0</v>
      </c>
      <c r="AQT38" s="250" t="s">
        <v>0</v>
      </c>
      <c r="AQU38" s="250" t="s">
        <v>0</v>
      </c>
      <c r="AQV38" s="250" t="s">
        <v>0</v>
      </c>
      <c r="AQW38" s="250" t="s">
        <v>0</v>
      </c>
      <c r="AQX38" s="250" t="s">
        <v>0</v>
      </c>
      <c r="AQY38" s="250" t="s">
        <v>0</v>
      </c>
      <c r="AQZ38" s="250" t="s">
        <v>0</v>
      </c>
      <c r="ARA38" s="250" t="s">
        <v>0</v>
      </c>
      <c r="ARB38" s="250" t="s">
        <v>0</v>
      </c>
      <c r="ARC38" s="250" t="s">
        <v>0</v>
      </c>
      <c r="ARD38" s="250" t="s">
        <v>0</v>
      </c>
      <c r="ARE38" s="250" t="s">
        <v>0</v>
      </c>
      <c r="ARF38" s="250" t="s">
        <v>0</v>
      </c>
      <c r="ARG38" s="250" t="s">
        <v>0</v>
      </c>
      <c r="ARH38" s="250" t="s">
        <v>0</v>
      </c>
      <c r="ARI38" s="250" t="s">
        <v>0</v>
      </c>
      <c r="ARJ38" s="250" t="s">
        <v>0</v>
      </c>
      <c r="ARK38" s="250" t="s">
        <v>0</v>
      </c>
      <c r="ARL38" s="250" t="s">
        <v>0</v>
      </c>
      <c r="ARM38" s="250" t="s">
        <v>0</v>
      </c>
      <c r="ARN38" s="250" t="s">
        <v>0</v>
      </c>
      <c r="ARO38" s="250" t="s">
        <v>0</v>
      </c>
      <c r="ARP38" s="250" t="s">
        <v>0</v>
      </c>
      <c r="ARQ38" s="250" t="s">
        <v>0</v>
      </c>
      <c r="ARR38" s="250" t="s">
        <v>0</v>
      </c>
      <c r="ARS38" s="250" t="s">
        <v>0</v>
      </c>
      <c r="ART38" s="250" t="s">
        <v>0</v>
      </c>
      <c r="ARU38" s="250" t="s">
        <v>0</v>
      </c>
      <c r="ARV38" s="250" t="s">
        <v>0</v>
      </c>
      <c r="ARW38" s="250" t="s">
        <v>0</v>
      </c>
      <c r="ARX38" s="250" t="s">
        <v>0</v>
      </c>
      <c r="ARY38" s="250" t="s">
        <v>0</v>
      </c>
      <c r="ARZ38" s="250" t="s">
        <v>0</v>
      </c>
      <c r="ASA38" s="250" t="s">
        <v>0</v>
      </c>
      <c r="ASB38" s="250" t="s">
        <v>0</v>
      </c>
      <c r="ASC38" s="250" t="s">
        <v>0</v>
      </c>
      <c r="ASD38" s="250" t="s">
        <v>0</v>
      </c>
      <c r="ASE38" s="250" t="s">
        <v>0</v>
      </c>
      <c r="ASF38" s="250" t="s">
        <v>0</v>
      </c>
      <c r="ASG38" s="250" t="s">
        <v>0</v>
      </c>
      <c r="ASH38" s="250" t="s">
        <v>0</v>
      </c>
      <c r="ASI38" s="250" t="s">
        <v>0</v>
      </c>
      <c r="ASJ38" s="250" t="s">
        <v>0</v>
      </c>
      <c r="ASK38" s="250" t="s">
        <v>0</v>
      </c>
      <c r="ASL38" s="250" t="s">
        <v>0</v>
      </c>
      <c r="ASM38" s="250" t="s">
        <v>0</v>
      </c>
      <c r="ASN38" s="250" t="s">
        <v>0</v>
      </c>
      <c r="ASO38" s="250" t="s">
        <v>0</v>
      </c>
      <c r="ASP38" s="250" t="s">
        <v>0</v>
      </c>
      <c r="ASQ38" s="250" t="s">
        <v>0</v>
      </c>
      <c r="ASR38" s="250" t="s">
        <v>0</v>
      </c>
      <c r="ASS38" s="250" t="s">
        <v>0</v>
      </c>
      <c r="AST38" s="250" t="s">
        <v>0</v>
      </c>
      <c r="ASU38" s="250" t="s">
        <v>0</v>
      </c>
      <c r="ASV38" s="250" t="s">
        <v>0</v>
      </c>
      <c r="ASW38" s="250" t="s">
        <v>0</v>
      </c>
      <c r="ASX38" s="250" t="s">
        <v>0</v>
      </c>
      <c r="ASY38" s="250" t="s">
        <v>0</v>
      </c>
      <c r="ASZ38" s="250" t="s">
        <v>0</v>
      </c>
      <c r="ATA38" s="250" t="s">
        <v>0</v>
      </c>
      <c r="ATB38" s="250" t="s">
        <v>0</v>
      </c>
      <c r="ATC38" s="250" t="s">
        <v>0</v>
      </c>
      <c r="ATD38" s="250" t="s">
        <v>0</v>
      </c>
      <c r="ATE38" s="250" t="s">
        <v>0</v>
      </c>
      <c r="ATF38" s="250" t="s">
        <v>0</v>
      </c>
      <c r="ATG38" s="250" t="s">
        <v>0</v>
      </c>
      <c r="ATH38" s="250" t="s">
        <v>0</v>
      </c>
      <c r="ATI38" s="250" t="s">
        <v>0</v>
      </c>
      <c r="ATJ38" s="250" t="s">
        <v>0</v>
      </c>
      <c r="ATK38" s="250" t="s">
        <v>0</v>
      </c>
      <c r="ATL38" s="250" t="s">
        <v>0</v>
      </c>
      <c r="ATM38" s="250" t="s">
        <v>0</v>
      </c>
      <c r="ATN38" s="250" t="s">
        <v>0</v>
      </c>
      <c r="ATO38" s="250" t="s">
        <v>0</v>
      </c>
      <c r="ATP38" s="250" t="s">
        <v>0</v>
      </c>
      <c r="ATQ38" s="250" t="s">
        <v>0</v>
      </c>
      <c r="ATR38" s="250" t="s">
        <v>0</v>
      </c>
      <c r="ATS38" s="250" t="s">
        <v>0</v>
      </c>
      <c r="ATT38" s="250" t="s">
        <v>0</v>
      </c>
      <c r="ATU38" s="250" t="s">
        <v>0</v>
      </c>
      <c r="ATV38" s="250" t="s">
        <v>0</v>
      </c>
      <c r="ATW38" s="250" t="s">
        <v>0</v>
      </c>
      <c r="ATX38" s="250" t="s">
        <v>0</v>
      </c>
      <c r="ATY38" s="250" t="s">
        <v>0</v>
      </c>
      <c r="ATZ38" s="250" t="s">
        <v>0</v>
      </c>
      <c r="AUA38" s="250" t="s">
        <v>0</v>
      </c>
      <c r="AUB38" s="250" t="s">
        <v>0</v>
      </c>
      <c r="AUC38" s="250" t="s">
        <v>0</v>
      </c>
      <c r="AUD38" s="250" t="s">
        <v>0</v>
      </c>
      <c r="AUE38" s="250" t="s">
        <v>0</v>
      </c>
      <c r="AUF38" s="250" t="s">
        <v>0</v>
      </c>
      <c r="AUG38" s="250" t="s">
        <v>0</v>
      </c>
      <c r="AUH38" s="250" t="s">
        <v>0</v>
      </c>
      <c r="AUI38" s="250" t="s">
        <v>0</v>
      </c>
      <c r="AUJ38" s="250" t="s">
        <v>0</v>
      </c>
      <c r="AUK38" s="250" t="s">
        <v>0</v>
      </c>
      <c r="AUL38" s="250" t="s">
        <v>0</v>
      </c>
      <c r="AUM38" s="250" t="s">
        <v>0</v>
      </c>
      <c r="AUN38" s="250" t="s">
        <v>0</v>
      </c>
      <c r="AUO38" s="250" t="s">
        <v>0</v>
      </c>
      <c r="AUP38" s="250" t="s">
        <v>0</v>
      </c>
      <c r="AUQ38" s="250" t="s">
        <v>0</v>
      </c>
      <c r="AUR38" s="250" t="s">
        <v>0</v>
      </c>
      <c r="AUS38" s="250" t="s">
        <v>0</v>
      </c>
      <c r="AUT38" s="250" t="s">
        <v>0</v>
      </c>
      <c r="AUU38" s="250" t="s">
        <v>0</v>
      </c>
      <c r="AUV38" s="250" t="s">
        <v>0</v>
      </c>
      <c r="AUW38" s="250" t="s">
        <v>0</v>
      </c>
      <c r="AUX38" s="250" t="s">
        <v>0</v>
      </c>
      <c r="AUY38" s="250" t="s">
        <v>0</v>
      </c>
      <c r="AUZ38" s="250" t="s">
        <v>0</v>
      </c>
      <c r="AVA38" s="250" t="s">
        <v>0</v>
      </c>
      <c r="AVB38" s="250" t="s">
        <v>0</v>
      </c>
      <c r="AVC38" s="250" t="s">
        <v>0</v>
      </c>
      <c r="AVD38" s="250" t="s">
        <v>0</v>
      </c>
      <c r="AVE38" s="250" t="s">
        <v>0</v>
      </c>
      <c r="AVF38" s="250" t="s">
        <v>0</v>
      </c>
      <c r="AVG38" s="250" t="s">
        <v>0</v>
      </c>
      <c r="AVH38" s="250" t="s">
        <v>0</v>
      </c>
      <c r="AVI38" s="250" t="s">
        <v>0</v>
      </c>
      <c r="AVJ38" s="250" t="s">
        <v>0</v>
      </c>
      <c r="AVK38" s="250" t="s">
        <v>0</v>
      </c>
      <c r="AVL38" s="250" t="s">
        <v>0</v>
      </c>
      <c r="AVM38" s="250" t="s">
        <v>0</v>
      </c>
      <c r="AVN38" s="250" t="s">
        <v>0</v>
      </c>
      <c r="AVO38" s="250" t="s">
        <v>0</v>
      </c>
      <c r="AVP38" s="250" t="s">
        <v>0</v>
      </c>
      <c r="AVQ38" s="250" t="s">
        <v>0</v>
      </c>
      <c r="AVR38" s="250" t="s">
        <v>0</v>
      </c>
      <c r="AVS38" s="250" t="s">
        <v>0</v>
      </c>
      <c r="AVT38" s="250" t="s">
        <v>0</v>
      </c>
      <c r="AVU38" s="250" t="s">
        <v>0</v>
      </c>
      <c r="AVV38" s="250" t="s">
        <v>0</v>
      </c>
      <c r="AVW38" s="250" t="s">
        <v>0</v>
      </c>
      <c r="AVX38" s="250" t="s">
        <v>0</v>
      </c>
      <c r="AVY38" s="250" t="s">
        <v>0</v>
      </c>
      <c r="AVZ38" s="250" t="s">
        <v>0</v>
      </c>
      <c r="AWA38" s="250" t="s">
        <v>0</v>
      </c>
      <c r="AWB38" s="250" t="s">
        <v>0</v>
      </c>
      <c r="AWC38" s="250" t="s">
        <v>0</v>
      </c>
      <c r="AWD38" s="250" t="s">
        <v>0</v>
      </c>
      <c r="AWE38" s="250" t="s">
        <v>0</v>
      </c>
      <c r="AWF38" s="250" t="s">
        <v>0</v>
      </c>
      <c r="AWG38" s="250" t="s">
        <v>0</v>
      </c>
      <c r="AWH38" s="250" t="s">
        <v>0</v>
      </c>
      <c r="AWI38" s="250" t="s">
        <v>0</v>
      </c>
      <c r="AWJ38" s="250" t="s">
        <v>0</v>
      </c>
      <c r="AWK38" s="250" t="s">
        <v>0</v>
      </c>
      <c r="AWL38" s="250" t="s">
        <v>0</v>
      </c>
      <c r="AWM38" s="250" t="s">
        <v>0</v>
      </c>
      <c r="AWN38" s="250" t="s">
        <v>0</v>
      </c>
      <c r="AWO38" s="250" t="s">
        <v>0</v>
      </c>
      <c r="AWP38" s="250" t="s">
        <v>0</v>
      </c>
      <c r="AWQ38" s="250" t="s">
        <v>0</v>
      </c>
      <c r="AWR38" s="250" t="s">
        <v>0</v>
      </c>
      <c r="AWS38" s="250" t="s">
        <v>0</v>
      </c>
      <c r="AWT38" s="250" t="s">
        <v>0</v>
      </c>
      <c r="AWU38" s="250" t="s">
        <v>0</v>
      </c>
      <c r="AWV38" s="250" t="s">
        <v>0</v>
      </c>
      <c r="AWW38" s="250" t="s">
        <v>0</v>
      </c>
      <c r="AWX38" s="250" t="s">
        <v>0</v>
      </c>
      <c r="AWY38" s="250" t="s">
        <v>0</v>
      </c>
      <c r="AWZ38" s="250" t="s">
        <v>0</v>
      </c>
      <c r="AXA38" s="250" t="s">
        <v>0</v>
      </c>
      <c r="AXB38" s="250" t="s">
        <v>0</v>
      </c>
      <c r="AXC38" s="250" t="s">
        <v>0</v>
      </c>
      <c r="AXD38" s="250" t="s">
        <v>0</v>
      </c>
      <c r="AXE38" s="250" t="s">
        <v>0</v>
      </c>
      <c r="AXF38" s="250" t="s">
        <v>0</v>
      </c>
      <c r="AXG38" s="250" t="s">
        <v>0</v>
      </c>
      <c r="AXH38" s="250" t="s">
        <v>0</v>
      </c>
      <c r="AXI38" s="250" t="s">
        <v>0</v>
      </c>
      <c r="AXJ38" s="250" t="s">
        <v>0</v>
      </c>
      <c r="AXK38" s="250" t="s">
        <v>0</v>
      </c>
      <c r="AXL38" s="250" t="s">
        <v>0</v>
      </c>
      <c r="AXM38" s="250" t="s">
        <v>0</v>
      </c>
      <c r="AXN38" s="250" t="s">
        <v>0</v>
      </c>
      <c r="AXO38" s="250" t="s">
        <v>0</v>
      </c>
      <c r="AXP38" s="250" t="s">
        <v>0</v>
      </c>
      <c r="AXQ38" s="250" t="s">
        <v>0</v>
      </c>
      <c r="AXR38" s="250" t="s">
        <v>0</v>
      </c>
      <c r="AXS38" s="250" t="s">
        <v>0</v>
      </c>
      <c r="AXT38" s="250" t="s">
        <v>0</v>
      </c>
      <c r="AXU38" s="250" t="s">
        <v>0</v>
      </c>
      <c r="AXV38" s="250" t="s">
        <v>0</v>
      </c>
      <c r="AXW38" s="250" t="s">
        <v>0</v>
      </c>
      <c r="AXX38" s="250" t="s">
        <v>0</v>
      </c>
      <c r="AXY38" s="250" t="s">
        <v>0</v>
      </c>
      <c r="AXZ38" s="250" t="s">
        <v>0</v>
      </c>
      <c r="AYA38" s="250" t="s">
        <v>0</v>
      </c>
      <c r="AYB38" s="250" t="s">
        <v>0</v>
      </c>
      <c r="AYC38" s="250" t="s">
        <v>0</v>
      </c>
      <c r="AYD38" s="250" t="s">
        <v>0</v>
      </c>
      <c r="AYE38" s="250" t="s">
        <v>0</v>
      </c>
      <c r="AYF38" s="250" t="s">
        <v>0</v>
      </c>
      <c r="AYG38" s="250" t="s">
        <v>0</v>
      </c>
      <c r="AYH38" s="250" t="s">
        <v>0</v>
      </c>
      <c r="AYI38" s="250" t="s">
        <v>0</v>
      </c>
      <c r="AYJ38" s="250" t="s">
        <v>0</v>
      </c>
      <c r="AYK38" s="250" t="s">
        <v>0</v>
      </c>
      <c r="AYL38" s="250" t="s">
        <v>0</v>
      </c>
      <c r="AYM38" s="250" t="s">
        <v>0</v>
      </c>
      <c r="AYN38" s="250" t="s">
        <v>0</v>
      </c>
      <c r="AYO38" s="250" t="s">
        <v>0</v>
      </c>
      <c r="AYP38" s="250" t="s">
        <v>0</v>
      </c>
      <c r="AYQ38" s="250" t="s">
        <v>0</v>
      </c>
      <c r="AYR38" s="250" t="s">
        <v>0</v>
      </c>
      <c r="AYS38" s="250" t="s">
        <v>0</v>
      </c>
      <c r="AYT38" s="250" t="s">
        <v>0</v>
      </c>
      <c r="AYU38" s="250" t="s">
        <v>0</v>
      </c>
      <c r="AYV38" s="250" t="s">
        <v>0</v>
      </c>
      <c r="AYW38" s="250" t="s">
        <v>0</v>
      </c>
      <c r="AYX38" s="250" t="s">
        <v>0</v>
      </c>
      <c r="AYY38" s="250" t="s">
        <v>0</v>
      </c>
      <c r="AYZ38" s="250" t="s">
        <v>0</v>
      </c>
      <c r="AZA38" s="250" t="s">
        <v>0</v>
      </c>
      <c r="AZB38" s="250" t="s">
        <v>0</v>
      </c>
      <c r="AZC38" s="250" t="s">
        <v>0</v>
      </c>
      <c r="AZD38" s="250" t="s">
        <v>0</v>
      </c>
      <c r="AZE38" s="250" t="s">
        <v>0</v>
      </c>
      <c r="AZF38" s="250" t="s">
        <v>0</v>
      </c>
      <c r="AZG38" s="250" t="s">
        <v>0</v>
      </c>
      <c r="AZH38" s="250" t="s">
        <v>0</v>
      </c>
      <c r="AZI38" s="250" t="s">
        <v>0</v>
      </c>
      <c r="AZJ38" s="250" t="s">
        <v>0</v>
      </c>
      <c r="AZK38" s="250" t="s">
        <v>0</v>
      </c>
      <c r="AZL38" s="250" t="s">
        <v>0</v>
      </c>
      <c r="AZM38" s="250" t="s">
        <v>0</v>
      </c>
      <c r="AZN38" s="250" t="s">
        <v>0</v>
      </c>
      <c r="AZO38" s="250" t="s">
        <v>0</v>
      </c>
      <c r="AZP38" s="250" t="s">
        <v>0</v>
      </c>
      <c r="AZQ38" s="250" t="s">
        <v>0</v>
      </c>
      <c r="AZR38" s="250" t="s">
        <v>0</v>
      </c>
      <c r="AZS38" s="250" t="s">
        <v>0</v>
      </c>
      <c r="AZT38" s="250" t="s">
        <v>0</v>
      </c>
      <c r="AZU38" s="250" t="s">
        <v>0</v>
      </c>
      <c r="AZV38" s="250" t="s">
        <v>0</v>
      </c>
      <c r="AZW38" s="250" t="s">
        <v>0</v>
      </c>
      <c r="AZX38" s="250" t="s">
        <v>0</v>
      </c>
      <c r="AZY38" s="250" t="s">
        <v>0</v>
      </c>
      <c r="AZZ38" s="250" t="s">
        <v>0</v>
      </c>
      <c r="BAA38" s="250" t="s">
        <v>0</v>
      </c>
      <c r="BAB38" s="250" t="s">
        <v>0</v>
      </c>
      <c r="BAC38" s="250" t="s">
        <v>0</v>
      </c>
      <c r="BAD38" s="250" t="s">
        <v>0</v>
      </c>
      <c r="BAE38" s="250" t="s">
        <v>0</v>
      </c>
      <c r="BAF38" s="250" t="s">
        <v>0</v>
      </c>
      <c r="BAG38" s="250" t="s">
        <v>0</v>
      </c>
      <c r="BAH38" s="250" t="s">
        <v>0</v>
      </c>
      <c r="BAI38" s="250" t="s">
        <v>0</v>
      </c>
      <c r="BAJ38" s="250" t="s">
        <v>0</v>
      </c>
      <c r="BAK38" s="250" t="s">
        <v>0</v>
      </c>
      <c r="BAL38" s="250" t="s">
        <v>0</v>
      </c>
      <c r="BAM38" s="250" t="s">
        <v>0</v>
      </c>
      <c r="BAN38" s="250" t="s">
        <v>0</v>
      </c>
      <c r="BAO38" s="250" t="s">
        <v>0</v>
      </c>
      <c r="BAP38" s="250" t="s">
        <v>0</v>
      </c>
      <c r="BAQ38" s="250" t="s">
        <v>0</v>
      </c>
      <c r="BAR38" s="250" t="s">
        <v>0</v>
      </c>
      <c r="BAS38" s="250" t="s">
        <v>0</v>
      </c>
      <c r="BAT38" s="250" t="s">
        <v>0</v>
      </c>
      <c r="BAU38" s="250" t="s">
        <v>0</v>
      </c>
      <c r="BAV38" s="250" t="s">
        <v>0</v>
      </c>
      <c r="BAW38" s="250" t="s">
        <v>0</v>
      </c>
      <c r="BAX38" s="250" t="s">
        <v>0</v>
      </c>
      <c r="BAY38" s="250" t="s">
        <v>0</v>
      </c>
      <c r="BAZ38" s="250" t="s">
        <v>0</v>
      </c>
      <c r="BBA38" s="250" t="s">
        <v>0</v>
      </c>
      <c r="BBB38" s="250" t="s">
        <v>0</v>
      </c>
      <c r="BBC38" s="250" t="s">
        <v>0</v>
      </c>
      <c r="BBD38" s="250" t="s">
        <v>0</v>
      </c>
      <c r="BBE38" s="250" t="s">
        <v>0</v>
      </c>
      <c r="BBF38" s="250" t="s">
        <v>0</v>
      </c>
      <c r="BBG38" s="250" t="s">
        <v>0</v>
      </c>
      <c r="BBH38" s="250" t="s">
        <v>0</v>
      </c>
      <c r="BBI38" s="250" t="s">
        <v>0</v>
      </c>
      <c r="BBJ38" s="250" t="s">
        <v>0</v>
      </c>
      <c r="BBK38" s="250" t="s">
        <v>0</v>
      </c>
      <c r="BBL38" s="250" t="s">
        <v>0</v>
      </c>
      <c r="BBM38" s="250" t="s">
        <v>0</v>
      </c>
      <c r="BBN38" s="250" t="s">
        <v>0</v>
      </c>
      <c r="BBO38" s="250" t="s">
        <v>0</v>
      </c>
      <c r="BBP38" s="250" t="s">
        <v>0</v>
      </c>
      <c r="BBQ38" s="250" t="s">
        <v>0</v>
      </c>
      <c r="BBR38" s="250" t="s">
        <v>0</v>
      </c>
      <c r="BBS38" s="250" t="s">
        <v>0</v>
      </c>
      <c r="BBT38" s="250" t="s">
        <v>0</v>
      </c>
      <c r="BBU38" s="250" t="s">
        <v>0</v>
      </c>
      <c r="BBV38" s="250" t="s">
        <v>0</v>
      </c>
      <c r="BBW38" s="250" t="s">
        <v>0</v>
      </c>
      <c r="BBX38" s="250" t="s">
        <v>0</v>
      </c>
      <c r="BBY38" s="250" t="s">
        <v>0</v>
      </c>
      <c r="BBZ38" s="250" t="s">
        <v>0</v>
      </c>
      <c r="BCA38" s="250" t="s">
        <v>0</v>
      </c>
      <c r="BCB38" s="250" t="s">
        <v>0</v>
      </c>
      <c r="BCC38" s="250" t="s">
        <v>0</v>
      </c>
      <c r="BCD38" s="250" t="s">
        <v>0</v>
      </c>
      <c r="BCE38" s="250" t="s">
        <v>0</v>
      </c>
      <c r="BCF38" s="250" t="s">
        <v>0</v>
      </c>
      <c r="BCG38" s="250" t="s">
        <v>0</v>
      </c>
      <c r="BCH38" s="250" t="s">
        <v>0</v>
      </c>
      <c r="BCI38" s="250" t="s">
        <v>0</v>
      </c>
      <c r="BCJ38" s="250" t="s">
        <v>0</v>
      </c>
      <c r="BCK38" s="250" t="s">
        <v>0</v>
      </c>
      <c r="BCL38" s="250" t="s">
        <v>0</v>
      </c>
      <c r="BCM38" s="250" t="s">
        <v>0</v>
      </c>
      <c r="BCN38" s="250" t="s">
        <v>0</v>
      </c>
      <c r="BCO38" s="250" t="s">
        <v>0</v>
      </c>
      <c r="BCP38" s="250" t="s">
        <v>0</v>
      </c>
      <c r="BCQ38" s="250" t="s">
        <v>0</v>
      </c>
      <c r="BCR38" s="250" t="s">
        <v>0</v>
      </c>
      <c r="BCS38" s="250" t="s">
        <v>0</v>
      </c>
      <c r="BCT38" s="250" t="s">
        <v>0</v>
      </c>
      <c r="BCU38" s="250" t="s">
        <v>0</v>
      </c>
      <c r="BCV38" s="250" t="s">
        <v>0</v>
      </c>
      <c r="BCW38" s="250" t="s">
        <v>0</v>
      </c>
      <c r="BCX38" s="250" t="s">
        <v>0</v>
      </c>
      <c r="BCY38" s="250" t="s">
        <v>0</v>
      </c>
      <c r="BCZ38" s="250" t="s">
        <v>0</v>
      </c>
      <c r="BDA38" s="250" t="s">
        <v>0</v>
      </c>
      <c r="BDB38" s="250" t="s">
        <v>0</v>
      </c>
      <c r="BDC38" s="250" t="s">
        <v>0</v>
      </c>
      <c r="BDD38" s="250" t="s">
        <v>0</v>
      </c>
      <c r="BDE38" s="250" t="s">
        <v>0</v>
      </c>
      <c r="BDF38" s="250" t="s">
        <v>0</v>
      </c>
      <c r="BDG38" s="250" t="s">
        <v>0</v>
      </c>
      <c r="BDH38" s="250" t="s">
        <v>0</v>
      </c>
      <c r="BDI38" s="250" t="s">
        <v>0</v>
      </c>
      <c r="BDJ38" s="250" t="s">
        <v>0</v>
      </c>
      <c r="BDK38" s="250" t="s">
        <v>0</v>
      </c>
      <c r="BDL38" s="250" t="s">
        <v>0</v>
      </c>
      <c r="BDM38" s="250" t="s">
        <v>0</v>
      </c>
      <c r="BDN38" s="250" t="s">
        <v>0</v>
      </c>
      <c r="BDO38" s="250" t="s">
        <v>0</v>
      </c>
      <c r="BDP38" s="250" t="s">
        <v>0</v>
      </c>
      <c r="BDQ38" s="250" t="s">
        <v>0</v>
      </c>
      <c r="BDR38" s="250" t="s">
        <v>0</v>
      </c>
      <c r="BDS38" s="250" t="s">
        <v>0</v>
      </c>
      <c r="BDT38" s="250" t="s">
        <v>0</v>
      </c>
      <c r="BDU38" s="250" t="s">
        <v>0</v>
      </c>
      <c r="BDV38" s="250" t="s">
        <v>0</v>
      </c>
      <c r="BDW38" s="250" t="s">
        <v>0</v>
      </c>
      <c r="BDX38" s="250" t="s">
        <v>0</v>
      </c>
      <c r="BDY38" s="250" t="s">
        <v>0</v>
      </c>
      <c r="BDZ38" s="250" t="s">
        <v>0</v>
      </c>
      <c r="BEA38" s="250" t="s">
        <v>0</v>
      </c>
      <c r="BEB38" s="250" t="s">
        <v>0</v>
      </c>
      <c r="BEC38" s="250" t="s">
        <v>0</v>
      </c>
      <c r="BED38" s="250" t="s">
        <v>0</v>
      </c>
      <c r="BEE38" s="250" t="s">
        <v>0</v>
      </c>
      <c r="BEF38" s="250" t="s">
        <v>0</v>
      </c>
      <c r="BEG38" s="250" t="s">
        <v>0</v>
      </c>
      <c r="BEH38" s="250" t="s">
        <v>0</v>
      </c>
      <c r="BEI38" s="250" t="s">
        <v>0</v>
      </c>
      <c r="BEJ38" s="250" t="s">
        <v>0</v>
      </c>
      <c r="BEK38" s="250" t="s">
        <v>0</v>
      </c>
      <c r="BEL38" s="250" t="s">
        <v>0</v>
      </c>
      <c r="BEM38" s="250" t="s">
        <v>0</v>
      </c>
      <c r="BEN38" s="250" t="s">
        <v>0</v>
      </c>
      <c r="BEO38" s="250" t="s">
        <v>0</v>
      </c>
      <c r="BEP38" s="250" t="s">
        <v>0</v>
      </c>
      <c r="BEQ38" s="250" t="s">
        <v>0</v>
      </c>
      <c r="BER38" s="250" t="s">
        <v>0</v>
      </c>
      <c r="BES38" s="250" t="s">
        <v>0</v>
      </c>
      <c r="BET38" s="250" t="s">
        <v>0</v>
      </c>
      <c r="BEU38" s="250" t="s">
        <v>0</v>
      </c>
      <c r="BEV38" s="250" t="s">
        <v>0</v>
      </c>
      <c r="BEW38" s="250" t="s">
        <v>0</v>
      </c>
      <c r="BEX38" s="250" t="s">
        <v>0</v>
      </c>
      <c r="BEY38" s="250" t="s">
        <v>0</v>
      </c>
      <c r="BEZ38" s="250" t="s">
        <v>0</v>
      </c>
      <c r="BFA38" s="250" t="s">
        <v>0</v>
      </c>
      <c r="BFB38" s="250" t="s">
        <v>0</v>
      </c>
      <c r="BFC38" s="250" t="s">
        <v>0</v>
      </c>
      <c r="BFD38" s="250" t="s">
        <v>0</v>
      </c>
      <c r="BFE38" s="250" t="s">
        <v>0</v>
      </c>
      <c r="BFF38" s="250" t="s">
        <v>0</v>
      </c>
      <c r="BFG38" s="250" t="s">
        <v>0</v>
      </c>
      <c r="BFH38" s="250" t="s">
        <v>0</v>
      </c>
      <c r="BFI38" s="250" t="s">
        <v>0</v>
      </c>
      <c r="BFJ38" s="250" t="s">
        <v>0</v>
      </c>
      <c r="BFK38" s="250" t="s">
        <v>0</v>
      </c>
      <c r="BFL38" s="250" t="s">
        <v>0</v>
      </c>
      <c r="BFM38" s="250" t="s">
        <v>0</v>
      </c>
      <c r="BFN38" s="250" t="s">
        <v>0</v>
      </c>
      <c r="BFO38" s="250" t="s">
        <v>0</v>
      </c>
      <c r="BFP38" s="250" t="s">
        <v>0</v>
      </c>
      <c r="BFQ38" s="250" t="s">
        <v>0</v>
      </c>
      <c r="BFR38" s="250" t="s">
        <v>0</v>
      </c>
      <c r="BFS38" s="250" t="s">
        <v>0</v>
      </c>
      <c r="BFT38" s="250" t="s">
        <v>0</v>
      </c>
      <c r="BFU38" s="250" t="s">
        <v>0</v>
      </c>
      <c r="BFV38" s="250" t="s">
        <v>0</v>
      </c>
      <c r="BFW38" s="250" t="s">
        <v>0</v>
      </c>
      <c r="BFX38" s="250" t="s">
        <v>0</v>
      </c>
      <c r="BFY38" s="250" t="s">
        <v>0</v>
      </c>
      <c r="BFZ38" s="250" t="s">
        <v>0</v>
      </c>
      <c r="BGA38" s="250" t="s">
        <v>0</v>
      </c>
      <c r="BGB38" s="250" t="s">
        <v>0</v>
      </c>
      <c r="BGC38" s="250" t="s">
        <v>0</v>
      </c>
      <c r="BGD38" s="250" t="s">
        <v>0</v>
      </c>
      <c r="BGE38" s="250" t="s">
        <v>0</v>
      </c>
      <c r="BGF38" s="250" t="s">
        <v>0</v>
      </c>
      <c r="BGG38" s="250" t="s">
        <v>0</v>
      </c>
      <c r="BGH38" s="250" t="s">
        <v>0</v>
      </c>
      <c r="BGI38" s="250" t="s">
        <v>0</v>
      </c>
      <c r="BGJ38" s="250" t="s">
        <v>0</v>
      </c>
      <c r="BGK38" s="250" t="s">
        <v>0</v>
      </c>
      <c r="BGL38" s="250" t="s">
        <v>0</v>
      </c>
      <c r="BGM38" s="250" t="s">
        <v>0</v>
      </c>
      <c r="BGN38" s="250" t="s">
        <v>0</v>
      </c>
      <c r="BGO38" s="250" t="s">
        <v>0</v>
      </c>
      <c r="BGP38" s="250" t="s">
        <v>0</v>
      </c>
      <c r="BGQ38" s="250" t="s">
        <v>0</v>
      </c>
      <c r="BGR38" s="250" t="s">
        <v>0</v>
      </c>
      <c r="BGS38" s="250" t="s">
        <v>0</v>
      </c>
      <c r="BGT38" s="250" t="s">
        <v>0</v>
      </c>
      <c r="BGU38" s="250" t="s">
        <v>0</v>
      </c>
      <c r="BGV38" s="250" t="s">
        <v>0</v>
      </c>
      <c r="BGW38" s="250" t="s">
        <v>0</v>
      </c>
      <c r="BGX38" s="250" t="s">
        <v>0</v>
      </c>
      <c r="BGY38" s="250" t="s">
        <v>0</v>
      </c>
      <c r="BGZ38" s="250" t="s">
        <v>0</v>
      </c>
      <c r="BHA38" s="250" t="s">
        <v>0</v>
      </c>
      <c r="BHB38" s="250" t="s">
        <v>0</v>
      </c>
      <c r="BHC38" s="250" t="s">
        <v>0</v>
      </c>
      <c r="BHD38" s="250" t="s">
        <v>0</v>
      </c>
      <c r="BHE38" s="250" t="s">
        <v>0</v>
      </c>
      <c r="BHF38" s="250" t="s">
        <v>0</v>
      </c>
      <c r="BHG38" s="250" t="s">
        <v>0</v>
      </c>
      <c r="BHH38" s="250" t="s">
        <v>0</v>
      </c>
      <c r="BHI38" s="250" t="s">
        <v>0</v>
      </c>
      <c r="BHJ38" s="250" t="s">
        <v>0</v>
      </c>
      <c r="BHK38" s="250" t="s">
        <v>0</v>
      </c>
      <c r="BHL38" s="250" t="s">
        <v>0</v>
      </c>
      <c r="BHM38" s="250" t="s">
        <v>0</v>
      </c>
      <c r="BHN38" s="250" t="s">
        <v>0</v>
      </c>
      <c r="BHO38" s="250" t="s">
        <v>0</v>
      </c>
      <c r="BHP38" s="250" t="s">
        <v>0</v>
      </c>
      <c r="BHQ38" s="250" t="s">
        <v>0</v>
      </c>
      <c r="BHR38" s="250" t="s">
        <v>0</v>
      </c>
      <c r="BHS38" s="250" t="s">
        <v>0</v>
      </c>
      <c r="BHT38" s="250" t="s">
        <v>0</v>
      </c>
      <c r="BHU38" s="250" t="s">
        <v>0</v>
      </c>
      <c r="BHV38" s="250" t="s">
        <v>0</v>
      </c>
      <c r="BHW38" s="250" t="s">
        <v>0</v>
      </c>
      <c r="BHX38" s="250" t="s">
        <v>0</v>
      </c>
      <c r="BHY38" s="250" t="s">
        <v>0</v>
      </c>
      <c r="BHZ38" s="250" t="s">
        <v>0</v>
      </c>
      <c r="BIA38" s="250" t="s">
        <v>0</v>
      </c>
      <c r="BIB38" s="250" t="s">
        <v>0</v>
      </c>
      <c r="BIC38" s="250" t="s">
        <v>0</v>
      </c>
      <c r="BID38" s="250" t="s">
        <v>0</v>
      </c>
      <c r="BIE38" s="250" t="s">
        <v>0</v>
      </c>
      <c r="BIF38" s="250" t="s">
        <v>0</v>
      </c>
      <c r="BIG38" s="250" t="s">
        <v>0</v>
      </c>
      <c r="BIH38" s="250" t="s">
        <v>0</v>
      </c>
      <c r="BII38" s="250" t="s">
        <v>0</v>
      </c>
      <c r="BIJ38" s="250" t="s">
        <v>0</v>
      </c>
      <c r="BIK38" s="250" t="s">
        <v>0</v>
      </c>
      <c r="BIL38" s="250" t="s">
        <v>0</v>
      </c>
      <c r="BIM38" s="250" t="s">
        <v>0</v>
      </c>
      <c r="BIN38" s="250" t="s">
        <v>0</v>
      </c>
      <c r="BIO38" s="250" t="s">
        <v>0</v>
      </c>
      <c r="BIP38" s="250" t="s">
        <v>0</v>
      </c>
      <c r="BIQ38" s="250" t="s">
        <v>0</v>
      </c>
      <c r="BIR38" s="250" t="s">
        <v>0</v>
      </c>
      <c r="BIS38" s="250" t="s">
        <v>0</v>
      </c>
      <c r="BIT38" s="250" t="s">
        <v>0</v>
      </c>
      <c r="BIU38" s="250" t="s">
        <v>0</v>
      </c>
      <c r="BIV38" s="250" t="s">
        <v>0</v>
      </c>
      <c r="BIW38" s="250" t="s">
        <v>0</v>
      </c>
      <c r="BIX38" s="250" t="s">
        <v>0</v>
      </c>
      <c r="BIY38" s="250" t="s">
        <v>0</v>
      </c>
      <c r="BIZ38" s="250" t="s">
        <v>0</v>
      </c>
      <c r="BJA38" s="250" t="s">
        <v>0</v>
      </c>
      <c r="BJB38" s="250" t="s">
        <v>0</v>
      </c>
      <c r="BJC38" s="250" t="s">
        <v>0</v>
      </c>
      <c r="BJD38" s="250" t="s">
        <v>0</v>
      </c>
      <c r="BJE38" s="250" t="s">
        <v>0</v>
      </c>
      <c r="BJF38" s="250" t="s">
        <v>0</v>
      </c>
      <c r="BJG38" s="250" t="s">
        <v>0</v>
      </c>
      <c r="BJH38" s="250" t="s">
        <v>0</v>
      </c>
      <c r="BJI38" s="250" t="s">
        <v>0</v>
      </c>
      <c r="BJJ38" s="250" t="s">
        <v>0</v>
      </c>
      <c r="BJK38" s="250" t="s">
        <v>0</v>
      </c>
      <c r="BJL38" s="250" t="s">
        <v>0</v>
      </c>
      <c r="BJM38" s="250" t="s">
        <v>0</v>
      </c>
      <c r="BJN38" s="250" t="s">
        <v>0</v>
      </c>
      <c r="BJO38" s="250" t="s">
        <v>0</v>
      </c>
      <c r="BJP38" s="250" t="s">
        <v>0</v>
      </c>
      <c r="BJQ38" s="250" t="s">
        <v>0</v>
      </c>
      <c r="BJR38" s="250" t="s">
        <v>0</v>
      </c>
      <c r="BJS38" s="250" t="s">
        <v>0</v>
      </c>
      <c r="BJT38" s="250" t="s">
        <v>0</v>
      </c>
      <c r="BJU38" s="250" t="s">
        <v>0</v>
      </c>
      <c r="BJV38" s="250" t="s">
        <v>0</v>
      </c>
      <c r="BJW38" s="250" t="s">
        <v>0</v>
      </c>
      <c r="BJX38" s="250" t="s">
        <v>0</v>
      </c>
      <c r="BJY38" s="250" t="s">
        <v>0</v>
      </c>
      <c r="BJZ38" s="250" t="s">
        <v>0</v>
      </c>
      <c r="BKA38" s="250" t="s">
        <v>0</v>
      </c>
      <c r="BKB38" s="250" t="s">
        <v>0</v>
      </c>
      <c r="BKC38" s="250" t="s">
        <v>0</v>
      </c>
      <c r="BKD38" s="250" t="s">
        <v>0</v>
      </c>
      <c r="BKE38" s="250" t="s">
        <v>0</v>
      </c>
      <c r="BKF38" s="250" t="s">
        <v>0</v>
      </c>
      <c r="BKG38" s="250" t="s">
        <v>0</v>
      </c>
      <c r="BKH38" s="250" t="s">
        <v>0</v>
      </c>
      <c r="BKI38" s="250" t="s">
        <v>0</v>
      </c>
      <c r="BKJ38" s="250" t="s">
        <v>0</v>
      </c>
      <c r="BKK38" s="250" t="s">
        <v>0</v>
      </c>
      <c r="BKL38" s="250" t="s">
        <v>0</v>
      </c>
      <c r="BKM38" s="250" t="s">
        <v>0</v>
      </c>
      <c r="BKN38" s="250" t="s">
        <v>0</v>
      </c>
      <c r="BKO38" s="250" t="s">
        <v>0</v>
      </c>
      <c r="BKP38" s="250" t="s">
        <v>0</v>
      </c>
      <c r="BKQ38" s="250" t="s">
        <v>0</v>
      </c>
      <c r="BKR38" s="250" t="s">
        <v>0</v>
      </c>
      <c r="BKS38" s="250" t="s">
        <v>0</v>
      </c>
      <c r="BKT38" s="250" t="s">
        <v>0</v>
      </c>
      <c r="BKU38" s="250" t="s">
        <v>0</v>
      </c>
      <c r="BKV38" s="250" t="s">
        <v>0</v>
      </c>
      <c r="BKW38" s="250" t="s">
        <v>0</v>
      </c>
      <c r="BKX38" s="250" t="s">
        <v>0</v>
      </c>
      <c r="BKY38" s="250" t="s">
        <v>0</v>
      </c>
      <c r="BKZ38" s="250" t="s">
        <v>0</v>
      </c>
      <c r="BLA38" s="250" t="s">
        <v>0</v>
      </c>
      <c r="BLB38" s="250" t="s">
        <v>0</v>
      </c>
      <c r="BLC38" s="250" t="s">
        <v>0</v>
      </c>
      <c r="BLD38" s="250" t="s">
        <v>0</v>
      </c>
      <c r="BLE38" s="250" t="s">
        <v>0</v>
      </c>
      <c r="BLF38" s="250" t="s">
        <v>0</v>
      </c>
      <c r="BLG38" s="250" t="s">
        <v>0</v>
      </c>
      <c r="BLH38" s="250" t="s">
        <v>0</v>
      </c>
      <c r="BLI38" s="250" t="s">
        <v>0</v>
      </c>
      <c r="BLJ38" s="250" t="s">
        <v>0</v>
      </c>
      <c r="BLK38" s="250" t="s">
        <v>0</v>
      </c>
      <c r="BLL38" s="250" t="s">
        <v>0</v>
      </c>
      <c r="BLM38" s="250" t="s">
        <v>0</v>
      </c>
      <c r="BLN38" s="250" t="s">
        <v>0</v>
      </c>
      <c r="BLO38" s="250" t="s">
        <v>0</v>
      </c>
      <c r="BLP38" s="250" t="s">
        <v>0</v>
      </c>
      <c r="BLQ38" s="250" t="s">
        <v>0</v>
      </c>
      <c r="BLR38" s="250" t="s">
        <v>0</v>
      </c>
      <c r="BLS38" s="250" t="s">
        <v>0</v>
      </c>
      <c r="BLT38" s="250" t="s">
        <v>0</v>
      </c>
      <c r="BLU38" s="250" t="s">
        <v>0</v>
      </c>
      <c r="BLV38" s="250" t="s">
        <v>0</v>
      </c>
      <c r="BLW38" s="250" t="s">
        <v>0</v>
      </c>
      <c r="BLX38" s="250" t="s">
        <v>0</v>
      </c>
      <c r="BLY38" s="250" t="s">
        <v>0</v>
      </c>
      <c r="BLZ38" s="250" t="s">
        <v>0</v>
      </c>
      <c r="BMA38" s="250" t="s">
        <v>0</v>
      </c>
      <c r="BMB38" s="250" t="s">
        <v>0</v>
      </c>
      <c r="BMC38" s="250" t="s">
        <v>0</v>
      </c>
      <c r="BMD38" s="250" t="s">
        <v>0</v>
      </c>
      <c r="BME38" s="250" t="s">
        <v>0</v>
      </c>
      <c r="BMF38" s="250" t="s">
        <v>0</v>
      </c>
      <c r="BMG38" s="250" t="s">
        <v>0</v>
      </c>
      <c r="BMH38" s="250" t="s">
        <v>0</v>
      </c>
      <c r="BMI38" s="250" t="s">
        <v>0</v>
      </c>
      <c r="BMJ38" s="250" t="s">
        <v>0</v>
      </c>
      <c r="BMK38" s="250" t="s">
        <v>0</v>
      </c>
      <c r="BML38" s="250" t="s">
        <v>0</v>
      </c>
      <c r="BMM38" s="250" t="s">
        <v>0</v>
      </c>
      <c r="BMN38" s="250" t="s">
        <v>0</v>
      </c>
      <c r="BMO38" s="250" t="s">
        <v>0</v>
      </c>
      <c r="BMP38" s="250" t="s">
        <v>0</v>
      </c>
      <c r="BMQ38" s="250" t="s">
        <v>0</v>
      </c>
      <c r="BMR38" s="250" t="s">
        <v>0</v>
      </c>
      <c r="BMS38" s="250" t="s">
        <v>0</v>
      </c>
      <c r="BMT38" s="250" t="s">
        <v>0</v>
      </c>
      <c r="BMU38" s="250" t="s">
        <v>0</v>
      </c>
      <c r="BMV38" s="250" t="s">
        <v>0</v>
      </c>
      <c r="BMW38" s="250" t="s">
        <v>0</v>
      </c>
      <c r="BMX38" s="250" t="s">
        <v>0</v>
      </c>
      <c r="BMY38" s="250" t="s">
        <v>0</v>
      </c>
      <c r="BMZ38" s="250" t="s">
        <v>0</v>
      </c>
      <c r="BNA38" s="250" t="s">
        <v>0</v>
      </c>
      <c r="BNB38" s="250" t="s">
        <v>0</v>
      </c>
      <c r="BNC38" s="250" t="s">
        <v>0</v>
      </c>
      <c r="BND38" s="250" t="s">
        <v>0</v>
      </c>
      <c r="BNE38" s="250" t="s">
        <v>0</v>
      </c>
      <c r="BNF38" s="250" t="s">
        <v>0</v>
      </c>
      <c r="BNG38" s="250" t="s">
        <v>0</v>
      </c>
      <c r="BNH38" s="250" t="s">
        <v>0</v>
      </c>
      <c r="BNI38" s="250" t="s">
        <v>0</v>
      </c>
      <c r="BNJ38" s="250" t="s">
        <v>0</v>
      </c>
      <c r="BNK38" s="250" t="s">
        <v>0</v>
      </c>
      <c r="BNL38" s="250" t="s">
        <v>0</v>
      </c>
      <c r="BNM38" s="250" t="s">
        <v>0</v>
      </c>
      <c r="BNN38" s="250" t="s">
        <v>0</v>
      </c>
      <c r="BNO38" s="250" t="s">
        <v>0</v>
      </c>
      <c r="BNP38" s="250" t="s">
        <v>0</v>
      </c>
      <c r="BNQ38" s="250" t="s">
        <v>0</v>
      </c>
      <c r="BNR38" s="250" t="s">
        <v>0</v>
      </c>
      <c r="BNS38" s="250" t="s">
        <v>0</v>
      </c>
      <c r="BNT38" s="250" t="s">
        <v>0</v>
      </c>
      <c r="BNU38" s="250" t="s">
        <v>0</v>
      </c>
      <c r="BNV38" s="250" t="s">
        <v>0</v>
      </c>
      <c r="BNW38" s="250" t="s">
        <v>0</v>
      </c>
      <c r="BNX38" s="250" t="s">
        <v>0</v>
      </c>
      <c r="BNY38" s="250" t="s">
        <v>0</v>
      </c>
      <c r="BNZ38" s="250" t="s">
        <v>0</v>
      </c>
      <c r="BOA38" s="250" t="s">
        <v>0</v>
      </c>
      <c r="BOB38" s="250" t="s">
        <v>0</v>
      </c>
      <c r="BOC38" s="250" t="s">
        <v>0</v>
      </c>
      <c r="BOD38" s="250" t="s">
        <v>0</v>
      </c>
      <c r="BOE38" s="250" t="s">
        <v>0</v>
      </c>
      <c r="BOF38" s="250" t="s">
        <v>0</v>
      </c>
      <c r="BOG38" s="250" t="s">
        <v>0</v>
      </c>
      <c r="BOH38" s="250" t="s">
        <v>0</v>
      </c>
      <c r="BOI38" s="250" t="s">
        <v>0</v>
      </c>
      <c r="BOJ38" s="250" t="s">
        <v>0</v>
      </c>
      <c r="BOK38" s="250" t="s">
        <v>0</v>
      </c>
      <c r="BOL38" s="250" t="s">
        <v>0</v>
      </c>
      <c r="BOM38" s="250" t="s">
        <v>0</v>
      </c>
      <c r="BON38" s="250" t="s">
        <v>0</v>
      </c>
      <c r="BOO38" s="250" t="s">
        <v>0</v>
      </c>
      <c r="BOP38" s="250" t="s">
        <v>0</v>
      </c>
      <c r="BOQ38" s="250" t="s">
        <v>0</v>
      </c>
      <c r="BOR38" s="250" t="s">
        <v>0</v>
      </c>
      <c r="BOS38" s="250" t="s">
        <v>0</v>
      </c>
      <c r="BOT38" s="250" t="s">
        <v>0</v>
      </c>
      <c r="BOU38" s="250" t="s">
        <v>0</v>
      </c>
      <c r="BOV38" s="250" t="s">
        <v>0</v>
      </c>
      <c r="BOW38" s="250" t="s">
        <v>0</v>
      </c>
      <c r="BOX38" s="250" t="s">
        <v>0</v>
      </c>
      <c r="BOY38" s="250" t="s">
        <v>0</v>
      </c>
      <c r="BOZ38" s="250" t="s">
        <v>0</v>
      </c>
      <c r="BPA38" s="250" t="s">
        <v>0</v>
      </c>
      <c r="BPB38" s="250" t="s">
        <v>0</v>
      </c>
      <c r="BPC38" s="250" t="s">
        <v>0</v>
      </c>
      <c r="BPD38" s="250" t="s">
        <v>0</v>
      </c>
      <c r="BPE38" s="250" t="s">
        <v>0</v>
      </c>
      <c r="BPF38" s="250" t="s">
        <v>0</v>
      </c>
      <c r="BPG38" s="250" t="s">
        <v>0</v>
      </c>
      <c r="BPH38" s="250" t="s">
        <v>0</v>
      </c>
      <c r="BPI38" s="250" t="s">
        <v>0</v>
      </c>
      <c r="BPJ38" s="250" t="s">
        <v>0</v>
      </c>
      <c r="BPK38" s="250" t="s">
        <v>0</v>
      </c>
      <c r="BPL38" s="250" t="s">
        <v>0</v>
      </c>
      <c r="BPM38" s="250" t="s">
        <v>0</v>
      </c>
      <c r="BPN38" s="250" t="s">
        <v>0</v>
      </c>
      <c r="BPO38" s="250" t="s">
        <v>0</v>
      </c>
      <c r="BPP38" s="250" t="s">
        <v>0</v>
      </c>
      <c r="BPQ38" s="250" t="s">
        <v>0</v>
      </c>
      <c r="BPR38" s="250" t="s">
        <v>0</v>
      </c>
      <c r="BPS38" s="250" t="s">
        <v>0</v>
      </c>
      <c r="BPT38" s="250" t="s">
        <v>0</v>
      </c>
      <c r="BPU38" s="250" t="s">
        <v>0</v>
      </c>
      <c r="BPV38" s="250" t="s">
        <v>0</v>
      </c>
      <c r="BPW38" s="250" t="s">
        <v>0</v>
      </c>
      <c r="BPX38" s="250" t="s">
        <v>0</v>
      </c>
      <c r="BPY38" s="250" t="s">
        <v>0</v>
      </c>
      <c r="BPZ38" s="250" t="s">
        <v>0</v>
      </c>
      <c r="BQA38" s="250" t="s">
        <v>0</v>
      </c>
      <c r="BQB38" s="250" t="s">
        <v>0</v>
      </c>
      <c r="BQC38" s="250" t="s">
        <v>0</v>
      </c>
      <c r="BQD38" s="250" t="s">
        <v>0</v>
      </c>
      <c r="BQE38" s="250" t="s">
        <v>0</v>
      </c>
      <c r="BQF38" s="250" t="s">
        <v>0</v>
      </c>
      <c r="BQG38" s="250" t="s">
        <v>0</v>
      </c>
      <c r="BQH38" s="250" t="s">
        <v>0</v>
      </c>
      <c r="BQI38" s="250" t="s">
        <v>0</v>
      </c>
      <c r="BQJ38" s="250" t="s">
        <v>0</v>
      </c>
      <c r="BQK38" s="250" t="s">
        <v>0</v>
      </c>
      <c r="BQL38" s="250" t="s">
        <v>0</v>
      </c>
      <c r="BQM38" s="250" t="s">
        <v>0</v>
      </c>
      <c r="BQN38" s="250" t="s">
        <v>0</v>
      </c>
      <c r="BQO38" s="250" t="s">
        <v>0</v>
      </c>
      <c r="BQP38" s="250" t="s">
        <v>0</v>
      </c>
      <c r="BQQ38" s="250" t="s">
        <v>0</v>
      </c>
      <c r="BQR38" s="250" t="s">
        <v>0</v>
      </c>
      <c r="BQS38" s="250" t="s">
        <v>0</v>
      </c>
      <c r="BQT38" s="250" t="s">
        <v>0</v>
      </c>
      <c r="BQU38" s="250" t="s">
        <v>0</v>
      </c>
      <c r="BQV38" s="250" t="s">
        <v>0</v>
      </c>
      <c r="BQW38" s="250" t="s">
        <v>0</v>
      </c>
      <c r="BQX38" s="250" t="s">
        <v>0</v>
      </c>
      <c r="BQY38" s="250" t="s">
        <v>0</v>
      </c>
      <c r="BQZ38" s="250" t="s">
        <v>0</v>
      </c>
      <c r="BRA38" s="250" t="s">
        <v>0</v>
      </c>
      <c r="BRB38" s="250" t="s">
        <v>0</v>
      </c>
      <c r="BRC38" s="250" t="s">
        <v>0</v>
      </c>
      <c r="BRD38" s="250" t="s">
        <v>0</v>
      </c>
      <c r="BRE38" s="250" t="s">
        <v>0</v>
      </c>
      <c r="BRF38" s="250" t="s">
        <v>0</v>
      </c>
      <c r="BRG38" s="250" t="s">
        <v>0</v>
      </c>
      <c r="BRH38" s="250" t="s">
        <v>0</v>
      </c>
      <c r="BRI38" s="250" t="s">
        <v>0</v>
      </c>
      <c r="BRJ38" s="250" t="s">
        <v>0</v>
      </c>
      <c r="BRK38" s="250" t="s">
        <v>0</v>
      </c>
      <c r="BRL38" s="250" t="s">
        <v>0</v>
      </c>
      <c r="BRM38" s="250" t="s">
        <v>0</v>
      </c>
      <c r="BRN38" s="250" t="s">
        <v>0</v>
      </c>
      <c r="BRO38" s="250" t="s">
        <v>0</v>
      </c>
      <c r="BRP38" s="250" t="s">
        <v>0</v>
      </c>
      <c r="BRQ38" s="250" t="s">
        <v>0</v>
      </c>
      <c r="BRR38" s="250" t="s">
        <v>0</v>
      </c>
      <c r="BRS38" s="250" t="s">
        <v>0</v>
      </c>
      <c r="BRT38" s="250" t="s">
        <v>0</v>
      </c>
      <c r="BRU38" s="250" t="s">
        <v>0</v>
      </c>
      <c r="BRV38" s="250" t="s">
        <v>0</v>
      </c>
      <c r="BRW38" s="250" t="s">
        <v>0</v>
      </c>
      <c r="BRX38" s="250" t="s">
        <v>0</v>
      </c>
      <c r="BRY38" s="250" t="s">
        <v>0</v>
      </c>
      <c r="BRZ38" s="250" t="s">
        <v>0</v>
      </c>
      <c r="BSA38" s="250" t="s">
        <v>0</v>
      </c>
      <c r="BSB38" s="250" t="s">
        <v>0</v>
      </c>
      <c r="BSC38" s="250" t="s">
        <v>0</v>
      </c>
      <c r="BSD38" s="250" t="s">
        <v>0</v>
      </c>
      <c r="BSE38" s="250" t="s">
        <v>0</v>
      </c>
      <c r="BSF38" s="250" t="s">
        <v>0</v>
      </c>
      <c r="BSG38" s="250" t="s">
        <v>0</v>
      </c>
      <c r="BSH38" s="250" t="s">
        <v>0</v>
      </c>
      <c r="BSI38" s="250" t="s">
        <v>0</v>
      </c>
      <c r="BSJ38" s="250" t="s">
        <v>0</v>
      </c>
      <c r="BSK38" s="250" t="s">
        <v>0</v>
      </c>
      <c r="BSL38" s="250" t="s">
        <v>0</v>
      </c>
      <c r="BSM38" s="250" t="s">
        <v>0</v>
      </c>
      <c r="BSN38" s="250" t="s">
        <v>0</v>
      </c>
      <c r="BSO38" s="250" t="s">
        <v>0</v>
      </c>
      <c r="BSP38" s="250" t="s">
        <v>0</v>
      </c>
      <c r="BSQ38" s="250" t="s">
        <v>0</v>
      </c>
      <c r="BSR38" s="250" t="s">
        <v>0</v>
      </c>
      <c r="BSS38" s="250" t="s">
        <v>0</v>
      </c>
      <c r="BST38" s="250" t="s">
        <v>0</v>
      </c>
      <c r="BSU38" s="250" t="s">
        <v>0</v>
      </c>
      <c r="BSV38" s="250" t="s">
        <v>0</v>
      </c>
      <c r="BSW38" s="250" t="s">
        <v>0</v>
      </c>
      <c r="BSX38" s="250" t="s">
        <v>0</v>
      </c>
      <c r="BSY38" s="250" t="s">
        <v>0</v>
      </c>
      <c r="BSZ38" s="250" t="s">
        <v>0</v>
      </c>
      <c r="BTA38" s="250" t="s">
        <v>0</v>
      </c>
      <c r="BTB38" s="250" t="s">
        <v>0</v>
      </c>
      <c r="BTC38" s="250" t="s">
        <v>0</v>
      </c>
      <c r="BTD38" s="250" t="s">
        <v>0</v>
      </c>
      <c r="BTE38" s="250" t="s">
        <v>0</v>
      </c>
      <c r="BTF38" s="250" t="s">
        <v>0</v>
      </c>
      <c r="BTG38" s="250" t="s">
        <v>0</v>
      </c>
      <c r="BTH38" s="250" t="s">
        <v>0</v>
      </c>
      <c r="BTI38" s="250" t="s">
        <v>0</v>
      </c>
      <c r="BTJ38" s="250" t="s">
        <v>0</v>
      </c>
      <c r="BTK38" s="250" t="s">
        <v>0</v>
      </c>
      <c r="BTL38" s="250" t="s">
        <v>0</v>
      </c>
      <c r="BTM38" s="250" t="s">
        <v>0</v>
      </c>
      <c r="BTN38" s="250" t="s">
        <v>0</v>
      </c>
      <c r="BTO38" s="250" t="s">
        <v>0</v>
      </c>
      <c r="BTP38" s="250" t="s">
        <v>0</v>
      </c>
      <c r="BTQ38" s="250" t="s">
        <v>0</v>
      </c>
      <c r="BTR38" s="250" t="s">
        <v>0</v>
      </c>
      <c r="BTS38" s="250" t="s">
        <v>0</v>
      </c>
      <c r="BTT38" s="250" t="s">
        <v>0</v>
      </c>
      <c r="BTU38" s="250" t="s">
        <v>0</v>
      </c>
      <c r="BTV38" s="250" t="s">
        <v>0</v>
      </c>
      <c r="BTW38" s="250" t="s">
        <v>0</v>
      </c>
      <c r="BTX38" s="250" t="s">
        <v>0</v>
      </c>
      <c r="BTY38" s="250" t="s">
        <v>0</v>
      </c>
      <c r="BTZ38" s="250" t="s">
        <v>0</v>
      </c>
      <c r="BUA38" s="250" t="s">
        <v>0</v>
      </c>
      <c r="BUB38" s="250" t="s">
        <v>0</v>
      </c>
      <c r="BUC38" s="250" t="s">
        <v>0</v>
      </c>
      <c r="BUD38" s="250" t="s">
        <v>0</v>
      </c>
      <c r="BUE38" s="250" t="s">
        <v>0</v>
      </c>
      <c r="BUF38" s="250" t="s">
        <v>0</v>
      </c>
      <c r="BUG38" s="250" t="s">
        <v>0</v>
      </c>
      <c r="BUH38" s="250" t="s">
        <v>0</v>
      </c>
      <c r="BUI38" s="250" t="s">
        <v>0</v>
      </c>
      <c r="BUJ38" s="250" t="s">
        <v>0</v>
      </c>
      <c r="BUK38" s="250" t="s">
        <v>0</v>
      </c>
      <c r="BUL38" s="250" t="s">
        <v>0</v>
      </c>
      <c r="BUM38" s="250" t="s">
        <v>0</v>
      </c>
      <c r="BUN38" s="250" t="s">
        <v>0</v>
      </c>
      <c r="BUO38" s="250" t="s">
        <v>0</v>
      </c>
      <c r="BUP38" s="250" t="s">
        <v>0</v>
      </c>
      <c r="BUQ38" s="250" t="s">
        <v>0</v>
      </c>
      <c r="BUR38" s="250" t="s">
        <v>0</v>
      </c>
      <c r="BUS38" s="250" t="s">
        <v>0</v>
      </c>
      <c r="BUT38" s="250" t="s">
        <v>0</v>
      </c>
      <c r="BUU38" s="250" t="s">
        <v>0</v>
      </c>
      <c r="BUV38" s="250" t="s">
        <v>0</v>
      </c>
      <c r="BUW38" s="250" t="s">
        <v>0</v>
      </c>
      <c r="BUX38" s="250" t="s">
        <v>0</v>
      </c>
      <c r="BUY38" s="250" t="s">
        <v>0</v>
      </c>
      <c r="BUZ38" s="250" t="s">
        <v>0</v>
      </c>
      <c r="BVA38" s="250" t="s">
        <v>0</v>
      </c>
      <c r="BVB38" s="250" t="s">
        <v>0</v>
      </c>
      <c r="BVC38" s="250" t="s">
        <v>0</v>
      </c>
      <c r="BVD38" s="250" t="s">
        <v>0</v>
      </c>
      <c r="BVE38" s="250" t="s">
        <v>0</v>
      </c>
      <c r="BVF38" s="250" t="s">
        <v>0</v>
      </c>
      <c r="BVG38" s="250" t="s">
        <v>0</v>
      </c>
      <c r="BVH38" s="250" t="s">
        <v>0</v>
      </c>
      <c r="BVI38" s="250" t="s">
        <v>0</v>
      </c>
      <c r="BVJ38" s="250" t="s">
        <v>0</v>
      </c>
      <c r="BVK38" s="250" t="s">
        <v>0</v>
      </c>
      <c r="BVL38" s="250" t="s">
        <v>0</v>
      </c>
      <c r="BVM38" s="250" t="s">
        <v>0</v>
      </c>
      <c r="BVN38" s="250" t="s">
        <v>0</v>
      </c>
      <c r="BVO38" s="250" t="s">
        <v>0</v>
      </c>
      <c r="BVP38" s="250" t="s">
        <v>0</v>
      </c>
      <c r="BVQ38" s="250" t="s">
        <v>0</v>
      </c>
      <c r="BVR38" s="250" t="s">
        <v>0</v>
      </c>
      <c r="BVS38" s="250" t="s">
        <v>0</v>
      </c>
      <c r="BVT38" s="250" t="s">
        <v>0</v>
      </c>
      <c r="BVU38" s="250" t="s">
        <v>0</v>
      </c>
      <c r="BVV38" s="250" t="s">
        <v>0</v>
      </c>
      <c r="BVW38" s="250" t="s">
        <v>0</v>
      </c>
      <c r="BVX38" s="250" t="s">
        <v>0</v>
      </c>
      <c r="BVY38" s="250" t="s">
        <v>0</v>
      </c>
      <c r="BVZ38" s="250" t="s">
        <v>0</v>
      </c>
      <c r="BWA38" s="250" t="s">
        <v>0</v>
      </c>
      <c r="BWB38" s="250" t="s">
        <v>0</v>
      </c>
      <c r="BWC38" s="250" t="s">
        <v>0</v>
      </c>
      <c r="BWD38" s="250" t="s">
        <v>0</v>
      </c>
      <c r="BWE38" s="250" t="s">
        <v>0</v>
      </c>
      <c r="BWF38" s="250" t="s">
        <v>0</v>
      </c>
      <c r="BWG38" s="250" t="s">
        <v>0</v>
      </c>
      <c r="BWH38" s="250" t="s">
        <v>0</v>
      </c>
      <c r="BWI38" s="250" t="s">
        <v>0</v>
      </c>
      <c r="BWJ38" s="250" t="s">
        <v>0</v>
      </c>
      <c r="BWK38" s="250" t="s">
        <v>0</v>
      </c>
      <c r="BWL38" s="250" t="s">
        <v>0</v>
      </c>
      <c r="BWM38" s="250" t="s">
        <v>0</v>
      </c>
      <c r="BWN38" s="250" t="s">
        <v>0</v>
      </c>
      <c r="BWO38" s="250" t="s">
        <v>0</v>
      </c>
      <c r="BWP38" s="250" t="s">
        <v>0</v>
      </c>
      <c r="BWQ38" s="250" t="s">
        <v>0</v>
      </c>
      <c r="BWR38" s="250" t="s">
        <v>0</v>
      </c>
      <c r="BWS38" s="250" t="s">
        <v>0</v>
      </c>
      <c r="BWT38" s="250" t="s">
        <v>0</v>
      </c>
      <c r="BWU38" s="250" t="s">
        <v>0</v>
      </c>
      <c r="BWV38" s="250" t="s">
        <v>0</v>
      </c>
      <c r="BWW38" s="250" t="s">
        <v>0</v>
      </c>
      <c r="BWX38" s="250" t="s">
        <v>0</v>
      </c>
      <c r="BWY38" s="250" t="s">
        <v>0</v>
      </c>
      <c r="BWZ38" s="250" t="s">
        <v>0</v>
      </c>
      <c r="BXA38" s="250" t="s">
        <v>0</v>
      </c>
      <c r="BXB38" s="250" t="s">
        <v>0</v>
      </c>
      <c r="BXC38" s="250" t="s">
        <v>0</v>
      </c>
      <c r="BXD38" s="250" t="s">
        <v>0</v>
      </c>
      <c r="BXE38" s="250" t="s">
        <v>0</v>
      </c>
      <c r="BXF38" s="250" t="s">
        <v>0</v>
      </c>
      <c r="BXG38" s="250" t="s">
        <v>0</v>
      </c>
      <c r="BXH38" s="250" t="s">
        <v>0</v>
      </c>
      <c r="BXI38" s="250" t="s">
        <v>0</v>
      </c>
      <c r="BXJ38" s="250" t="s">
        <v>0</v>
      </c>
      <c r="BXK38" s="250" t="s">
        <v>0</v>
      </c>
      <c r="BXL38" s="250" t="s">
        <v>0</v>
      </c>
      <c r="BXM38" s="250" t="s">
        <v>0</v>
      </c>
      <c r="BXN38" s="250" t="s">
        <v>0</v>
      </c>
      <c r="BXO38" s="250" t="s">
        <v>0</v>
      </c>
      <c r="BXP38" s="250" t="s">
        <v>0</v>
      </c>
      <c r="BXQ38" s="250" t="s">
        <v>0</v>
      </c>
      <c r="BXR38" s="250" t="s">
        <v>0</v>
      </c>
      <c r="BXS38" s="250" t="s">
        <v>0</v>
      </c>
      <c r="BXT38" s="250" t="s">
        <v>0</v>
      </c>
      <c r="BXU38" s="250" t="s">
        <v>0</v>
      </c>
      <c r="BXV38" s="250" t="s">
        <v>0</v>
      </c>
      <c r="BXW38" s="250" t="s">
        <v>0</v>
      </c>
      <c r="BXX38" s="250" t="s">
        <v>0</v>
      </c>
      <c r="BXY38" s="250" t="s">
        <v>0</v>
      </c>
      <c r="BXZ38" s="250" t="s">
        <v>0</v>
      </c>
      <c r="BYA38" s="250" t="s">
        <v>0</v>
      </c>
      <c r="BYB38" s="250" t="s">
        <v>0</v>
      </c>
      <c r="BYC38" s="250" t="s">
        <v>0</v>
      </c>
      <c r="BYD38" s="250" t="s">
        <v>0</v>
      </c>
      <c r="BYE38" s="250" t="s">
        <v>0</v>
      </c>
      <c r="BYF38" s="250" t="s">
        <v>0</v>
      </c>
      <c r="BYG38" s="250" t="s">
        <v>0</v>
      </c>
      <c r="BYH38" s="250" t="s">
        <v>0</v>
      </c>
      <c r="BYI38" s="250" t="s">
        <v>0</v>
      </c>
      <c r="BYJ38" s="250" t="s">
        <v>0</v>
      </c>
      <c r="BYK38" s="250" t="s">
        <v>0</v>
      </c>
      <c r="BYL38" s="250" t="s">
        <v>0</v>
      </c>
      <c r="BYM38" s="250" t="s">
        <v>0</v>
      </c>
      <c r="BYN38" s="250" t="s">
        <v>0</v>
      </c>
      <c r="BYO38" s="250" t="s">
        <v>0</v>
      </c>
      <c r="BYP38" s="250" t="s">
        <v>0</v>
      </c>
      <c r="BYQ38" s="250" t="s">
        <v>0</v>
      </c>
      <c r="BYR38" s="250" t="s">
        <v>0</v>
      </c>
      <c r="BYS38" s="250" t="s">
        <v>0</v>
      </c>
      <c r="BYT38" s="250" t="s">
        <v>0</v>
      </c>
      <c r="BYU38" s="250" t="s">
        <v>0</v>
      </c>
      <c r="BYV38" s="250" t="s">
        <v>0</v>
      </c>
      <c r="BYW38" s="250" t="s">
        <v>0</v>
      </c>
      <c r="BYX38" s="250" t="s">
        <v>0</v>
      </c>
      <c r="BYY38" s="250" t="s">
        <v>0</v>
      </c>
      <c r="BYZ38" s="250" t="s">
        <v>0</v>
      </c>
      <c r="BZA38" s="250" t="s">
        <v>0</v>
      </c>
      <c r="BZB38" s="250" t="s">
        <v>0</v>
      </c>
      <c r="BZC38" s="250" t="s">
        <v>0</v>
      </c>
      <c r="BZD38" s="250" t="s">
        <v>0</v>
      </c>
      <c r="BZE38" s="250" t="s">
        <v>0</v>
      </c>
      <c r="BZF38" s="250" t="s">
        <v>0</v>
      </c>
      <c r="BZG38" s="250" t="s">
        <v>0</v>
      </c>
      <c r="BZH38" s="250" t="s">
        <v>0</v>
      </c>
      <c r="BZI38" s="250" t="s">
        <v>0</v>
      </c>
      <c r="BZJ38" s="250" t="s">
        <v>0</v>
      </c>
      <c r="BZK38" s="250" t="s">
        <v>0</v>
      </c>
      <c r="BZL38" s="250" t="s">
        <v>0</v>
      </c>
      <c r="BZM38" s="250" t="s">
        <v>0</v>
      </c>
      <c r="BZN38" s="250" t="s">
        <v>0</v>
      </c>
      <c r="BZO38" s="250" t="s">
        <v>0</v>
      </c>
      <c r="BZP38" s="250" t="s">
        <v>0</v>
      </c>
      <c r="BZQ38" s="250" t="s">
        <v>0</v>
      </c>
      <c r="BZR38" s="250" t="s">
        <v>0</v>
      </c>
      <c r="BZS38" s="250" t="s">
        <v>0</v>
      </c>
      <c r="BZT38" s="250" t="s">
        <v>0</v>
      </c>
      <c r="BZU38" s="250" t="s">
        <v>0</v>
      </c>
      <c r="BZV38" s="250" t="s">
        <v>0</v>
      </c>
      <c r="BZW38" s="250" t="s">
        <v>0</v>
      </c>
      <c r="BZX38" s="250" t="s">
        <v>0</v>
      </c>
      <c r="BZY38" s="250" t="s">
        <v>0</v>
      </c>
      <c r="BZZ38" s="250" t="s">
        <v>0</v>
      </c>
      <c r="CAA38" s="250" t="s">
        <v>0</v>
      </c>
      <c r="CAB38" s="250" t="s">
        <v>0</v>
      </c>
      <c r="CAC38" s="250" t="s">
        <v>0</v>
      </c>
      <c r="CAD38" s="250" t="s">
        <v>0</v>
      </c>
      <c r="CAE38" s="250" t="s">
        <v>0</v>
      </c>
      <c r="CAF38" s="250" t="s">
        <v>0</v>
      </c>
      <c r="CAG38" s="250" t="s">
        <v>0</v>
      </c>
      <c r="CAH38" s="250" t="s">
        <v>0</v>
      </c>
      <c r="CAI38" s="250" t="s">
        <v>0</v>
      </c>
      <c r="CAJ38" s="250" t="s">
        <v>0</v>
      </c>
      <c r="CAK38" s="250" t="s">
        <v>0</v>
      </c>
      <c r="CAL38" s="250" t="s">
        <v>0</v>
      </c>
      <c r="CAM38" s="250" t="s">
        <v>0</v>
      </c>
      <c r="CAN38" s="250" t="s">
        <v>0</v>
      </c>
      <c r="CAO38" s="250" t="s">
        <v>0</v>
      </c>
      <c r="CAP38" s="250" t="s">
        <v>0</v>
      </c>
      <c r="CAQ38" s="250" t="s">
        <v>0</v>
      </c>
      <c r="CAR38" s="250" t="s">
        <v>0</v>
      </c>
      <c r="CAS38" s="250" t="s">
        <v>0</v>
      </c>
      <c r="CAT38" s="250" t="s">
        <v>0</v>
      </c>
      <c r="CAU38" s="250" t="s">
        <v>0</v>
      </c>
      <c r="CAV38" s="250" t="s">
        <v>0</v>
      </c>
      <c r="CAW38" s="250" t="s">
        <v>0</v>
      </c>
      <c r="CAX38" s="250" t="s">
        <v>0</v>
      </c>
      <c r="CAY38" s="250" t="s">
        <v>0</v>
      </c>
      <c r="CAZ38" s="250" t="s">
        <v>0</v>
      </c>
      <c r="CBA38" s="250" t="s">
        <v>0</v>
      </c>
      <c r="CBB38" s="250" t="s">
        <v>0</v>
      </c>
      <c r="CBC38" s="250" t="s">
        <v>0</v>
      </c>
      <c r="CBD38" s="250" t="s">
        <v>0</v>
      </c>
      <c r="CBE38" s="250" t="s">
        <v>0</v>
      </c>
      <c r="CBF38" s="250" t="s">
        <v>0</v>
      </c>
      <c r="CBG38" s="250" t="s">
        <v>0</v>
      </c>
      <c r="CBH38" s="250" t="s">
        <v>0</v>
      </c>
      <c r="CBI38" s="250" t="s">
        <v>0</v>
      </c>
      <c r="CBJ38" s="250" t="s">
        <v>0</v>
      </c>
      <c r="CBK38" s="250" t="s">
        <v>0</v>
      </c>
      <c r="CBL38" s="250" t="s">
        <v>0</v>
      </c>
      <c r="CBM38" s="250" t="s">
        <v>0</v>
      </c>
      <c r="CBN38" s="250" t="s">
        <v>0</v>
      </c>
      <c r="CBO38" s="250" t="s">
        <v>0</v>
      </c>
      <c r="CBP38" s="250" t="s">
        <v>0</v>
      </c>
      <c r="CBQ38" s="250" t="s">
        <v>0</v>
      </c>
      <c r="CBR38" s="250" t="s">
        <v>0</v>
      </c>
      <c r="CBS38" s="250" t="s">
        <v>0</v>
      </c>
      <c r="CBT38" s="250" t="s">
        <v>0</v>
      </c>
      <c r="CBU38" s="250" t="s">
        <v>0</v>
      </c>
      <c r="CBV38" s="250" t="s">
        <v>0</v>
      </c>
      <c r="CBW38" s="250" t="s">
        <v>0</v>
      </c>
      <c r="CBX38" s="250" t="s">
        <v>0</v>
      </c>
      <c r="CBY38" s="250" t="s">
        <v>0</v>
      </c>
      <c r="CBZ38" s="250" t="s">
        <v>0</v>
      </c>
      <c r="CCA38" s="250" t="s">
        <v>0</v>
      </c>
      <c r="CCB38" s="250" t="s">
        <v>0</v>
      </c>
      <c r="CCC38" s="250" t="s">
        <v>0</v>
      </c>
      <c r="CCD38" s="250" t="s">
        <v>0</v>
      </c>
      <c r="CCE38" s="250" t="s">
        <v>0</v>
      </c>
      <c r="CCF38" s="250" t="s">
        <v>0</v>
      </c>
      <c r="CCG38" s="250" t="s">
        <v>0</v>
      </c>
      <c r="CCH38" s="250" t="s">
        <v>0</v>
      </c>
      <c r="CCI38" s="250" t="s">
        <v>0</v>
      </c>
      <c r="CCJ38" s="250" t="s">
        <v>0</v>
      </c>
      <c r="CCK38" s="250" t="s">
        <v>0</v>
      </c>
      <c r="CCL38" s="250" t="s">
        <v>0</v>
      </c>
      <c r="CCM38" s="250" t="s">
        <v>0</v>
      </c>
      <c r="CCN38" s="250" t="s">
        <v>0</v>
      </c>
      <c r="CCO38" s="250" t="s">
        <v>0</v>
      </c>
      <c r="CCP38" s="250" t="s">
        <v>0</v>
      </c>
      <c r="CCQ38" s="250" t="s">
        <v>0</v>
      </c>
      <c r="CCR38" s="250" t="s">
        <v>0</v>
      </c>
      <c r="CCS38" s="250" t="s">
        <v>0</v>
      </c>
      <c r="CCT38" s="250" t="s">
        <v>0</v>
      </c>
      <c r="CCU38" s="250" t="s">
        <v>0</v>
      </c>
      <c r="CCV38" s="250" t="s">
        <v>0</v>
      </c>
      <c r="CCW38" s="250" t="s">
        <v>0</v>
      </c>
      <c r="CCX38" s="250" t="s">
        <v>0</v>
      </c>
      <c r="CCY38" s="250" t="s">
        <v>0</v>
      </c>
      <c r="CCZ38" s="250" t="s">
        <v>0</v>
      </c>
      <c r="CDA38" s="250" t="s">
        <v>0</v>
      </c>
      <c r="CDB38" s="250" t="s">
        <v>0</v>
      </c>
      <c r="CDC38" s="250" t="s">
        <v>0</v>
      </c>
      <c r="CDD38" s="250" t="s">
        <v>0</v>
      </c>
      <c r="CDE38" s="250" t="s">
        <v>0</v>
      </c>
      <c r="CDF38" s="250" t="s">
        <v>0</v>
      </c>
      <c r="CDG38" s="250" t="s">
        <v>0</v>
      </c>
      <c r="CDH38" s="250" t="s">
        <v>0</v>
      </c>
      <c r="CDI38" s="250" t="s">
        <v>0</v>
      </c>
      <c r="CDJ38" s="250" t="s">
        <v>0</v>
      </c>
      <c r="CDK38" s="250" t="s">
        <v>0</v>
      </c>
      <c r="CDL38" s="250" t="s">
        <v>0</v>
      </c>
      <c r="CDM38" s="250" t="s">
        <v>0</v>
      </c>
      <c r="CDN38" s="250" t="s">
        <v>0</v>
      </c>
      <c r="CDO38" s="250" t="s">
        <v>0</v>
      </c>
      <c r="CDP38" s="250" t="s">
        <v>0</v>
      </c>
      <c r="CDQ38" s="250" t="s">
        <v>0</v>
      </c>
      <c r="CDR38" s="250" t="s">
        <v>0</v>
      </c>
      <c r="CDS38" s="250" t="s">
        <v>0</v>
      </c>
      <c r="CDT38" s="250" t="s">
        <v>0</v>
      </c>
      <c r="CDU38" s="250" t="s">
        <v>0</v>
      </c>
      <c r="CDV38" s="250" t="s">
        <v>0</v>
      </c>
      <c r="CDW38" s="250" t="s">
        <v>0</v>
      </c>
      <c r="CDX38" s="250" t="s">
        <v>0</v>
      </c>
      <c r="CDY38" s="250" t="s">
        <v>0</v>
      </c>
      <c r="CDZ38" s="250" t="s">
        <v>0</v>
      </c>
      <c r="CEA38" s="250" t="s">
        <v>0</v>
      </c>
      <c r="CEB38" s="250" t="s">
        <v>0</v>
      </c>
      <c r="CEC38" s="250" t="s">
        <v>0</v>
      </c>
      <c r="CED38" s="250" t="s">
        <v>0</v>
      </c>
      <c r="CEE38" s="250" t="s">
        <v>0</v>
      </c>
      <c r="CEF38" s="250" t="s">
        <v>0</v>
      </c>
      <c r="CEG38" s="250" t="s">
        <v>0</v>
      </c>
      <c r="CEH38" s="250" t="s">
        <v>0</v>
      </c>
      <c r="CEI38" s="250" t="s">
        <v>0</v>
      </c>
      <c r="CEJ38" s="250" t="s">
        <v>0</v>
      </c>
      <c r="CEK38" s="250" t="s">
        <v>0</v>
      </c>
      <c r="CEL38" s="250" t="s">
        <v>0</v>
      </c>
      <c r="CEM38" s="250" t="s">
        <v>0</v>
      </c>
      <c r="CEN38" s="250" t="s">
        <v>0</v>
      </c>
      <c r="CEO38" s="250" t="s">
        <v>0</v>
      </c>
      <c r="CEP38" s="250" t="s">
        <v>0</v>
      </c>
      <c r="CEQ38" s="250" t="s">
        <v>0</v>
      </c>
      <c r="CER38" s="250" t="s">
        <v>0</v>
      </c>
      <c r="CES38" s="250" t="s">
        <v>0</v>
      </c>
      <c r="CET38" s="250" t="s">
        <v>0</v>
      </c>
      <c r="CEU38" s="250" t="s">
        <v>0</v>
      </c>
      <c r="CEV38" s="250" t="s">
        <v>0</v>
      </c>
      <c r="CEW38" s="250" t="s">
        <v>0</v>
      </c>
      <c r="CEX38" s="250" t="s">
        <v>0</v>
      </c>
      <c r="CEY38" s="250" t="s">
        <v>0</v>
      </c>
      <c r="CEZ38" s="250" t="s">
        <v>0</v>
      </c>
      <c r="CFA38" s="250" t="s">
        <v>0</v>
      </c>
      <c r="CFB38" s="250" t="s">
        <v>0</v>
      </c>
      <c r="CFC38" s="250" t="s">
        <v>0</v>
      </c>
      <c r="CFD38" s="250" t="s">
        <v>0</v>
      </c>
      <c r="CFE38" s="250" t="s">
        <v>0</v>
      </c>
      <c r="CFF38" s="250" t="s">
        <v>0</v>
      </c>
      <c r="CFG38" s="250" t="s">
        <v>0</v>
      </c>
      <c r="CFH38" s="250" t="s">
        <v>0</v>
      </c>
      <c r="CFI38" s="250" t="s">
        <v>0</v>
      </c>
      <c r="CFJ38" s="250" t="s">
        <v>0</v>
      </c>
      <c r="CFK38" s="250" t="s">
        <v>0</v>
      </c>
      <c r="CFL38" s="250" t="s">
        <v>0</v>
      </c>
      <c r="CFM38" s="250" t="s">
        <v>0</v>
      </c>
      <c r="CFN38" s="250" t="s">
        <v>0</v>
      </c>
      <c r="CFO38" s="250" t="s">
        <v>0</v>
      </c>
      <c r="CFP38" s="250" t="s">
        <v>0</v>
      </c>
      <c r="CFQ38" s="250" t="s">
        <v>0</v>
      </c>
      <c r="CFR38" s="250" t="s">
        <v>0</v>
      </c>
      <c r="CFS38" s="250" t="s">
        <v>0</v>
      </c>
      <c r="CFT38" s="250" t="s">
        <v>0</v>
      </c>
      <c r="CFU38" s="250" t="s">
        <v>0</v>
      </c>
      <c r="CFV38" s="250" t="s">
        <v>0</v>
      </c>
      <c r="CFW38" s="250" t="s">
        <v>0</v>
      </c>
      <c r="CFX38" s="250" t="s">
        <v>0</v>
      </c>
      <c r="CFY38" s="250" t="s">
        <v>0</v>
      </c>
      <c r="CFZ38" s="250" t="s">
        <v>0</v>
      </c>
      <c r="CGA38" s="250" t="s">
        <v>0</v>
      </c>
      <c r="CGB38" s="250" t="s">
        <v>0</v>
      </c>
      <c r="CGC38" s="250" t="s">
        <v>0</v>
      </c>
      <c r="CGD38" s="250" t="s">
        <v>0</v>
      </c>
      <c r="CGE38" s="250" t="s">
        <v>0</v>
      </c>
      <c r="CGF38" s="250" t="s">
        <v>0</v>
      </c>
      <c r="CGG38" s="250" t="s">
        <v>0</v>
      </c>
      <c r="CGH38" s="250" t="s">
        <v>0</v>
      </c>
      <c r="CGI38" s="250" t="s">
        <v>0</v>
      </c>
      <c r="CGJ38" s="250" t="s">
        <v>0</v>
      </c>
      <c r="CGK38" s="250" t="s">
        <v>0</v>
      </c>
      <c r="CGL38" s="250" t="s">
        <v>0</v>
      </c>
      <c r="CGM38" s="250" t="s">
        <v>0</v>
      </c>
      <c r="CGN38" s="250" t="s">
        <v>0</v>
      </c>
      <c r="CGO38" s="250" t="s">
        <v>0</v>
      </c>
      <c r="CGP38" s="250" t="s">
        <v>0</v>
      </c>
      <c r="CGQ38" s="250" t="s">
        <v>0</v>
      </c>
      <c r="CGR38" s="250" t="s">
        <v>0</v>
      </c>
      <c r="CGS38" s="250" t="s">
        <v>0</v>
      </c>
      <c r="CGT38" s="250" t="s">
        <v>0</v>
      </c>
      <c r="CGU38" s="250" t="s">
        <v>0</v>
      </c>
      <c r="CGV38" s="250" t="s">
        <v>0</v>
      </c>
      <c r="CGW38" s="250" t="s">
        <v>0</v>
      </c>
      <c r="CGX38" s="250" t="s">
        <v>0</v>
      </c>
      <c r="CGY38" s="250" t="s">
        <v>0</v>
      </c>
      <c r="CGZ38" s="250" t="s">
        <v>0</v>
      </c>
      <c r="CHA38" s="250" t="s">
        <v>0</v>
      </c>
      <c r="CHB38" s="250" t="s">
        <v>0</v>
      </c>
      <c r="CHC38" s="250" t="s">
        <v>0</v>
      </c>
      <c r="CHD38" s="250" t="s">
        <v>0</v>
      </c>
      <c r="CHE38" s="250" t="s">
        <v>0</v>
      </c>
      <c r="CHF38" s="250" t="s">
        <v>0</v>
      </c>
      <c r="CHG38" s="250" t="s">
        <v>0</v>
      </c>
      <c r="CHH38" s="250" t="s">
        <v>0</v>
      </c>
      <c r="CHI38" s="250" t="s">
        <v>0</v>
      </c>
      <c r="CHJ38" s="250" t="s">
        <v>0</v>
      </c>
      <c r="CHK38" s="250" t="s">
        <v>0</v>
      </c>
      <c r="CHL38" s="250" t="s">
        <v>0</v>
      </c>
      <c r="CHM38" s="250" t="s">
        <v>0</v>
      </c>
      <c r="CHN38" s="250" t="s">
        <v>0</v>
      </c>
      <c r="CHO38" s="250" t="s">
        <v>0</v>
      </c>
      <c r="CHP38" s="250" t="s">
        <v>0</v>
      </c>
      <c r="CHQ38" s="250" t="s">
        <v>0</v>
      </c>
      <c r="CHR38" s="250" t="s">
        <v>0</v>
      </c>
      <c r="CHS38" s="250" t="s">
        <v>0</v>
      </c>
      <c r="CHT38" s="250" t="s">
        <v>0</v>
      </c>
      <c r="CHU38" s="250" t="s">
        <v>0</v>
      </c>
      <c r="CHV38" s="250" t="s">
        <v>0</v>
      </c>
      <c r="CHW38" s="250" t="s">
        <v>0</v>
      </c>
      <c r="CHX38" s="250" t="s">
        <v>0</v>
      </c>
      <c r="CHY38" s="250" t="s">
        <v>0</v>
      </c>
      <c r="CHZ38" s="250" t="s">
        <v>0</v>
      </c>
      <c r="CIA38" s="250" t="s">
        <v>0</v>
      </c>
      <c r="CIB38" s="250" t="s">
        <v>0</v>
      </c>
      <c r="CIC38" s="250" t="s">
        <v>0</v>
      </c>
      <c r="CID38" s="250" t="s">
        <v>0</v>
      </c>
      <c r="CIE38" s="250" t="s">
        <v>0</v>
      </c>
      <c r="CIF38" s="250" t="s">
        <v>0</v>
      </c>
      <c r="CIG38" s="250" t="s">
        <v>0</v>
      </c>
      <c r="CIH38" s="250" t="s">
        <v>0</v>
      </c>
      <c r="CII38" s="250" t="s">
        <v>0</v>
      </c>
      <c r="CIJ38" s="250" t="s">
        <v>0</v>
      </c>
      <c r="CIK38" s="250" t="s">
        <v>0</v>
      </c>
      <c r="CIL38" s="250" t="s">
        <v>0</v>
      </c>
      <c r="CIM38" s="250" t="s">
        <v>0</v>
      </c>
      <c r="CIN38" s="250" t="s">
        <v>0</v>
      </c>
      <c r="CIO38" s="250" t="s">
        <v>0</v>
      </c>
      <c r="CIP38" s="250" t="s">
        <v>0</v>
      </c>
      <c r="CIQ38" s="250" t="s">
        <v>0</v>
      </c>
      <c r="CIR38" s="250" t="s">
        <v>0</v>
      </c>
      <c r="CIS38" s="250" t="s">
        <v>0</v>
      </c>
      <c r="CIT38" s="250" t="s">
        <v>0</v>
      </c>
      <c r="CIU38" s="250" t="s">
        <v>0</v>
      </c>
      <c r="CIV38" s="250" t="s">
        <v>0</v>
      </c>
      <c r="CIW38" s="250" t="s">
        <v>0</v>
      </c>
      <c r="CIX38" s="250" t="s">
        <v>0</v>
      </c>
      <c r="CIY38" s="250" t="s">
        <v>0</v>
      </c>
      <c r="CIZ38" s="250" t="s">
        <v>0</v>
      </c>
      <c r="CJA38" s="250" t="s">
        <v>0</v>
      </c>
      <c r="CJB38" s="250" t="s">
        <v>0</v>
      </c>
      <c r="CJC38" s="250" t="s">
        <v>0</v>
      </c>
      <c r="CJD38" s="250" t="s">
        <v>0</v>
      </c>
      <c r="CJE38" s="250" t="s">
        <v>0</v>
      </c>
      <c r="CJF38" s="250" t="s">
        <v>0</v>
      </c>
      <c r="CJG38" s="250" t="s">
        <v>0</v>
      </c>
      <c r="CJH38" s="250" t="s">
        <v>0</v>
      </c>
      <c r="CJI38" s="250" t="s">
        <v>0</v>
      </c>
      <c r="CJJ38" s="250" t="s">
        <v>0</v>
      </c>
      <c r="CJK38" s="250" t="s">
        <v>0</v>
      </c>
      <c r="CJL38" s="250" t="s">
        <v>0</v>
      </c>
      <c r="CJM38" s="250" t="s">
        <v>0</v>
      </c>
      <c r="CJN38" s="250" t="s">
        <v>0</v>
      </c>
      <c r="CJO38" s="250" t="s">
        <v>0</v>
      </c>
      <c r="CJP38" s="250" t="s">
        <v>0</v>
      </c>
      <c r="CJQ38" s="250" t="s">
        <v>0</v>
      </c>
      <c r="CJR38" s="250" t="s">
        <v>0</v>
      </c>
      <c r="CJS38" s="250" t="s">
        <v>0</v>
      </c>
      <c r="CJT38" s="250" t="s">
        <v>0</v>
      </c>
      <c r="CJU38" s="250" t="s">
        <v>0</v>
      </c>
      <c r="CJV38" s="250" t="s">
        <v>0</v>
      </c>
      <c r="CJW38" s="250" t="s">
        <v>0</v>
      </c>
      <c r="CJX38" s="250" t="s">
        <v>0</v>
      </c>
      <c r="CJY38" s="250" t="s">
        <v>0</v>
      </c>
      <c r="CJZ38" s="250" t="s">
        <v>0</v>
      </c>
      <c r="CKA38" s="250" t="s">
        <v>0</v>
      </c>
      <c r="CKB38" s="250" t="s">
        <v>0</v>
      </c>
      <c r="CKC38" s="250" t="s">
        <v>0</v>
      </c>
      <c r="CKD38" s="250" t="s">
        <v>0</v>
      </c>
      <c r="CKE38" s="250" t="s">
        <v>0</v>
      </c>
      <c r="CKF38" s="250" t="s">
        <v>0</v>
      </c>
      <c r="CKG38" s="250" t="s">
        <v>0</v>
      </c>
      <c r="CKH38" s="250" t="s">
        <v>0</v>
      </c>
      <c r="CKI38" s="250" t="s">
        <v>0</v>
      </c>
      <c r="CKJ38" s="250" t="s">
        <v>0</v>
      </c>
      <c r="CKK38" s="250" t="s">
        <v>0</v>
      </c>
      <c r="CKL38" s="250" t="s">
        <v>0</v>
      </c>
      <c r="CKM38" s="250" t="s">
        <v>0</v>
      </c>
      <c r="CKN38" s="250" t="s">
        <v>0</v>
      </c>
      <c r="CKO38" s="250" t="s">
        <v>0</v>
      </c>
      <c r="CKP38" s="250" t="s">
        <v>0</v>
      </c>
      <c r="CKQ38" s="250" t="s">
        <v>0</v>
      </c>
      <c r="CKR38" s="250" t="s">
        <v>0</v>
      </c>
      <c r="CKS38" s="250" t="s">
        <v>0</v>
      </c>
      <c r="CKT38" s="250" t="s">
        <v>0</v>
      </c>
      <c r="CKU38" s="250" t="s">
        <v>0</v>
      </c>
      <c r="CKV38" s="250" t="s">
        <v>0</v>
      </c>
      <c r="CKW38" s="250" t="s">
        <v>0</v>
      </c>
      <c r="CKX38" s="250" t="s">
        <v>0</v>
      </c>
      <c r="CKY38" s="250" t="s">
        <v>0</v>
      </c>
      <c r="CKZ38" s="250" t="s">
        <v>0</v>
      </c>
      <c r="CLA38" s="250" t="s">
        <v>0</v>
      </c>
      <c r="CLB38" s="250" t="s">
        <v>0</v>
      </c>
      <c r="CLC38" s="250" t="s">
        <v>0</v>
      </c>
      <c r="CLD38" s="250" t="s">
        <v>0</v>
      </c>
      <c r="CLE38" s="250" t="s">
        <v>0</v>
      </c>
      <c r="CLF38" s="250" t="s">
        <v>0</v>
      </c>
      <c r="CLG38" s="250" t="s">
        <v>0</v>
      </c>
      <c r="CLH38" s="250" t="s">
        <v>0</v>
      </c>
      <c r="CLI38" s="250" t="s">
        <v>0</v>
      </c>
      <c r="CLJ38" s="250" t="s">
        <v>0</v>
      </c>
      <c r="CLK38" s="250" t="s">
        <v>0</v>
      </c>
      <c r="CLL38" s="250" t="s">
        <v>0</v>
      </c>
      <c r="CLM38" s="250" t="s">
        <v>0</v>
      </c>
      <c r="CLN38" s="250" t="s">
        <v>0</v>
      </c>
      <c r="CLO38" s="250" t="s">
        <v>0</v>
      </c>
      <c r="CLP38" s="250" t="s">
        <v>0</v>
      </c>
      <c r="CLQ38" s="250" t="s">
        <v>0</v>
      </c>
      <c r="CLR38" s="250" t="s">
        <v>0</v>
      </c>
      <c r="CLS38" s="250" t="s">
        <v>0</v>
      </c>
      <c r="CLT38" s="250" t="s">
        <v>0</v>
      </c>
      <c r="CLU38" s="250" t="s">
        <v>0</v>
      </c>
      <c r="CLV38" s="250" t="s">
        <v>0</v>
      </c>
      <c r="CLW38" s="250" t="s">
        <v>0</v>
      </c>
      <c r="CLX38" s="250" t="s">
        <v>0</v>
      </c>
      <c r="CLY38" s="250" t="s">
        <v>0</v>
      </c>
      <c r="CLZ38" s="250" t="s">
        <v>0</v>
      </c>
      <c r="CMA38" s="250" t="s">
        <v>0</v>
      </c>
      <c r="CMB38" s="250" t="s">
        <v>0</v>
      </c>
      <c r="CMC38" s="250" t="s">
        <v>0</v>
      </c>
      <c r="CMD38" s="250" t="s">
        <v>0</v>
      </c>
      <c r="CME38" s="250" t="s">
        <v>0</v>
      </c>
      <c r="CMF38" s="250" t="s">
        <v>0</v>
      </c>
      <c r="CMG38" s="250" t="s">
        <v>0</v>
      </c>
      <c r="CMH38" s="250" t="s">
        <v>0</v>
      </c>
      <c r="CMI38" s="250" t="s">
        <v>0</v>
      </c>
      <c r="CMJ38" s="250" t="s">
        <v>0</v>
      </c>
      <c r="CMK38" s="250" t="s">
        <v>0</v>
      </c>
      <c r="CML38" s="250" t="s">
        <v>0</v>
      </c>
      <c r="CMM38" s="250" t="s">
        <v>0</v>
      </c>
      <c r="CMN38" s="250" t="s">
        <v>0</v>
      </c>
      <c r="CMO38" s="250" t="s">
        <v>0</v>
      </c>
      <c r="CMP38" s="250" t="s">
        <v>0</v>
      </c>
      <c r="CMQ38" s="250" t="s">
        <v>0</v>
      </c>
      <c r="CMR38" s="250" t="s">
        <v>0</v>
      </c>
      <c r="CMS38" s="250" t="s">
        <v>0</v>
      </c>
      <c r="CMT38" s="250" t="s">
        <v>0</v>
      </c>
      <c r="CMU38" s="250" t="s">
        <v>0</v>
      </c>
      <c r="CMV38" s="250" t="s">
        <v>0</v>
      </c>
      <c r="CMW38" s="250" t="s">
        <v>0</v>
      </c>
      <c r="CMX38" s="250" t="s">
        <v>0</v>
      </c>
      <c r="CMY38" s="250" t="s">
        <v>0</v>
      </c>
      <c r="CMZ38" s="250" t="s">
        <v>0</v>
      </c>
      <c r="CNA38" s="250" t="s">
        <v>0</v>
      </c>
      <c r="CNB38" s="250" t="s">
        <v>0</v>
      </c>
      <c r="CNC38" s="250" t="s">
        <v>0</v>
      </c>
      <c r="CND38" s="250" t="s">
        <v>0</v>
      </c>
      <c r="CNE38" s="250" t="s">
        <v>0</v>
      </c>
      <c r="CNF38" s="250" t="s">
        <v>0</v>
      </c>
      <c r="CNG38" s="250" t="s">
        <v>0</v>
      </c>
      <c r="CNH38" s="250" t="s">
        <v>0</v>
      </c>
      <c r="CNI38" s="250" t="s">
        <v>0</v>
      </c>
      <c r="CNJ38" s="250" t="s">
        <v>0</v>
      </c>
      <c r="CNK38" s="250" t="s">
        <v>0</v>
      </c>
      <c r="CNL38" s="250" t="s">
        <v>0</v>
      </c>
      <c r="CNM38" s="250" t="s">
        <v>0</v>
      </c>
      <c r="CNN38" s="250" t="s">
        <v>0</v>
      </c>
      <c r="CNO38" s="250" t="s">
        <v>0</v>
      </c>
      <c r="CNP38" s="250" t="s">
        <v>0</v>
      </c>
      <c r="CNQ38" s="250" t="s">
        <v>0</v>
      </c>
      <c r="CNR38" s="250" t="s">
        <v>0</v>
      </c>
      <c r="CNS38" s="250" t="s">
        <v>0</v>
      </c>
      <c r="CNT38" s="250" t="s">
        <v>0</v>
      </c>
      <c r="CNU38" s="250" t="s">
        <v>0</v>
      </c>
      <c r="CNV38" s="250" t="s">
        <v>0</v>
      </c>
      <c r="CNW38" s="250" t="s">
        <v>0</v>
      </c>
      <c r="CNX38" s="250" t="s">
        <v>0</v>
      </c>
      <c r="CNY38" s="250" t="s">
        <v>0</v>
      </c>
      <c r="CNZ38" s="250" t="s">
        <v>0</v>
      </c>
      <c r="COA38" s="250" t="s">
        <v>0</v>
      </c>
      <c r="COB38" s="250" t="s">
        <v>0</v>
      </c>
      <c r="COC38" s="250" t="s">
        <v>0</v>
      </c>
      <c r="COD38" s="250" t="s">
        <v>0</v>
      </c>
      <c r="COE38" s="250" t="s">
        <v>0</v>
      </c>
      <c r="COF38" s="250" t="s">
        <v>0</v>
      </c>
      <c r="COG38" s="250" t="s">
        <v>0</v>
      </c>
      <c r="COH38" s="250" t="s">
        <v>0</v>
      </c>
      <c r="COI38" s="250" t="s">
        <v>0</v>
      </c>
      <c r="COJ38" s="250" t="s">
        <v>0</v>
      </c>
      <c r="COK38" s="250" t="s">
        <v>0</v>
      </c>
      <c r="COL38" s="250" t="s">
        <v>0</v>
      </c>
      <c r="COM38" s="250" t="s">
        <v>0</v>
      </c>
      <c r="CON38" s="250" t="s">
        <v>0</v>
      </c>
      <c r="COO38" s="250" t="s">
        <v>0</v>
      </c>
      <c r="COP38" s="250" t="s">
        <v>0</v>
      </c>
      <c r="COQ38" s="250" t="s">
        <v>0</v>
      </c>
      <c r="COR38" s="250" t="s">
        <v>0</v>
      </c>
      <c r="COS38" s="250" t="s">
        <v>0</v>
      </c>
      <c r="COT38" s="250" t="s">
        <v>0</v>
      </c>
      <c r="COU38" s="250" t="s">
        <v>0</v>
      </c>
      <c r="COV38" s="250" t="s">
        <v>0</v>
      </c>
      <c r="COW38" s="250" t="s">
        <v>0</v>
      </c>
      <c r="COX38" s="250" t="s">
        <v>0</v>
      </c>
      <c r="COY38" s="250" t="s">
        <v>0</v>
      </c>
      <c r="COZ38" s="250" t="s">
        <v>0</v>
      </c>
      <c r="CPA38" s="250" t="s">
        <v>0</v>
      </c>
      <c r="CPB38" s="250" t="s">
        <v>0</v>
      </c>
      <c r="CPC38" s="250" t="s">
        <v>0</v>
      </c>
      <c r="CPD38" s="250" t="s">
        <v>0</v>
      </c>
      <c r="CPE38" s="250" t="s">
        <v>0</v>
      </c>
      <c r="CPF38" s="250" t="s">
        <v>0</v>
      </c>
      <c r="CPG38" s="250" t="s">
        <v>0</v>
      </c>
      <c r="CPH38" s="250" t="s">
        <v>0</v>
      </c>
      <c r="CPI38" s="250" t="s">
        <v>0</v>
      </c>
      <c r="CPJ38" s="250" t="s">
        <v>0</v>
      </c>
      <c r="CPK38" s="250" t="s">
        <v>0</v>
      </c>
      <c r="CPL38" s="250" t="s">
        <v>0</v>
      </c>
      <c r="CPM38" s="250" t="s">
        <v>0</v>
      </c>
      <c r="CPN38" s="250" t="s">
        <v>0</v>
      </c>
      <c r="CPO38" s="250" t="s">
        <v>0</v>
      </c>
      <c r="CPP38" s="250" t="s">
        <v>0</v>
      </c>
      <c r="CPQ38" s="250" t="s">
        <v>0</v>
      </c>
      <c r="CPR38" s="250" t="s">
        <v>0</v>
      </c>
      <c r="CPS38" s="250" t="s">
        <v>0</v>
      </c>
      <c r="CPT38" s="250" t="s">
        <v>0</v>
      </c>
      <c r="CPU38" s="250" t="s">
        <v>0</v>
      </c>
      <c r="CPV38" s="250" t="s">
        <v>0</v>
      </c>
      <c r="CPW38" s="250" t="s">
        <v>0</v>
      </c>
      <c r="CPX38" s="250" t="s">
        <v>0</v>
      </c>
      <c r="CPY38" s="250" t="s">
        <v>0</v>
      </c>
      <c r="CPZ38" s="250" t="s">
        <v>0</v>
      </c>
      <c r="CQA38" s="250" t="s">
        <v>0</v>
      </c>
      <c r="CQB38" s="250" t="s">
        <v>0</v>
      </c>
      <c r="CQC38" s="250" t="s">
        <v>0</v>
      </c>
      <c r="CQD38" s="250" t="s">
        <v>0</v>
      </c>
      <c r="CQE38" s="250" t="s">
        <v>0</v>
      </c>
      <c r="CQF38" s="250" t="s">
        <v>0</v>
      </c>
      <c r="CQG38" s="250" t="s">
        <v>0</v>
      </c>
      <c r="CQH38" s="250" t="s">
        <v>0</v>
      </c>
      <c r="CQI38" s="250" t="s">
        <v>0</v>
      </c>
      <c r="CQJ38" s="250" t="s">
        <v>0</v>
      </c>
      <c r="CQK38" s="250" t="s">
        <v>0</v>
      </c>
      <c r="CQL38" s="250" t="s">
        <v>0</v>
      </c>
      <c r="CQM38" s="250" t="s">
        <v>0</v>
      </c>
      <c r="CQN38" s="250" t="s">
        <v>0</v>
      </c>
      <c r="CQO38" s="250" t="s">
        <v>0</v>
      </c>
      <c r="CQP38" s="250" t="s">
        <v>0</v>
      </c>
      <c r="CQQ38" s="250" t="s">
        <v>0</v>
      </c>
      <c r="CQR38" s="250" t="s">
        <v>0</v>
      </c>
      <c r="CQS38" s="250" t="s">
        <v>0</v>
      </c>
      <c r="CQT38" s="250" t="s">
        <v>0</v>
      </c>
      <c r="CQU38" s="250" t="s">
        <v>0</v>
      </c>
      <c r="CQV38" s="250" t="s">
        <v>0</v>
      </c>
      <c r="CQW38" s="250" t="s">
        <v>0</v>
      </c>
      <c r="CQX38" s="250" t="s">
        <v>0</v>
      </c>
      <c r="CQY38" s="250" t="s">
        <v>0</v>
      </c>
      <c r="CQZ38" s="250" t="s">
        <v>0</v>
      </c>
      <c r="CRA38" s="250" t="s">
        <v>0</v>
      </c>
      <c r="CRB38" s="250" t="s">
        <v>0</v>
      </c>
      <c r="CRC38" s="250" t="s">
        <v>0</v>
      </c>
      <c r="CRD38" s="250" t="s">
        <v>0</v>
      </c>
      <c r="CRE38" s="250" t="s">
        <v>0</v>
      </c>
      <c r="CRF38" s="250" t="s">
        <v>0</v>
      </c>
      <c r="CRG38" s="250" t="s">
        <v>0</v>
      </c>
      <c r="CRH38" s="250" t="s">
        <v>0</v>
      </c>
      <c r="CRI38" s="250" t="s">
        <v>0</v>
      </c>
      <c r="CRJ38" s="250" t="s">
        <v>0</v>
      </c>
      <c r="CRK38" s="250" t="s">
        <v>0</v>
      </c>
      <c r="CRL38" s="250" t="s">
        <v>0</v>
      </c>
      <c r="CRM38" s="250" t="s">
        <v>0</v>
      </c>
      <c r="CRN38" s="250" t="s">
        <v>0</v>
      </c>
      <c r="CRO38" s="250" t="s">
        <v>0</v>
      </c>
      <c r="CRP38" s="250" t="s">
        <v>0</v>
      </c>
      <c r="CRQ38" s="250" t="s">
        <v>0</v>
      </c>
      <c r="CRR38" s="250" t="s">
        <v>0</v>
      </c>
      <c r="CRS38" s="250" t="s">
        <v>0</v>
      </c>
      <c r="CRT38" s="250" t="s">
        <v>0</v>
      </c>
      <c r="CRU38" s="250" t="s">
        <v>0</v>
      </c>
      <c r="CRV38" s="250" t="s">
        <v>0</v>
      </c>
      <c r="CRW38" s="250" t="s">
        <v>0</v>
      </c>
      <c r="CRX38" s="250" t="s">
        <v>0</v>
      </c>
      <c r="CRY38" s="250" t="s">
        <v>0</v>
      </c>
      <c r="CRZ38" s="250" t="s">
        <v>0</v>
      </c>
      <c r="CSA38" s="250" t="s">
        <v>0</v>
      </c>
      <c r="CSB38" s="250" t="s">
        <v>0</v>
      </c>
      <c r="CSC38" s="250" t="s">
        <v>0</v>
      </c>
      <c r="CSD38" s="250" t="s">
        <v>0</v>
      </c>
      <c r="CSE38" s="250" t="s">
        <v>0</v>
      </c>
      <c r="CSF38" s="250" t="s">
        <v>0</v>
      </c>
      <c r="CSG38" s="250" t="s">
        <v>0</v>
      </c>
      <c r="CSH38" s="250" t="s">
        <v>0</v>
      </c>
      <c r="CSI38" s="250" t="s">
        <v>0</v>
      </c>
      <c r="CSJ38" s="250" t="s">
        <v>0</v>
      </c>
      <c r="CSK38" s="250" t="s">
        <v>0</v>
      </c>
      <c r="CSL38" s="250" t="s">
        <v>0</v>
      </c>
      <c r="CSM38" s="250" t="s">
        <v>0</v>
      </c>
      <c r="CSN38" s="250" t="s">
        <v>0</v>
      </c>
      <c r="CSO38" s="250" t="s">
        <v>0</v>
      </c>
      <c r="CSP38" s="250" t="s">
        <v>0</v>
      </c>
      <c r="CSQ38" s="250" t="s">
        <v>0</v>
      </c>
      <c r="CSR38" s="250" t="s">
        <v>0</v>
      </c>
      <c r="CSS38" s="250" t="s">
        <v>0</v>
      </c>
      <c r="CST38" s="250" t="s">
        <v>0</v>
      </c>
      <c r="CSU38" s="250" t="s">
        <v>0</v>
      </c>
      <c r="CSV38" s="250" t="s">
        <v>0</v>
      </c>
      <c r="CSW38" s="250" t="s">
        <v>0</v>
      </c>
      <c r="CSX38" s="250" t="s">
        <v>0</v>
      </c>
      <c r="CSY38" s="250" t="s">
        <v>0</v>
      </c>
      <c r="CSZ38" s="250" t="s">
        <v>0</v>
      </c>
      <c r="CTA38" s="250" t="s">
        <v>0</v>
      </c>
      <c r="CTB38" s="250" t="s">
        <v>0</v>
      </c>
      <c r="CTC38" s="250" t="s">
        <v>0</v>
      </c>
      <c r="CTD38" s="250" t="s">
        <v>0</v>
      </c>
      <c r="CTE38" s="250" t="s">
        <v>0</v>
      </c>
      <c r="CTF38" s="250" t="s">
        <v>0</v>
      </c>
      <c r="CTG38" s="250" t="s">
        <v>0</v>
      </c>
      <c r="CTH38" s="250" t="s">
        <v>0</v>
      </c>
      <c r="CTI38" s="250" t="s">
        <v>0</v>
      </c>
      <c r="CTJ38" s="250" t="s">
        <v>0</v>
      </c>
      <c r="CTK38" s="250" t="s">
        <v>0</v>
      </c>
      <c r="CTL38" s="250" t="s">
        <v>0</v>
      </c>
      <c r="CTM38" s="250" t="s">
        <v>0</v>
      </c>
      <c r="CTN38" s="250" t="s">
        <v>0</v>
      </c>
      <c r="CTO38" s="250" t="s">
        <v>0</v>
      </c>
      <c r="CTP38" s="250" t="s">
        <v>0</v>
      </c>
      <c r="CTQ38" s="250" t="s">
        <v>0</v>
      </c>
      <c r="CTR38" s="250" t="s">
        <v>0</v>
      </c>
      <c r="CTS38" s="250" t="s">
        <v>0</v>
      </c>
      <c r="CTT38" s="250" t="s">
        <v>0</v>
      </c>
      <c r="CTU38" s="250" t="s">
        <v>0</v>
      </c>
      <c r="CTV38" s="250" t="s">
        <v>0</v>
      </c>
      <c r="CTW38" s="250" t="s">
        <v>0</v>
      </c>
      <c r="CTX38" s="250" t="s">
        <v>0</v>
      </c>
      <c r="CTY38" s="250" t="s">
        <v>0</v>
      </c>
      <c r="CTZ38" s="250" t="s">
        <v>0</v>
      </c>
      <c r="CUA38" s="250" t="s">
        <v>0</v>
      </c>
      <c r="CUB38" s="250" t="s">
        <v>0</v>
      </c>
      <c r="CUC38" s="250" t="s">
        <v>0</v>
      </c>
      <c r="CUD38" s="250" t="s">
        <v>0</v>
      </c>
      <c r="CUE38" s="250" t="s">
        <v>0</v>
      </c>
      <c r="CUF38" s="250" t="s">
        <v>0</v>
      </c>
      <c r="CUG38" s="250" t="s">
        <v>0</v>
      </c>
      <c r="CUH38" s="250" t="s">
        <v>0</v>
      </c>
      <c r="CUI38" s="250" t="s">
        <v>0</v>
      </c>
      <c r="CUJ38" s="250" t="s">
        <v>0</v>
      </c>
      <c r="CUK38" s="250" t="s">
        <v>0</v>
      </c>
      <c r="CUL38" s="250" t="s">
        <v>0</v>
      </c>
      <c r="CUM38" s="250" t="s">
        <v>0</v>
      </c>
      <c r="CUN38" s="250" t="s">
        <v>0</v>
      </c>
      <c r="CUO38" s="250" t="s">
        <v>0</v>
      </c>
      <c r="CUP38" s="250" t="s">
        <v>0</v>
      </c>
      <c r="CUQ38" s="250" t="s">
        <v>0</v>
      </c>
      <c r="CUR38" s="250" t="s">
        <v>0</v>
      </c>
      <c r="CUS38" s="250" t="s">
        <v>0</v>
      </c>
      <c r="CUT38" s="250" t="s">
        <v>0</v>
      </c>
      <c r="CUU38" s="250" t="s">
        <v>0</v>
      </c>
      <c r="CUV38" s="250" t="s">
        <v>0</v>
      </c>
      <c r="CUW38" s="250" t="s">
        <v>0</v>
      </c>
      <c r="CUX38" s="250" t="s">
        <v>0</v>
      </c>
      <c r="CUY38" s="250" t="s">
        <v>0</v>
      </c>
      <c r="CUZ38" s="250" t="s">
        <v>0</v>
      </c>
      <c r="CVA38" s="250" t="s">
        <v>0</v>
      </c>
      <c r="CVB38" s="250" t="s">
        <v>0</v>
      </c>
      <c r="CVC38" s="250" t="s">
        <v>0</v>
      </c>
      <c r="CVD38" s="250" t="s">
        <v>0</v>
      </c>
      <c r="CVE38" s="250" t="s">
        <v>0</v>
      </c>
      <c r="CVF38" s="250" t="s">
        <v>0</v>
      </c>
      <c r="CVG38" s="250" t="s">
        <v>0</v>
      </c>
      <c r="CVH38" s="250" t="s">
        <v>0</v>
      </c>
      <c r="CVI38" s="250" t="s">
        <v>0</v>
      </c>
      <c r="CVJ38" s="250" t="s">
        <v>0</v>
      </c>
      <c r="CVK38" s="250" t="s">
        <v>0</v>
      </c>
      <c r="CVL38" s="250" t="s">
        <v>0</v>
      </c>
      <c r="CVM38" s="250" t="s">
        <v>0</v>
      </c>
      <c r="CVN38" s="250" t="s">
        <v>0</v>
      </c>
      <c r="CVO38" s="250" t="s">
        <v>0</v>
      </c>
      <c r="CVP38" s="250" t="s">
        <v>0</v>
      </c>
      <c r="CVQ38" s="250" t="s">
        <v>0</v>
      </c>
      <c r="CVR38" s="250" t="s">
        <v>0</v>
      </c>
      <c r="CVS38" s="250" t="s">
        <v>0</v>
      </c>
      <c r="CVT38" s="250" t="s">
        <v>0</v>
      </c>
      <c r="CVU38" s="250" t="s">
        <v>0</v>
      </c>
      <c r="CVV38" s="250" t="s">
        <v>0</v>
      </c>
      <c r="CVW38" s="250" t="s">
        <v>0</v>
      </c>
      <c r="CVX38" s="250" t="s">
        <v>0</v>
      </c>
      <c r="CVY38" s="250" t="s">
        <v>0</v>
      </c>
      <c r="CVZ38" s="250" t="s">
        <v>0</v>
      </c>
      <c r="CWA38" s="250" t="s">
        <v>0</v>
      </c>
      <c r="CWB38" s="250" t="s">
        <v>0</v>
      </c>
      <c r="CWC38" s="250" t="s">
        <v>0</v>
      </c>
      <c r="CWD38" s="250" t="s">
        <v>0</v>
      </c>
      <c r="CWE38" s="250" t="s">
        <v>0</v>
      </c>
      <c r="CWF38" s="250" t="s">
        <v>0</v>
      </c>
      <c r="CWG38" s="250" t="s">
        <v>0</v>
      </c>
      <c r="CWH38" s="250" t="s">
        <v>0</v>
      </c>
      <c r="CWI38" s="250" t="s">
        <v>0</v>
      </c>
      <c r="CWJ38" s="250" t="s">
        <v>0</v>
      </c>
      <c r="CWK38" s="250" t="s">
        <v>0</v>
      </c>
      <c r="CWL38" s="250" t="s">
        <v>0</v>
      </c>
      <c r="CWM38" s="250" t="s">
        <v>0</v>
      </c>
      <c r="CWN38" s="250" t="s">
        <v>0</v>
      </c>
      <c r="CWO38" s="250" t="s">
        <v>0</v>
      </c>
      <c r="CWP38" s="250" t="s">
        <v>0</v>
      </c>
      <c r="CWQ38" s="250" t="s">
        <v>0</v>
      </c>
      <c r="CWR38" s="250" t="s">
        <v>0</v>
      </c>
      <c r="CWS38" s="250" t="s">
        <v>0</v>
      </c>
      <c r="CWT38" s="250" t="s">
        <v>0</v>
      </c>
      <c r="CWU38" s="250" t="s">
        <v>0</v>
      </c>
      <c r="CWV38" s="250" t="s">
        <v>0</v>
      </c>
      <c r="CWW38" s="250" t="s">
        <v>0</v>
      </c>
      <c r="CWX38" s="250" t="s">
        <v>0</v>
      </c>
      <c r="CWY38" s="250" t="s">
        <v>0</v>
      </c>
      <c r="CWZ38" s="250" t="s">
        <v>0</v>
      </c>
      <c r="CXA38" s="250" t="s">
        <v>0</v>
      </c>
      <c r="CXB38" s="250" t="s">
        <v>0</v>
      </c>
      <c r="CXC38" s="250" t="s">
        <v>0</v>
      </c>
      <c r="CXD38" s="250" t="s">
        <v>0</v>
      </c>
      <c r="CXE38" s="250" t="s">
        <v>0</v>
      </c>
      <c r="CXF38" s="250" t="s">
        <v>0</v>
      </c>
      <c r="CXG38" s="250" t="s">
        <v>0</v>
      </c>
      <c r="CXH38" s="250" t="s">
        <v>0</v>
      </c>
      <c r="CXI38" s="250" t="s">
        <v>0</v>
      </c>
      <c r="CXJ38" s="250" t="s">
        <v>0</v>
      </c>
      <c r="CXK38" s="250" t="s">
        <v>0</v>
      </c>
      <c r="CXL38" s="250" t="s">
        <v>0</v>
      </c>
      <c r="CXM38" s="250" t="s">
        <v>0</v>
      </c>
      <c r="CXN38" s="250" t="s">
        <v>0</v>
      </c>
      <c r="CXO38" s="250" t="s">
        <v>0</v>
      </c>
      <c r="CXP38" s="250" t="s">
        <v>0</v>
      </c>
      <c r="CXQ38" s="250" t="s">
        <v>0</v>
      </c>
      <c r="CXR38" s="250" t="s">
        <v>0</v>
      </c>
      <c r="CXS38" s="250" t="s">
        <v>0</v>
      </c>
      <c r="CXT38" s="250" t="s">
        <v>0</v>
      </c>
      <c r="CXU38" s="250" t="s">
        <v>0</v>
      </c>
      <c r="CXV38" s="250" t="s">
        <v>0</v>
      </c>
      <c r="CXW38" s="250" t="s">
        <v>0</v>
      </c>
      <c r="CXX38" s="250" t="s">
        <v>0</v>
      </c>
      <c r="CXY38" s="250" t="s">
        <v>0</v>
      </c>
      <c r="CXZ38" s="250" t="s">
        <v>0</v>
      </c>
      <c r="CYA38" s="250" t="s">
        <v>0</v>
      </c>
      <c r="CYB38" s="250" t="s">
        <v>0</v>
      </c>
      <c r="CYC38" s="250" t="s">
        <v>0</v>
      </c>
      <c r="CYD38" s="250" t="s">
        <v>0</v>
      </c>
      <c r="CYE38" s="250" t="s">
        <v>0</v>
      </c>
      <c r="CYF38" s="250" t="s">
        <v>0</v>
      </c>
      <c r="CYG38" s="250" t="s">
        <v>0</v>
      </c>
      <c r="CYH38" s="250" t="s">
        <v>0</v>
      </c>
      <c r="CYI38" s="250" t="s">
        <v>0</v>
      </c>
      <c r="CYJ38" s="250" t="s">
        <v>0</v>
      </c>
      <c r="CYK38" s="250" t="s">
        <v>0</v>
      </c>
      <c r="CYL38" s="250" t="s">
        <v>0</v>
      </c>
      <c r="CYM38" s="250" t="s">
        <v>0</v>
      </c>
      <c r="CYN38" s="250" t="s">
        <v>0</v>
      </c>
      <c r="CYO38" s="250" t="s">
        <v>0</v>
      </c>
      <c r="CYP38" s="250" t="s">
        <v>0</v>
      </c>
      <c r="CYQ38" s="250" t="s">
        <v>0</v>
      </c>
      <c r="CYR38" s="250" t="s">
        <v>0</v>
      </c>
      <c r="CYS38" s="250" t="s">
        <v>0</v>
      </c>
      <c r="CYT38" s="250" t="s">
        <v>0</v>
      </c>
      <c r="CYU38" s="250" t="s">
        <v>0</v>
      </c>
      <c r="CYV38" s="250" t="s">
        <v>0</v>
      </c>
      <c r="CYW38" s="250" t="s">
        <v>0</v>
      </c>
      <c r="CYX38" s="250" t="s">
        <v>0</v>
      </c>
      <c r="CYY38" s="250" t="s">
        <v>0</v>
      </c>
      <c r="CYZ38" s="250" t="s">
        <v>0</v>
      </c>
      <c r="CZA38" s="250" t="s">
        <v>0</v>
      </c>
      <c r="CZB38" s="250" t="s">
        <v>0</v>
      </c>
      <c r="CZC38" s="250" t="s">
        <v>0</v>
      </c>
      <c r="CZD38" s="250" t="s">
        <v>0</v>
      </c>
      <c r="CZE38" s="250" t="s">
        <v>0</v>
      </c>
      <c r="CZF38" s="250" t="s">
        <v>0</v>
      </c>
      <c r="CZG38" s="250" t="s">
        <v>0</v>
      </c>
      <c r="CZH38" s="250" t="s">
        <v>0</v>
      </c>
      <c r="CZI38" s="250" t="s">
        <v>0</v>
      </c>
      <c r="CZJ38" s="250" t="s">
        <v>0</v>
      </c>
      <c r="CZK38" s="250" t="s">
        <v>0</v>
      </c>
      <c r="CZL38" s="250" t="s">
        <v>0</v>
      </c>
      <c r="CZM38" s="250" t="s">
        <v>0</v>
      </c>
      <c r="CZN38" s="250" t="s">
        <v>0</v>
      </c>
      <c r="CZO38" s="250" t="s">
        <v>0</v>
      </c>
      <c r="CZP38" s="250" t="s">
        <v>0</v>
      </c>
      <c r="CZQ38" s="250" t="s">
        <v>0</v>
      </c>
      <c r="CZR38" s="250" t="s">
        <v>0</v>
      </c>
      <c r="CZS38" s="250" t="s">
        <v>0</v>
      </c>
      <c r="CZT38" s="250" t="s">
        <v>0</v>
      </c>
      <c r="CZU38" s="250" t="s">
        <v>0</v>
      </c>
      <c r="CZV38" s="250" t="s">
        <v>0</v>
      </c>
      <c r="CZW38" s="250" t="s">
        <v>0</v>
      </c>
      <c r="CZX38" s="250" t="s">
        <v>0</v>
      </c>
      <c r="CZY38" s="250" t="s">
        <v>0</v>
      </c>
      <c r="CZZ38" s="250" t="s">
        <v>0</v>
      </c>
      <c r="DAA38" s="250" t="s">
        <v>0</v>
      </c>
      <c r="DAB38" s="250" t="s">
        <v>0</v>
      </c>
      <c r="DAC38" s="250" t="s">
        <v>0</v>
      </c>
      <c r="DAD38" s="250" t="s">
        <v>0</v>
      </c>
      <c r="DAE38" s="250" t="s">
        <v>0</v>
      </c>
      <c r="DAF38" s="250" t="s">
        <v>0</v>
      </c>
      <c r="DAG38" s="250" t="s">
        <v>0</v>
      </c>
      <c r="DAH38" s="250" t="s">
        <v>0</v>
      </c>
      <c r="DAI38" s="250" t="s">
        <v>0</v>
      </c>
      <c r="DAJ38" s="250" t="s">
        <v>0</v>
      </c>
      <c r="DAK38" s="250" t="s">
        <v>0</v>
      </c>
      <c r="DAL38" s="250" t="s">
        <v>0</v>
      </c>
      <c r="DAM38" s="250" t="s">
        <v>0</v>
      </c>
      <c r="DAN38" s="250" t="s">
        <v>0</v>
      </c>
      <c r="DAO38" s="250" t="s">
        <v>0</v>
      </c>
      <c r="DAP38" s="250" t="s">
        <v>0</v>
      </c>
      <c r="DAQ38" s="250" t="s">
        <v>0</v>
      </c>
      <c r="DAR38" s="250" t="s">
        <v>0</v>
      </c>
      <c r="DAS38" s="250" t="s">
        <v>0</v>
      </c>
      <c r="DAT38" s="250" t="s">
        <v>0</v>
      </c>
      <c r="DAU38" s="250" t="s">
        <v>0</v>
      </c>
      <c r="DAV38" s="250" t="s">
        <v>0</v>
      </c>
      <c r="DAW38" s="250" t="s">
        <v>0</v>
      </c>
      <c r="DAX38" s="250" t="s">
        <v>0</v>
      </c>
      <c r="DAY38" s="250" t="s">
        <v>0</v>
      </c>
      <c r="DAZ38" s="250" t="s">
        <v>0</v>
      </c>
      <c r="DBA38" s="250" t="s">
        <v>0</v>
      </c>
      <c r="DBB38" s="250" t="s">
        <v>0</v>
      </c>
      <c r="DBC38" s="250" t="s">
        <v>0</v>
      </c>
      <c r="DBD38" s="250" t="s">
        <v>0</v>
      </c>
      <c r="DBE38" s="250" t="s">
        <v>0</v>
      </c>
      <c r="DBF38" s="250" t="s">
        <v>0</v>
      </c>
      <c r="DBG38" s="250" t="s">
        <v>0</v>
      </c>
      <c r="DBH38" s="250" t="s">
        <v>0</v>
      </c>
      <c r="DBI38" s="250" t="s">
        <v>0</v>
      </c>
      <c r="DBJ38" s="250" t="s">
        <v>0</v>
      </c>
      <c r="DBK38" s="250" t="s">
        <v>0</v>
      </c>
      <c r="DBL38" s="250" t="s">
        <v>0</v>
      </c>
      <c r="DBM38" s="250" t="s">
        <v>0</v>
      </c>
      <c r="DBN38" s="250" t="s">
        <v>0</v>
      </c>
      <c r="DBO38" s="250" t="s">
        <v>0</v>
      </c>
      <c r="DBP38" s="250" t="s">
        <v>0</v>
      </c>
      <c r="DBQ38" s="250" t="s">
        <v>0</v>
      </c>
      <c r="DBR38" s="250" t="s">
        <v>0</v>
      </c>
      <c r="DBS38" s="250" t="s">
        <v>0</v>
      </c>
      <c r="DBT38" s="250" t="s">
        <v>0</v>
      </c>
      <c r="DBU38" s="250" t="s">
        <v>0</v>
      </c>
      <c r="DBV38" s="250" t="s">
        <v>0</v>
      </c>
      <c r="DBW38" s="250" t="s">
        <v>0</v>
      </c>
      <c r="DBX38" s="250" t="s">
        <v>0</v>
      </c>
      <c r="DBY38" s="250" t="s">
        <v>0</v>
      </c>
      <c r="DBZ38" s="250" t="s">
        <v>0</v>
      </c>
      <c r="DCA38" s="250" t="s">
        <v>0</v>
      </c>
      <c r="DCB38" s="250" t="s">
        <v>0</v>
      </c>
      <c r="DCC38" s="250" t="s">
        <v>0</v>
      </c>
      <c r="DCD38" s="250" t="s">
        <v>0</v>
      </c>
      <c r="DCE38" s="250" t="s">
        <v>0</v>
      </c>
      <c r="DCF38" s="250" t="s">
        <v>0</v>
      </c>
      <c r="DCG38" s="250" t="s">
        <v>0</v>
      </c>
      <c r="DCH38" s="250" t="s">
        <v>0</v>
      </c>
      <c r="DCI38" s="250" t="s">
        <v>0</v>
      </c>
      <c r="DCJ38" s="250" t="s">
        <v>0</v>
      </c>
      <c r="DCK38" s="250" t="s">
        <v>0</v>
      </c>
      <c r="DCL38" s="250" t="s">
        <v>0</v>
      </c>
      <c r="DCM38" s="250" t="s">
        <v>0</v>
      </c>
      <c r="DCN38" s="250" t="s">
        <v>0</v>
      </c>
      <c r="DCO38" s="250" t="s">
        <v>0</v>
      </c>
      <c r="DCP38" s="250" t="s">
        <v>0</v>
      </c>
      <c r="DCQ38" s="250" t="s">
        <v>0</v>
      </c>
      <c r="DCR38" s="250" t="s">
        <v>0</v>
      </c>
      <c r="DCS38" s="250" t="s">
        <v>0</v>
      </c>
      <c r="DCT38" s="250" t="s">
        <v>0</v>
      </c>
      <c r="DCU38" s="250" t="s">
        <v>0</v>
      </c>
      <c r="DCV38" s="250" t="s">
        <v>0</v>
      </c>
      <c r="DCW38" s="250" t="s">
        <v>0</v>
      </c>
      <c r="DCX38" s="250" t="s">
        <v>0</v>
      </c>
      <c r="DCY38" s="250" t="s">
        <v>0</v>
      </c>
      <c r="DCZ38" s="250" t="s">
        <v>0</v>
      </c>
      <c r="DDA38" s="250" t="s">
        <v>0</v>
      </c>
      <c r="DDB38" s="250" t="s">
        <v>0</v>
      </c>
      <c r="DDC38" s="250" t="s">
        <v>0</v>
      </c>
      <c r="DDD38" s="250" t="s">
        <v>0</v>
      </c>
      <c r="DDE38" s="250" t="s">
        <v>0</v>
      </c>
      <c r="DDF38" s="250" t="s">
        <v>0</v>
      </c>
      <c r="DDG38" s="250" t="s">
        <v>0</v>
      </c>
      <c r="DDH38" s="250" t="s">
        <v>0</v>
      </c>
      <c r="DDI38" s="250" t="s">
        <v>0</v>
      </c>
      <c r="DDJ38" s="250" t="s">
        <v>0</v>
      </c>
      <c r="DDK38" s="250" t="s">
        <v>0</v>
      </c>
      <c r="DDL38" s="250" t="s">
        <v>0</v>
      </c>
      <c r="DDM38" s="250" t="s">
        <v>0</v>
      </c>
      <c r="DDN38" s="250" t="s">
        <v>0</v>
      </c>
      <c r="DDO38" s="250" t="s">
        <v>0</v>
      </c>
      <c r="DDP38" s="250" t="s">
        <v>0</v>
      </c>
      <c r="DDQ38" s="250" t="s">
        <v>0</v>
      </c>
      <c r="DDR38" s="250" t="s">
        <v>0</v>
      </c>
      <c r="DDS38" s="250" t="s">
        <v>0</v>
      </c>
      <c r="DDT38" s="250" t="s">
        <v>0</v>
      </c>
      <c r="DDU38" s="250" t="s">
        <v>0</v>
      </c>
      <c r="DDV38" s="250" t="s">
        <v>0</v>
      </c>
      <c r="DDW38" s="250" t="s">
        <v>0</v>
      </c>
      <c r="DDX38" s="250" t="s">
        <v>0</v>
      </c>
      <c r="DDY38" s="250" t="s">
        <v>0</v>
      </c>
      <c r="DDZ38" s="250" t="s">
        <v>0</v>
      </c>
      <c r="DEA38" s="250" t="s">
        <v>0</v>
      </c>
      <c r="DEB38" s="250" t="s">
        <v>0</v>
      </c>
      <c r="DEC38" s="250" t="s">
        <v>0</v>
      </c>
      <c r="DED38" s="250" t="s">
        <v>0</v>
      </c>
      <c r="DEE38" s="250" t="s">
        <v>0</v>
      </c>
      <c r="DEF38" s="250" t="s">
        <v>0</v>
      </c>
      <c r="DEG38" s="250" t="s">
        <v>0</v>
      </c>
      <c r="DEH38" s="250" t="s">
        <v>0</v>
      </c>
      <c r="DEI38" s="250" t="s">
        <v>0</v>
      </c>
      <c r="DEJ38" s="250" t="s">
        <v>0</v>
      </c>
      <c r="DEK38" s="250" t="s">
        <v>0</v>
      </c>
      <c r="DEL38" s="250" t="s">
        <v>0</v>
      </c>
      <c r="DEM38" s="250" t="s">
        <v>0</v>
      </c>
      <c r="DEN38" s="250" t="s">
        <v>0</v>
      </c>
      <c r="DEO38" s="250" t="s">
        <v>0</v>
      </c>
      <c r="DEP38" s="250" t="s">
        <v>0</v>
      </c>
      <c r="DEQ38" s="250" t="s">
        <v>0</v>
      </c>
      <c r="DER38" s="250" t="s">
        <v>0</v>
      </c>
      <c r="DES38" s="250" t="s">
        <v>0</v>
      </c>
      <c r="DET38" s="250" t="s">
        <v>0</v>
      </c>
      <c r="DEU38" s="250" t="s">
        <v>0</v>
      </c>
      <c r="DEV38" s="250" t="s">
        <v>0</v>
      </c>
      <c r="DEW38" s="250" t="s">
        <v>0</v>
      </c>
      <c r="DEX38" s="250" t="s">
        <v>0</v>
      </c>
      <c r="DEY38" s="250" t="s">
        <v>0</v>
      </c>
      <c r="DEZ38" s="250" t="s">
        <v>0</v>
      </c>
      <c r="DFA38" s="250" t="s">
        <v>0</v>
      </c>
      <c r="DFB38" s="250" t="s">
        <v>0</v>
      </c>
      <c r="DFC38" s="250" t="s">
        <v>0</v>
      </c>
      <c r="DFD38" s="250" t="s">
        <v>0</v>
      </c>
      <c r="DFE38" s="250" t="s">
        <v>0</v>
      </c>
      <c r="DFF38" s="250" t="s">
        <v>0</v>
      </c>
      <c r="DFG38" s="250" t="s">
        <v>0</v>
      </c>
      <c r="DFH38" s="250" t="s">
        <v>0</v>
      </c>
      <c r="DFI38" s="250" t="s">
        <v>0</v>
      </c>
      <c r="DFJ38" s="250" t="s">
        <v>0</v>
      </c>
      <c r="DFK38" s="250" t="s">
        <v>0</v>
      </c>
      <c r="DFL38" s="250" t="s">
        <v>0</v>
      </c>
      <c r="DFM38" s="250" t="s">
        <v>0</v>
      </c>
      <c r="DFN38" s="250" t="s">
        <v>0</v>
      </c>
      <c r="DFO38" s="250" t="s">
        <v>0</v>
      </c>
      <c r="DFP38" s="250" t="s">
        <v>0</v>
      </c>
      <c r="DFQ38" s="250" t="s">
        <v>0</v>
      </c>
      <c r="DFR38" s="250" t="s">
        <v>0</v>
      </c>
      <c r="DFS38" s="250" t="s">
        <v>0</v>
      </c>
      <c r="DFT38" s="250" t="s">
        <v>0</v>
      </c>
      <c r="DFU38" s="250" t="s">
        <v>0</v>
      </c>
      <c r="DFV38" s="250" t="s">
        <v>0</v>
      </c>
      <c r="DFW38" s="250" t="s">
        <v>0</v>
      </c>
      <c r="DFX38" s="250" t="s">
        <v>0</v>
      </c>
      <c r="DFY38" s="250" t="s">
        <v>0</v>
      </c>
      <c r="DFZ38" s="250" t="s">
        <v>0</v>
      </c>
      <c r="DGA38" s="250" t="s">
        <v>0</v>
      </c>
      <c r="DGB38" s="250" t="s">
        <v>0</v>
      </c>
      <c r="DGC38" s="250" t="s">
        <v>0</v>
      </c>
      <c r="DGD38" s="250" t="s">
        <v>0</v>
      </c>
      <c r="DGE38" s="250" t="s">
        <v>0</v>
      </c>
      <c r="DGF38" s="250" t="s">
        <v>0</v>
      </c>
      <c r="DGG38" s="250" t="s">
        <v>0</v>
      </c>
      <c r="DGH38" s="250" t="s">
        <v>0</v>
      </c>
      <c r="DGI38" s="250" t="s">
        <v>0</v>
      </c>
      <c r="DGJ38" s="250" t="s">
        <v>0</v>
      </c>
      <c r="DGK38" s="250" t="s">
        <v>0</v>
      </c>
      <c r="DGL38" s="250" t="s">
        <v>0</v>
      </c>
      <c r="DGM38" s="250" t="s">
        <v>0</v>
      </c>
      <c r="DGN38" s="250" t="s">
        <v>0</v>
      </c>
      <c r="DGO38" s="250" t="s">
        <v>0</v>
      </c>
      <c r="DGP38" s="250" t="s">
        <v>0</v>
      </c>
      <c r="DGQ38" s="250" t="s">
        <v>0</v>
      </c>
      <c r="DGR38" s="250" t="s">
        <v>0</v>
      </c>
      <c r="DGS38" s="250" t="s">
        <v>0</v>
      </c>
      <c r="DGT38" s="250" t="s">
        <v>0</v>
      </c>
      <c r="DGU38" s="250" t="s">
        <v>0</v>
      </c>
      <c r="DGV38" s="250" t="s">
        <v>0</v>
      </c>
      <c r="DGW38" s="250" t="s">
        <v>0</v>
      </c>
      <c r="DGX38" s="250" t="s">
        <v>0</v>
      </c>
      <c r="DGY38" s="250" t="s">
        <v>0</v>
      </c>
      <c r="DGZ38" s="250" t="s">
        <v>0</v>
      </c>
      <c r="DHA38" s="250" t="s">
        <v>0</v>
      </c>
      <c r="DHB38" s="250" t="s">
        <v>0</v>
      </c>
      <c r="DHC38" s="250" t="s">
        <v>0</v>
      </c>
      <c r="DHD38" s="250" t="s">
        <v>0</v>
      </c>
      <c r="DHE38" s="250" t="s">
        <v>0</v>
      </c>
      <c r="DHF38" s="250" t="s">
        <v>0</v>
      </c>
      <c r="DHG38" s="250" t="s">
        <v>0</v>
      </c>
      <c r="DHH38" s="250" t="s">
        <v>0</v>
      </c>
      <c r="DHI38" s="250" t="s">
        <v>0</v>
      </c>
      <c r="DHJ38" s="250" t="s">
        <v>0</v>
      </c>
      <c r="DHK38" s="250" t="s">
        <v>0</v>
      </c>
      <c r="DHL38" s="250" t="s">
        <v>0</v>
      </c>
      <c r="DHM38" s="250" t="s">
        <v>0</v>
      </c>
      <c r="DHN38" s="250" t="s">
        <v>0</v>
      </c>
      <c r="DHO38" s="250" t="s">
        <v>0</v>
      </c>
      <c r="DHP38" s="250" t="s">
        <v>0</v>
      </c>
      <c r="DHQ38" s="250" t="s">
        <v>0</v>
      </c>
      <c r="DHR38" s="250" t="s">
        <v>0</v>
      </c>
      <c r="DHS38" s="250" t="s">
        <v>0</v>
      </c>
      <c r="DHT38" s="250" t="s">
        <v>0</v>
      </c>
      <c r="DHU38" s="250" t="s">
        <v>0</v>
      </c>
      <c r="DHV38" s="250" t="s">
        <v>0</v>
      </c>
      <c r="DHW38" s="250" t="s">
        <v>0</v>
      </c>
      <c r="DHX38" s="250" t="s">
        <v>0</v>
      </c>
      <c r="DHY38" s="250" t="s">
        <v>0</v>
      </c>
      <c r="DHZ38" s="250" t="s">
        <v>0</v>
      </c>
      <c r="DIA38" s="250" t="s">
        <v>0</v>
      </c>
      <c r="DIB38" s="250" t="s">
        <v>0</v>
      </c>
      <c r="DIC38" s="250" t="s">
        <v>0</v>
      </c>
      <c r="DID38" s="250" t="s">
        <v>0</v>
      </c>
      <c r="DIE38" s="250" t="s">
        <v>0</v>
      </c>
      <c r="DIF38" s="250" t="s">
        <v>0</v>
      </c>
      <c r="DIG38" s="250" t="s">
        <v>0</v>
      </c>
      <c r="DIH38" s="250" t="s">
        <v>0</v>
      </c>
      <c r="DII38" s="250" t="s">
        <v>0</v>
      </c>
      <c r="DIJ38" s="250" t="s">
        <v>0</v>
      </c>
      <c r="DIK38" s="250" t="s">
        <v>0</v>
      </c>
      <c r="DIL38" s="250" t="s">
        <v>0</v>
      </c>
      <c r="DIM38" s="250" t="s">
        <v>0</v>
      </c>
      <c r="DIN38" s="250" t="s">
        <v>0</v>
      </c>
      <c r="DIO38" s="250" t="s">
        <v>0</v>
      </c>
      <c r="DIP38" s="250" t="s">
        <v>0</v>
      </c>
      <c r="DIQ38" s="250" t="s">
        <v>0</v>
      </c>
      <c r="DIR38" s="250" t="s">
        <v>0</v>
      </c>
      <c r="DIS38" s="250" t="s">
        <v>0</v>
      </c>
      <c r="DIT38" s="250" t="s">
        <v>0</v>
      </c>
      <c r="DIU38" s="250" t="s">
        <v>0</v>
      </c>
      <c r="DIV38" s="250" t="s">
        <v>0</v>
      </c>
      <c r="DIW38" s="250" t="s">
        <v>0</v>
      </c>
      <c r="DIX38" s="250" t="s">
        <v>0</v>
      </c>
      <c r="DIY38" s="250" t="s">
        <v>0</v>
      </c>
      <c r="DIZ38" s="250" t="s">
        <v>0</v>
      </c>
      <c r="DJA38" s="250" t="s">
        <v>0</v>
      </c>
      <c r="DJB38" s="250" t="s">
        <v>0</v>
      </c>
      <c r="DJC38" s="250" t="s">
        <v>0</v>
      </c>
      <c r="DJD38" s="250" t="s">
        <v>0</v>
      </c>
      <c r="DJE38" s="250" t="s">
        <v>0</v>
      </c>
      <c r="DJF38" s="250" t="s">
        <v>0</v>
      </c>
      <c r="DJG38" s="250" t="s">
        <v>0</v>
      </c>
      <c r="DJH38" s="250" t="s">
        <v>0</v>
      </c>
      <c r="DJI38" s="250" t="s">
        <v>0</v>
      </c>
      <c r="DJJ38" s="250" t="s">
        <v>0</v>
      </c>
      <c r="DJK38" s="250" t="s">
        <v>0</v>
      </c>
      <c r="DJL38" s="250" t="s">
        <v>0</v>
      </c>
      <c r="DJM38" s="250" t="s">
        <v>0</v>
      </c>
      <c r="DJN38" s="250" t="s">
        <v>0</v>
      </c>
      <c r="DJO38" s="250" t="s">
        <v>0</v>
      </c>
      <c r="DJP38" s="250" t="s">
        <v>0</v>
      </c>
      <c r="DJQ38" s="250" t="s">
        <v>0</v>
      </c>
      <c r="DJR38" s="250" t="s">
        <v>0</v>
      </c>
      <c r="DJS38" s="250" t="s">
        <v>0</v>
      </c>
      <c r="DJT38" s="250" t="s">
        <v>0</v>
      </c>
      <c r="DJU38" s="250" t="s">
        <v>0</v>
      </c>
      <c r="DJV38" s="250" t="s">
        <v>0</v>
      </c>
      <c r="DJW38" s="250" t="s">
        <v>0</v>
      </c>
      <c r="DJX38" s="250" t="s">
        <v>0</v>
      </c>
      <c r="DJY38" s="250" t="s">
        <v>0</v>
      </c>
      <c r="DJZ38" s="250" t="s">
        <v>0</v>
      </c>
      <c r="DKA38" s="250" t="s">
        <v>0</v>
      </c>
      <c r="DKB38" s="250" t="s">
        <v>0</v>
      </c>
      <c r="DKC38" s="250" t="s">
        <v>0</v>
      </c>
      <c r="DKD38" s="250" t="s">
        <v>0</v>
      </c>
      <c r="DKE38" s="250" t="s">
        <v>0</v>
      </c>
      <c r="DKF38" s="250" t="s">
        <v>0</v>
      </c>
      <c r="DKG38" s="250" t="s">
        <v>0</v>
      </c>
      <c r="DKH38" s="250" t="s">
        <v>0</v>
      </c>
      <c r="DKI38" s="250" t="s">
        <v>0</v>
      </c>
      <c r="DKJ38" s="250" t="s">
        <v>0</v>
      </c>
      <c r="DKK38" s="250" t="s">
        <v>0</v>
      </c>
      <c r="DKL38" s="250" t="s">
        <v>0</v>
      </c>
      <c r="DKM38" s="250" t="s">
        <v>0</v>
      </c>
      <c r="DKN38" s="250" t="s">
        <v>0</v>
      </c>
      <c r="DKO38" s="250" t="s">
        <v>0</v>
      </c>
      <c r="DKP38" s="250" t="s">
        <v>0</v>
      </c>
      <c r="DKQ38" s="250" t="s">
        <v>0</v>
      </c>
      <c r="DKR38" s="250" t="s">
        <v>0</v>
      </c>
      <c r="DKS38" s="250" t="s">
        <v>0</v>
      </c>
      <c r="DKT38" s="250" t="s">
        <v>0</v>
      </c>
      <c r="DKU38" s="250" t="s">
        <v>0</v>
      </c>
      <c r="DKV38" s="250" t="s">
        <v>0</v>
      </c>
      <c r="DKW38" s="250" t="s">
        <v>0</v>
      </c>
      <c r="DKX38" s="250" t="s">
        <v>0</v>
      </c>
      <c r="DKY38" s="250" t="s">
        <v>0</v>
      </c>
      <c r="DKZ38" s="250" t="s">
        <v>0</v>
      </c>
      <c r="DLA38" s="250" t="s">
        <v>0</v>
      </c>
      <c r="DLB38" s="250" t="s">
        <v>0</v>
      </c>
      <c r="DLC38" s="250" t="s">
        <v>0</v>
      </c>
      <c r="DLD38" s="250" t="s">
        <v>0</v>
      </c>
      <c r="DLE38" s="250" t="s">
        <v>0</v>
      </c>
      <c r="DLF38" s="250" t="s">
        <v>0</v>
      </c>
      <c r="DLG38" s="250" t="s">
        <v>0</v>
      </c>
      <c r="DLH38" s="250" t="s">
        <v>0</v>
      </c>
      <c r="DLI38" s="250" t="s">
        <v>0</v>
      </c>
      <c r="DLJ38" s="250" t="s">
        <v>0</v>
      </c>
      <c r="DLK38" s="250" t="s">
        <v>0</v>
      </c>
      <c r="DLL38" s="250" t="s">
        <v>0</v>
      </c>
      <c r="DLM38" s="250" t="s">
        <v>0</v>
      </c>
      <c r="DLN38" s="250" t="s">
        <v>0</v>
      </c>
      <c r="DLO38" s="250" t="s">
        <v>0</v>
      </c>
      <c r="DLP38" s="250" t="s">
        <v>0</v>
      </c>
      <c r="DLQ38" s="250" t="s">
        <v>0</v>
      </c>
      <c r="DLR38" s="250" t="s">
        <v>0</v>
      </c>
      <c r="DLS38" s="250" t="s">
        <v>0</v>
      </c>
      <c r="DLT38" s="250" t="s">
        <v>0</v>
      </c>
      <c r="DLU38" s="250" t="s">
        <v>0</v>
      </c>
      <c r="DLV38" s="250" t="s">
        <v>0</v>
      </c>
      <c r="DLW38" s="250" t="s">
        <v>0</v>
      </c>
      <c r="DLX38" s="250" t="s">
        <v>0</v>
      </c>
      <c r="DLY38" s="250" t="s">
        <v>0</v>
      </c>
      <c r="DLZ38" s="250" t="s">
        <v>0</v>
      </c>
      <c r="DMA38" s="250" t="s">
        <v>0</v>
      </c>
      <c r="DMB38" s="250" t="s">
        <v>0</v>
      </c>
      <c r="DMC38" s="250" t="s">
        <v>0</v>
      </c>
      <c r="DMD38" s="250" t="s">
        <v>0</v>
      </c>
      <c r="DME38" s="250" t="s">
        <v>0</v>
      </c>
      <c r="DMF38" s="250" t="s">
        <v>0</v>
      </c>
      <c r="DMG38" s="250" t="s">
        <v>0</v>
      </c>
      <c r="DMH38" s="250" t="s">
        <v>0</v>
      </c>
      <c r="DMI38" s="250" t="s">
        <v>0</v>
      </c>
      <c r="DMJ38" s="250" t="s">
        <v>0</v>
      </c>
      <c r="DMK38" s="250" t="s">
        <v>0</v>
      </c>
      <c r="DML38" s="250" t="s">
        <v>0</v>
      </c>
      <c r="DMM38" s="250" t="s">
        <v>0</v>
      </c>
      <c r="DMN38" s="250" t="s">
        <v>0</v>
      </c>
      <c r="DMO38" s="250" t="s">
        <v>0</v>
      </c>
      <c r="DMP38" s="250" t="s">
        <v>0</v>
      </c>
      <c r="DMQ38" s="250" t="s">
        <v>0</v>
      </c>
      <c r="DMR38" s="250" t="s">
        <v>0</v>
      </c>
      <c r="DMS38" s="250" t="s">
        <v>0</v>
      </c>
      <c r="DMT38" s="250" t="s">
        <v>0</v>
      </c>
      <c r="DMU38" s="250" t="s">
        <v>0</v>
      </c>
      <c r="DMV38" s="250" t="s">
        <v>0</v>
      </c>
      <c r="DMW38" s="250" t="s">
        <v>0</v>
      </c>
      <c r="DMX38" s="250" t="s">
        <v>0</v>
      </c>
      <c r="DMY38" s="250" t="s">
        <v>0</v>
      </c>
      <c r="DMZ38" s="250" t="s">
        <v>0</v>
      </c>
      <c r="DNA38" s="250" t="s">
        <v>0</v>
      </c>
      <c r="DNB38" s="250" t="s">
        <v>0</v>
      </c>
      <c r="DNC38" s="250" t="s">
        <v>0</v>
      </c>
      <c r="DND38" s="250" t="s">
        <v>0</v>
      </c>
      <c r="DNE38" s="250" t="s">
        <v>0</v>
      </c>
      <c r="DNF38" s="250" t="s">
        <v>0</v>
      </c>
      <c r="DNG38" s="250" t="s">
        <v>0</v>
      </c>
      <c r="DNH38" s="250" t="s">
        <v>0</v>
      </c>
      <c r="DNI38" s="250" t="s">
        <v>0</v>
      </c>
      <c r="DNJ38" s="250" t="s">
        <v>0</v>
      </c>
      <c r="DNK38" s="250" t="s">
        <v>0</v>
      </c>
      <c r="DNL38" s="250" t="s">
        <v>0</v>
      </c>
      <c r="DNM38" s="250" t="s">
        <v>0</v>
      </c>
      <c r="DNN38" s="250" t="s">
        <v>0</v>
      </c>
      <c r="DNO38" s="250" t="s">
        <v>0</v>
      </c>
      <c r="DNP38" s="250" t="s">
        <v>0</v>
      </c>
      <c r="DNQ38" s="250" t="s">
        <v>0</v>
      </c>
      <c r="DNR38" s="250" t="s">
        <v>0</v>
      </c>
      <c r="DNS38" s="250" t="s">
        <v>0</v>
      </c>
      <c r="DNT38" s="250" t="s">
        <v>0</v>
      </c>
      <c r="DNU38" s="250" t="s">
        <v>0</v>
      </c>
      <c r="DNV38" s="250" t="s">
        <v>0</v>
      </c>
      <c r="DNW38" s="250" t="s">
        <v>0</v>
      </c>
      <c r="DNX38" s="250" t="s">
        <v>0</v>
      </c>
      <c r="DNY38" s="250" t="s">
        <v>0</v>
      </c>
      <c r="DNZ38" s="250" t="s">
        <v>0</v>
      </c>
      <c r="DOA38" s="250" t="s">
        <v>0</v>
      </c>
      <c r="DOB38" s="250" t="s">
        <v>0</v>
      </c>
      <c r="DOC38" s="250" t="s">
        <v>0</v>
      </c>
      <c r="DOD38" s="250" t="s">
        <v>0</v>
      </c>
      <c r="DOE38" s="250" t="s">
        <v>0</v>
      </c>
      <c r="DOF38" s="250" t="s">
        <v>0</v>
      </c>
      <c r="DOG38" s="250" t="s">
        <v>0</v>
      </c>
      <c r="DOH38" s="250" t="s">
        <v>0</v>
      </c>
      <c r="DOI38" s="250" t="s">
        <v>0</v>
      </c>
      <c r="DOJ38" s="250" t="s">
        <v>0</v>
      </c>
      <c r="DOK38" s="250" t="s">
        <v>0</v>
      </c>
      <c r="DOL38" s="250" t="s">
        <v>0</v>
      </c>
      <c r="DOM38" s="250" t="s">
        <v>0</v>
      </c>
      <c r="DON38" s="250" t="s">
        <v>0</v>
      </c>
      <c r="DOO38" s="250" t="s">
        <v>0</v>
      </c>
      <c r="DOP38" s="250" t="s">
        <v>0</v>
      </c>
      <c r="DOQ38" s="250" t="s">
        <v>0</v>
      </c>
      <c r="DOR38" s="250" t="s">
        <v>0</v>
      </c>
      <c r="DOS38" s="250" t="s">
        <v>0</v>
      </c>
      <c r="DOT38" s="250" t="s">
        <v>0</v>
      </c>
      <c r="DOU38" s="250" t="s">
        <v>0</v>
      </c>
      <c r="DOV38" s="250" t="s">
        <v>0</v>
      </c>
      <c r="DOW38" s="250" t="s">
        <v>0</v>
      </c>
      <c r="DOX38" s="250" t="s">
        <v>0</v>
      </c>
      <c r="DOY38" s="250" t="s">
        <v>0</v>
      </c>
      <c r="DOZ38" s="250" t="s">
        <v>0</v>
      </c>
      <c r="DPA38" s="250" t="s">
        <v>0</v>
      </c>
      <c r="DPB38" s="250" t="s">
        <v>0</v>
      </c>
      <c r="DPC38" s="250" t="s">
        <v>0</v>
      </c>
      <c r="DPD38" s="250" t="s">
        <v>0</v>
      </c>
      <c r="DPE38" s="250" t="s">
        <v>0</v>
      </c>
      <c r="DPF38" s="250" t="s">
        <v>0</v>
      </c>
      <c r="DPG38" s="250" t="s">
        <v>0</v>
      </c>
      <c r="DPH38" s="250" t="s">
        <v>0</v>
      </c>
      <c r="DPI38" s="250" t="s">
        <v>0</v>
      </c>
      <c r="DPJ38" s="250" t="s">
        <v>0</v>
      </c>
      <c r="DPK38" s="250" t="s">
        <v>0</v>
      </c>
      <c r="DPL38" s="250" t="s">
        <v>0</v>
      </c>
      <c r="DPM38" s="250" t="s">
        <v>0</v>
      </c>
      <c r="DPN38" s="250" t="s">
        <v>0</v>
      </c>
      <c r="DPO38" s="250" t="s">
        <v>0</v>
      </c>
      <c r="DPP38" s="250" t="s">
        <v>0</v>
      </c>
      <c r="DPQ38" s="250" t="s">
        <v>0</v>
      </c>
      <c r="DPR38" s="250" t="s">
        <v>0</v>
      </c>
      <c r="DPS38" s="250" t="s">
        <v>0</v>
      </c>
      <c r="DPT38" s="250" t="s">
        <v>0</v>
      </c>
      <c r="DPU38" s="250" t="s">
        <v>0</v>
      </c>
      <c r="DPV38" s="250" t="s">
        <v>0</v>
      </c>
      <c r="DPW38" s="250" t="s">
        <v>0</v>
      </c>
      <c r="DPX38" s="250" t="s">
        <v>0</v>
      </c>
      <c r="DPY38" s="250" t="s">
        <v>0</v>
      </c>
      <c r="DPZ38" s="250" t="s">
        <v>0</v>
      </c>
      <c r="DQA38" s="250" t="s">
        <v>0</v>
      </c>
      <c r="DQB38" s="250" t="s">
        <v>0</v>
      </c>
      <c r="DQC38" s="250" t="s">
        <v>0</v>
      </c>
      <c r="DQD38" s="250" t="s">
        <v>0</v>
      </c>
      <c r="DQE38" s="250" t="s">
        <v>0</v>
      </c>
      <c r="DQF38" s="250" t="s">
        <v>0</v>
      </c>
      <c r="DQG38" s="250" t="s">
        <v>0</v>
      </c>
      <c r="DQH38" s="250" t="s">
        <v>0</v>
      </c>
      <c r="DQI38" s="250" t="s">
        <v>0</v>
      </c>
      <c r="DQJ38" s="250" t="s">
        <v>0</v>
      </c>
      <c r="DQK38" s="250" t="s">
        <v>0</v>
      </c>
      <c r="DQL38" s="250" t="s">
        <v>0</v>
      </c>
      <c r="DQM38" s="250" t="s">
        <v>0</v>
      </c>
      <c r="DQN38" s="250" t="s">
        <v>0</v>
      </c>
      <c r="DQO38" s="250" t="s">
        <v>0</v>
      </c>
      <c r="DQP38" s="250" t="s">
        <v>0</v>
      </c>
      <c r="DQQ38" s="250" t="s">
        <v>0</v>
      </c>
      <c r="DQR38" s="250" t="s">
        <v>0</v>
      </c>
      <c r="DQS38" s="250" t="s">
        <v>0</v>
      </c>
      <c r="DQT38" s="250" t="s">
        <v>0</v>
      </c>
      <c r="DQU38" s="250" t="s">
        <v>0</v>
      </c>
      <c r="DQV38" s="250" t="s">
        <v>0</v>
      </c>
      <c r="DQW38" s="250" t="s">
        <v>0</v>
      </c>
      <c r="DQX38" s="250" t="s">
        <v>0</v>
      </c>
      <c r="DQY38" s="250" t="s">
        <v>0</v>
      </c>
      <c r="DQZ38" s="250" t="s">
        <v>0</v>
      </c>
      <c r="DRA38" s="250" t="s">
        <v>0</v>
      </c>
      <c r="DRB38" s="250" t="s">
        <v>0</v>
      </c>
      <c r="DRC38" s="250" t="s">
        <v>0</v>
      </c>
      <c r="DRD38" s="250" t="s">
        <v>0</v>
      </c>
      <c r="DRE38" s="250" t="s">
        <v>0</v>
      </c>
      <c r="DRF38" s="250" t="s">
        <v>0</v>
      </c>
      <c r="DRG38" s="250" t="s">
        <v>0</v>
      </c>
      <c r="DRH38" s="250" t="s">
        <v>0</v>
      </c>
      <c r="DRI38" s="250" t="s">
        <v>0</v>
      </c>
      <c r="DRJ38" s="250" t="s">
        <v>0</v>
      </c>
      <c r="DRK38" s="250" t="s">
        <v>0</v>
      </c>
      <c r="DRL38" s="250" t="s">
        <v>0</v>
      </c>
      <c r="DRM38" s="250" t="s">
        <v>0</v>
      </c>
      <c r="DRN38" s="250" t="s">
        <v>0</v>
      </c>
      <c r="DRO38" s="250" t="s">
        <v>0</v>
      </c>
      <c r="DRP38" s="250" t="s">
        <v>0</v>
      </c>
      <c r="DRQ38" s="250" t="s">
        <v>0</v>
      </c>
      <c r="DRR38" s="250" t="s">
        <v>0</v>
      </c>
      <c r="DRS38" s="250" t="s">
        <v>0</v>
      </c>
      <c r="DRT38" s="250" t="s">
        <v>0</v>
      </c>
      <c r="DRU38" s="250" t="s">
        <v>0</v>
      </c>
      <c r="DRV38" s="250" t="s">
        <v>0</v>
      </c>
      <c r="DRW38" s="250" t="s">
        <v>0</v>
      </c>
      <c r="DRX38" s="250" t="s">
        <v>0</v>
      </c>
      <c r="DRY38" s="250" t="s">
        <v>0</v>
      </c>
      <c r="DRZ38" s="250" t="s">
        <v>0</v>
      </c>
      <c r="DSA38" s="250" t="s">
        <v>0</v>
      </c>
      <c r="DSB38" s="250" t="s">
        <v>0</v>
      </c>
      <c r="DSC38" s="250" t="s">
        <v>0</v>
      </c>
      <c r="DSD38" s="250" t="s">
        <v>0</v>
      </c>
      <c r="DSE38" s="250" t="s">
        <v>0</v>
      </c>
      <c r="DSF38" s="250" t="s">
        <v>0</v>
      </c>
      <c r="DSG38" s="250" t="s">
        <v>0</v>
      </c>
      <c r="DSH38" s="250" t="s">
        <v>0</v>
      </c>
      <c r="DSI38" s="250" t="s">
        <v>0</v>
      </c>
      <c r="DSJ38" s="250" t="s">
        <v>0</v>
      </c>
      <c r="DSK38" s="250" t="s">
        <v>0</v>
      </c>
      <c r="DSL38" s="250" t="s">
        <v>0</v>
      </c>
      <c r="DSM38" s="250" t="s">
        <v>0</v>
      </c>
      <c r="DSN38" s="250" t="s">
        <v>0</v>
      </c>
      <c r="DSO38" s="250" t="s">
        <v>0</v>
      </c>
      <c r="DSP38" s="250" t="s">
        <v>0</v>
      </c>
      <c r="DSQ38" s="250" t="s">
        <v>0</v>
      </c>
      <c r="DSR38" s="250" t="s">
        <v>0</v>
      </c>
      <c r="DSS38" s="250" t="s">
        <v>0</v>
      </c>
      <c r="DST38" s="250" t="s">
        <v>0</v>
      </c>
      <c r="DSU38" s="250" t="s">
        <v>0</v>
      </c>
      <c r="DSV38" s="250" t="s">
        <v>0</v>
      </c>
      <c r="DSW38" s="250" t="s">
        <v>0</v>
      </c>
      <c r="DSX38" s="250" t="s">
        <v>0</v>
      </c>
      <c r="DSY38" s="250" t="s">
        <v>0</v>
      </c>
      <c r="DSZ38" s="250" t="s">
        <v>0</v>
      </c>
      <c r="DTA38" s="250" t="s">
        <v>0</v>
      </c>
      <c r="DTB38" s="250" t="s">
        <v>0</v>
      </c>
      <c r="DTC38" s="250" t="s">
        <v>0</v>
      </c>
      <c r="DTD38" s="250" t="s">
        <v>0</v>
      </c>
      <c r="DTE38" s="250" t="s">
        <v>0</v>
      </c>
      <c r="DTF38" s="250" t="s">
        <v>0</v>
      </c>
      <c r="DTG38" s="250" t="s">
        <v>0</v>
      </c>
      <c r="DTH38" s="250" t="s">
        <v>0</v>
      </c>
      <c r="DTI38" s="250" t="s">
        <v>0</v>
      </c>
      <c r="DTJ38" s="250" t="s">
        <v>0</v>
      </c>
      <c r="DTK38" s="250" t="s">
        <v>0</v>
      </c>
      <c r="DTL38" s="250" t="s">
        <v>0</v>
      </c>
      <c r="DTM38" s="250" t="s">
        <v>0</v>
      </c>
      <c r="DTN38" s="250" t="s">
        <v>0</v>
      </c>
      <c r="DTO38" s="250" t="s">
        <v>0</v>
      </c>
      <c r="DTP38" s="250" t="s">
        <v>0</v>
      </c>
      <c r="DTQ38" s="250" t="s">
        <v>0</v>
      </c>
      <c r="DTR38" s="250" t="s">
        <v>0</v>
      </c>
      <c r="DTS38" s="250" t="s">
        <v>0</v>
      </c>
      <c r="DTT38" s="250" t="s">
        <v>0</v>
      </c>
      <c r="DTU38" s="250" t="s">
        <v>0</v>
      </c>
      <c r="DTV38" s="250" t="s">
        <v>0</v>
      </c>
      <c r="DTW38" s="250" t="s">
        <v>0</v>
      </c>
      <c r="DTX38" s="250" t="s">
        <v>0</v>
      </c>
      <c r="DTY38" s="250" t="s">
        <v>0</v>
      </c>
      <c r="DTZ38" s="250" t="s">
        <v>0</v>
      </c>
      <c r="DUA38" s="250" t="s">
        <v>0</v>
      </c>
      <c r="DUB38" s="250" t="s">
        <v>0</v>
      </c>
      <c r="DUC38" s="250" t="s">
        <v>0</v>
      </c>
      <c r="DUD38" s="250" t="s">
        <v>0</v>
      </c>
      <c r="DUE38" s="250" t="s">
        <v>0</v>
      </c>
      <c r="DUF38" s="250" t="s">
        <v>0</v>
      </c>
      <c r="DUG38" s="250" t="s">
        <v>0</v>
      </c>
      <c r="DUH38" s="250" t="s">
        <v>0</v>
      </c>
      <c r="DUI38" s="250" t="s">
        <v>0</v>
      </c>
      <c r="DUJ38" s="250" t="s">
        <v>0</v>
      </c>
      <c r="DUK38" s="250" t="s">
        <v>0</v>
      </c>
      <c r="DUL38" s="250" t="s">
        <v>0</v>
      </c>
      <c r="DUM38" s="250" t="s">
        <v>0</v>
      </c>
      <c r="DUN38" s="250" t="s">
        <v>0</v>
      </c>
      <c r="DUO38" s="250" t="s">
        <v>0</v>
      </c>
      <c r="DUP38" s="250" t="s">
        <v>0</v>
      </c>
      <c r="DUQ38" s="250" t="s">
        <v>0</v>
      </c>
      <c r="DUR38" s="250" t="s">
        <v>0</v>
      </c>
      <c r="DUS38" s="250" t="s">
        <v>0</v>
      </c>
      <c r="DUT38" s="250" t="s">
        <v>0</v>
      </c>
      <c r="DUU38" s="250" t="s">
        <v>0</v>
      </c>
      <c r="DUV38" s="250" t="s">
        <v>0</v>
      </c>
      <c r="DUW38" s="250" t="s">
        <v>0</v>
      </c>
      <c r="DUX38" s="250" t="s">
        <v>0</v>
      </c>
      <c r="DUY38" s="250" t="s">
        <v>0</v>
      </c>
      <c r="DUZ38" s="250" t="s">
        <v>0</v>
      </c>
      <c r="DVA38" s="250" t="s">
        <v>0</v>
      </c>
      <c r="DVB38" s="250" t="s">
        <v>0</v>
      </c>
      <c r="DVC38" s="250" t="s">
        <v>0</v>
      </c>
      <c r="DVD38" s="250" t="s">
        <v>0</v>
      </c>
      <c r="DVE38" s="250" t="s">
        <v>0</v>
      </c>
      <c r="DVF38" s="250" t="s">
        <v>0</v>
      </c>
      <c r="DVG38" s="250" t="s">
        <v>0</v>
      </c>
      <c r="DVH38" s="250" t="s">
        <v>0</v>
      </c>
      <c r="DVI38" s="250" t="s">
        <v>0</v>
      </c>
      <c r="DVJ38" s="250" t="s">
        <v>0</v>
      </c>
      <c r="DVK38" s="250" t="s">
        <v>0</v>
      </c>
      <c r="DVL38" s="250" t="s">
        <v>0</v>
      </c>
      <c r="DVM38" s="250" t="s">
        <v>0</v>
      </c>
      <c r="DVN38" s="250" t="s">
        <v>0</v>
      </c>
      <c r="DVO38" s="250" t="s">
        <v>0</v>
      </c>
      <c r="DVP38" s="250" t="s">
        <v>0</v>
      </c>
      <c r="DVQ38" s="250" t="s">
        <v>0</v>
      </c>
      <c r="DVR38" s="250" t="s">
        <v>0</v>
      </c>
      <c r="DVS38" s="250" t="s">
        <v>0</v>
      </c>
      <c r="DVT38" s="250" t="s">
        <v>0</v>
      </c>
      <c r="DVU38" s="250" t="s">
        <v>0</v>
      </c>
      <c r="DVV38" s="250" t="s">
        <v>0</v>
      </c>
      <c r="DVW38" s="250" t="s">
        <v>0</v>
      </c>
      <c r="DVX38" s="250" t="s">
        <v>0</v>
      </c>
      <c r="DVY38" s="250" t="s">
        <v>0</v>
      </c>
      <c r="DVZ38" s="250" t="s">
        <v>0</v>
      </c>
      <c r="DWA38" s="250" t="s">
        <v>0</v>
      </c>
      <c r="DWB38" s="250" t="s">
        <v>0</v>
      </c>
      <c r="DWC38" s="250" t="s">
        <v>0</v>
      </c>
      <c r="DWD38" s="250" t="s">
        <v>0</v>
      </c>
      <c r="DWE38" s="250" t="s">
        <v>0</v>
      </c>
      <c r="DWF38" s="250" t="s">
        <v>0</v>
      </c>
      <c r="DWG38" s="250" t="s">
        <v>0</v>
      </c>
      <c r="DWH38" s="250" t="s">
        <v>0</v>
      </c>
      <c r="DWI38" s="250" t="s">
        <v>0</v>
      </c>
      <c r="DWJ38" s="250" t="s">
        <v>0</v>
      </c>
      <c r="DWK38" s="250" t="s">
        <v>0</v>
      </c>
      <c r="DWL38" s="250" t="s">
        <v>0</v>
      </c>
      <c r="DWM38" s="250" t="s">
        <v>0</v>
      </c>
      <c r="DWN38" s="250" t="s">
        <v>0</v>
      </c>
      <c r="DWO38" s="250" t="s">
        <v>0</v>
      </c>
      <c r="DWP38" s="250" t="s">
        <v>0</v>
      </c>
      <c r="DWQ38" s="250" t="s">
        <v>0</v>
      </c>
      <c r="DWR38" s="250" t="s">
        <v>0</v>
      </c>
      <c r="DWS38" s="250" t="s">
        <v>0</v>
      </c>
      <c r="DWT38" s="250" t="s">
        <v>0</v>
      </c>
      <c r="DWU38" s="250" t="s">
        <v>0</v>
      </c>
      <c r="DWV38" s="250" t="s">
        <v>0</v>
      </c>
      <c r="DWW38" s="250" t="s">
        <v>0</v>
      </c>
      <c r="DWX38" s="250" t="s">
        <v>0</v>
      </c>
      <c r="DWY38" s="250" t="s">
        <v>0</v>
      </c>
      <c r="DWZ38" s="250" t="s">
        <v>0</v>
      </c>
      <c r="DXA38" s="250" t="s">
        <v>0</v>
      </c>
      <c r="DXB38" s="250" t="s">
        <v>0</v>
      </c>
      <c r="DXC38" s="250" t="s">
        <v>0</v>
      </c>
      <c r="DXD38" s="250" t="s">
        <v>0</v>
      </c>
      <c r="DXE38" s="250" t="s">
        <v>0</v>
      </c>
      <c r="DXF38" s="250" t="s">
        <v>0</v>
      </c>
      <c r="DXG38" s="250" t="s">
        <v>0</v>
      </c>
      <c r="DXH38" s="250" t="s">
        <v>0</v>
      </c>
      <c r="DXI38" s="250" t="s">
        <v>0</v>
      </c>
      <c r="DXJ38" s="250" t="s">
        <v>0</v>
      </c>
      <c r="DXK38" s="250" t="s">
        <v>0</v>
      </c>
      <c r="DXL38" s="250" t="s">
        <v>0</v>
      </c>
      <c r="DXM38" s="250" t="s">
        <v>0</v>
      </c>
      <c r="DXN38" s="250" t="s">
        <v>0</v>
      </c>
      <c r="DXO38" s="250" t="s">
        <v>0</v>
      </c>
      <c r="DXP38" s="250" t="s">
        <v>0</v>
      </c>
      <c r="DXQ38" s="250" t="s">
        <v>0</v>
      </c>
      <c r="DXR38" s="250" t="s">
        <v>0</v>
      </c>
      <c r="DXS38" s="250" t="s">
        <v>0</v>
      </c>
      <c r="DXT38" s="250" t="s">
        <v>0</v>
      </c>
      <c r="DXU38" s="250" t="s">
        <v>0</v>
      </c>
      <c r="DXV38" s="250" t="s">
        <v>0</v>
      </c>
      <c r="DXW38" s="250" t="s">
        <v>0</v>
      </c>
      <c r="DXX38" s="250" t="s">
        <v>0</v>
      </c>
      <c r="DXY38" s="250" t="s">
        <v>0</v>
      </c>
      <c r="DXZ38" s="250" t="s">
        <v>0</v>
      </c>
      <c r="DYA38" s="250" t="s">
        <v>0</v>
      </c>
      <c r="DYB38" s="250" t="s">
        <v>0</v>
      </c>
      <c r="DYC38" s="250" t="s">
        <v>0</v>
      </c>
      <c r="DYD38" s="250" t="s">
        <v>0</v>
      </c>
      <c r="DYE38" s="250" t="s">
        <v>0</v>
      </c>
      <c r="DYF38" s="250" t="s">
        <v>0</v>
      </c>
      <c r="DYG38" s="250" t="s">
        <v>0</v>
      </c>
      <c r="DYH38" s="250" t="s">
        <v>0</v>
      </c>
      <c r="DYI38" s="250" t="s">
        <v>0</v>
      </c>
      <c r="DYJ38" s="250" t="s">
        <v>0</v>
      </c>
      <c r="DYK38" s="250" t="s">
        <v>0</v>
      </c>
      <c r="DYL38" s="250" t="s">
        <v>0</v>
      </c>
      <c r="DYM38" s="250" t="s">
        <v>0</v>
      </c>
      <c r="DYN38" s="250" t="s">
        <v>0</v>
      </c>
      <c r="DYO38" s="250" t="s">
        <v>0</v>
      </c>
      <c r="DYP38" s="250" t="s">
        <v>0</v>
      </c>
      <c r="DYQ38" s="250" t="s">
        <v>0</v>
      </c>
      <c r="DYR38" s="250" t="s">
        <v>0</v>
      </c>
      <c r="DYS38" s="250" t="s">
        <v>0</v>
      </c>
      <c r="DYT38" s="250" t="s">
        <v>0</v>
      </c>
      <c r="DYU38" s="250" t="s">
        <v>0</v>
      </c>
      <c r="DYV38" s="250" t="s">
        <v>0</v>
      </c>
      <c r="DYW38" s="250" t="s">
        <v>0</v>
      </c>
      <c r="DYX38" s="250" t="s">
        <v>0</v>
      </c>
      <c r="DYY38" s="250" t="s">
        <v>0</v>
      </c>
      <c r="DYZ38" s="250" t="s">
        <v>0</v>
      </c>
      <c r="DZA38" s="250" t="s">
        <v>0</v>
      </c>
      <c r="DZB38" s="250" t="s">
        <v>0</v>
      </c>
      <c r="DZC38" s="250" t="s">
        <v>0</v>
      </c>
      <c r="DZD38" s="250" t="s">
        <v>0</v>
      </c>
      <c r="DZE38" s="250" t="s">
        <v>0</v>
      </c>
      <c r="DZF38" s="250" t="s">
        <v>0</v>
      </c>
      <c r="DZG38" s="250" t="s">
        <v>0</v>
      </c>
      <c r="DZH38" s="250" t="s">
        <v>0</v>
      </c>
      <c r="DZI38" s="250" t="s">
        <v>0</v>
      </c>
      <c r="DZJ38" s="250" t="s">
        <v>0</v>
      </c>
      <c r="DZK38" s="250" t="s">
        <v>0</v>
      </c>
      <c r="DZL38" s="250" t="s">
        <v>0</v>
      </c>
      <c r="DZM38" s="250" t="s">
        <v>0</v>
      </c>
      <c r="DZN38" s="250" t="s">
        <v>0</v>
      </c>
      <c r="DZO38" s="250" t="s">
        <v>0</v>
      </c>
      <c r="DZP38" s="250" t="s">
        <v>0</v>
      </c>
      <c r="DZQ38" s="250" t="s">
        <v>0</v>
      </c>
      <c r="DZR38" s="250" t="s">
        <v>0</v>
      </c>
      <c r="DZS38" s="250" t="s">
        <v>0</v>
      </c>
      <c r="DZT38" s="250" t="s">
        <v>0</v>
      </c>
      <c r="DZU38" s="250" t="s">
        <v>0</v>
      </c>
      <c r="DZV38" s="250" t="s">
        <v>0</v>
      </c>
      <c r="DZW38" s="250" t="s">
        <v>0</v>
      </c>
      <c r="DZX38" s="250" t="s">
        <v>0</v>
      </c>
      <c r="DZY38" s="250" t="s">
        <v>0</v>
      </c>
      <c r="DZZ38" s="250" t="s">
        <v>0</v>
      </c>
      <c r="EAA38" s="250" t="s">
        <v>0</v>
      </c>
      <c r="EAB38" s="250" t="s">
        <v>0</v>
      </c>
      <c r="EAC38" s="250" t="s">
        <v>0</v>
      </c>
      <c r="EAD38" s="250" t="s">
        <v>0</v>
      </c>
      <c r="EAE38" s="250" t="s">
        <v>0</v>
      </c>
      <c r="EAF38" s="250" t="s">
        <v>0</v>
      </c>
      <c r="EAG38" s="250" t="s">
        <v>0</v>
      </c>
      <c r="EAH38" s="250" t="s">
        <v>0</v>
      </c>
      <c r="EAI38" s="250" t="s">
        <v>0</v>
      </c>
      <c r="EAJ38" s="250" t="s">
        <v>0</v>
      </c>
      <c r="EAK38" s="250" t="s">
        <v>0</v>
      </c>
      <c r="EAL38" s="250" t="s">
        <v>0</v>
      </c>
      <c r="EAM38" s="250" t="s">
        <v>0</v>
      </c>
      <c r="EAN38" s="250" t="s">
        <v>0</v>
      </c>
      <c r="EAO38" s="250" t="s">
        <v>0</v>
      </c>
      <c r="EAP38" s="250" t="s">
        <v>0</v>
      </c>
      <c r="EAQ38" s="250" t="s">
        <v>0</v>
      </c>
      <c r="EAR38" s="250" t="s">
        <v>0</v>
      </c>
      <c r="EAS38" s="250" t="s">
        <v>0</v>
      </c>
      <c r="EAT38" s="250" t="s">
        <v>0</v>
      </c>
      <c r="EAU38" s="250" t="s">
        <v>0</v>
      </c>
      <c r="EAV38" s="250" t="s">
        <v>0</v>
      </c>
      <c r="EAW38" s="250" t="s">
        <v>0</v>
      </c>
      <c r="EAX38" s="250" t="s">
        <v>0</v>
      </c>
      <c r="EAY38" s="250" t="s">
        <v>0</v>
      </c>
      <c r="EAZ38" s="250" t="s">
        <v>0</v>
      </c>
      <c r="EBA38" s="250" t="s">
        <v>0</v>
      </c>
      <c r="EBB38" s="250" t="s">
        <v>0</v>
      </c>
      <c r="EBC38" s="250" t="s">
        <v>0</v>
      </c>
      <c r="EBD38" s="250" t="s">
        <v>0</v>
      </c>
      <c r="EBE38" s="250" t="s">
        <v>0</v>
      </c>
      <c r="EBF38" s="250" t="s">
        <v>0</v>
      </c>
      <c r="EBG38" s="250" t="s">
        <v>0</v>
      </c>
      <c r="EBH38" s="250" t="s">
        <v>0</v>
      </c>
      <c r="EBI38" s="250" t="s">
        <v>0</v>
      </c>
      <c r="EBJ38" s="250" t="s">
        <v>0</v>
      </c>
      <c r="EBK38" s="250" t="s">
        <v>0</v>
      </c>
      <c r="EBL38" s="250" t="s">
        <v>0</v>
      </c>
      <c r="EBM38" s="250" t="s">
        <v>0</v>
      </c>
      <c r="EBN38" s="250" t="s">
        <v>0</v>
      </c>
      <c r="EBO38" s="250" t="s">
        <v>0</v>
      </c>
      <c r="EBP38" s="250" t="s">
        <v>0</v>
      </c>
      <c r="EBQ38" s="250" t="s">
        <v>0</v>
      </c>
      <c r="EBR38" s="250" t="s">
        <v>0</v>
      </c>
      <c r="EBS38" s="250" t="s">
        <v>0</v>
      </c>
      <c r="EBT38" s="250" t="s">
        <v>0</v>
      </c>
      <c r="EBU38" s="250" t="s">
        <v>0</v>
      </c>
      <c r="EBV38" s="250" t="s">
        <v>0</v>
      </c>
      <c r="EBW38" s="250" t="s">
        <v>0</v>
      </c>
      <c r="EBX38" s="250" t="s">
        <v>0</v>
      </c>
      <c r="EBY38" s="250" t="s">
        <v>0</v>
      </c>
      <c r="EBZ38" s="250" t="s">
        <v>0</v>
      </c>
      <c r="ECA38" s="250" t="s">
        <v>0</v>
      </c>
      <c r="ECB38" s="250" t="s">
        <v>0</v>
      </c>
      <c r="ECC38" s="250" t="s">
        <v>0</v>
      </c>
      <c r="ECD38" s="250" t="s">
        <v>0</v>
      </c>
      <c r="ECE38" s="250" t="s">
        <v>0</v>
      </c>
      <c r="ECF38" s="250" t="s">
        <v>0</v>
      </c>
      <c r="ECG38" s="250" t="s">
        <v>0</v>
      </c>
      <c r="ECH38" s="250" t="s">
        <v>0</v>
      </c>
      <c r="ECI38" s="250" t="s">
        <v>0</v>
      </c>
      <c r="ECJ38" s="250" t="s">
        <v>0</v>
      </c>
      <c r="ECK38" s="250" t="s">
        <v>0</v>
      </c>
      <c r="ECL38" s="250" t="s">
        <v>0</v>
      </c>
      <c r="ECM38" s="250" t="s">
        <v>0</v>
      </c>
      <c r="ECN38" s="250" t="s">
        <v>0</v>
      </c>
      <c r="ECO38" s="250" t="s">
        <v>0</v>
      </c>
      <c r="ECP38" s="250" t="s">
        <v>0</v>
      </c>
      <c r="ECQ38" s="250" t="s">
        <v>0</v>
      </c>
      <c r="ECR38" s="250" t="s">
        <v>0</v>
      </c>
      <c r="ECS38" s="250" t="s">
        <v>0</v>
      </c>
      <c r="ECT38" s="250" t="s">
        <v>0</v>
      </c>
      <c r="ECU38" s="250" t="s">
        <v>0</v>
      </c>
      <c r="ECV38" s="250" t="s">
        <v>0</v>
      </c>
      <c r="ECW38" s="250" t="s">
        <v>0</v>
      </c>
      <c r="ECX38" s="250" t="s">
        <v>0</v>
      </c>
      <c r="ECY38" s="250" t="s">
        <v>0</v>
      </c>
      <c r="ECZ38" s="250" t="s">
        <v>0</v>
      </c>
      <c r="EDA38" s="250" t="s">
        <v>0</v>
      </c>
      <c r="EDB38" s="250" t="s">
        <v>0</v>
      </c>
      <c r="EDC38" s="250" t="s">
        <v>0</v>
      </c>
      <c r="EDD38" s="250" t="s">
        <v>0</v>
      </c>
      <c r="EDE38" s="250" t="s">
        <v>0</v>
      </c>
      <c r="EDF38" s="250" t="s">
        <v>0</v>
      </c>
      <c r="EDG38" s="250" t="s">
        <v>0</v>
      </c>
      <c r="EDH38" s="250" t="s">
        <v>0</v>
      </c>
      <c r="EDI38" s="250" t="s">
        <v>0</v>
      </c>
      <c r="EDJ38" s="250" t="s">
        <v>0</v>
      </c>
      <c r="EDK38" s="250" t="s">
        <v>0</v>
      </c>
      <c r="EDL38" s="250" t="s">
        <v>0</v>
      </c>
      <c r="EDM38" s="250" t="s">
        <v>0</v>
      </c>
      <c r="EDN38" s="250" t="s">
        <v>0</v>
      </c>
      <c r="EDO38" s="250" t="s">
        <v>0</v>
      </c>
      <c r="EDP38" s="250" t="s">
        <v>0</v>
      </c>
      <c r="EDQ38" s="250" t="s">
        <v>0</v>
      </c>
      <c r="EDR38" s="250" t="s">
        <v>0</v>
      </c>
      <c r="EDS38" s="250" t="s">
        <v>0</v>
      </c>
      <c r="EDT38" s="250" t="s">
        <v>0</v>
      </c>
      <c r="EDU38" s="250" t="s">
        <v>0</v>
      </c>
      <c r="EDV38" s="250" t="s">
        <v>0</v>
      </c>
      <c r="EDW38" s="250" t="s">
        <v>0</v>
      </c>
      <c r="EDX38" s="250" t="s">
        <v>0</v>
      </c>
      <c r="EDY38" s="250" t="s">
        <v>0</v>
      </c>
      <c r="EDZ38" s="250" t="s">
        <v>0</v>
      </c>
      <c r="EEA38" s="250" t="s">
        <v>0</v>
      </c>
      <c r="EEB38" s="250" t="s">
        <v>0</v>
      </c>
      <c r="EEC38" s="250" t="s">
        <v>0</v>
      </c>
      <c r="EED38" s="250" t="s">
        <v>0</v>
      </c>
      <c r="EEE38" s="250" t="s">
        <v>0</v>
      </c>
      <c r="EEF38" s="250" t="s">
        <v>0</v>
      </c>
      <c r="EEG38" s="250" t="s">
        <v>0</v>
      </c>
      <c r="EEH38" s="250" t="s">
        <v>0</v>
      </c>
      <c r="EEI38" s="250" t="s">
        <v>0</v>
      </c>
      <c r="EEJ38" s="250" t="s">
        <v>0</v>
      </c>
      <c r="EEK38" s="250" t="s">
        <v>0</v>
      </c>
      <c r="EEL38" s="250" t="s">
        <v>0</v>
      </c>
      <c r="EEM38" s="250" t="s">
        <v>0</v>
      </c>
      <c r="EEN38" s="250" t="s">
        <v>0</v>
      </c>
      <c r="EEO38" s="250" t="s">
        <v>0</v>
      </c>
      <c r="EEP38" s="250" t="s">
        <v>0</v>
      </c>
      <c r="EEQ38" s="250" t="s">
        <v>0</v>
      </c>
      <c r="EER38" s="250" t="s">
        <v>0</v>
      </c>
      <c r="EES38" s="250" t="s">
        <v>0</v>
      </c>
      <c r="EET38" s="250" t="s">
        <v>0</v>
      </c>
      <c r="EEU38" s="250" t="s">
        <v>0</v>
      </c>
      <c r="EEV38" s="250" t="s">
        <v>0</v>
      </c>
      <c r="EEW38" s="250" t="s">
        <v>0</v>
      </c>
      <c r="EEX38" s="250" t="s">
        <v>0</v>
      </c>
      <c r="EEY38" s="250" t="s">
        <v>0</v>
      </c>
      <c r="EEZ38" s="250" t="s">
        <v>0</v>
      </c>
      <c r="EFA38" s="250" t="s">
        <v>0</v>
      </c>
      <c r="EFB38" s="250" t="s">
        <v>0</v>
      </c>
      <c r="EFC38" s="250" t="s">
        <v>0</v>
      </c>
      <c r="EFD38" s="250" t="s">
        <v>0</v>
      </c>
      <c r="EFE38" s="250" t="s">
        <v>0</v>
      </c>
      <c r="EFF38" s="250" t="s">
        <v>0</v>
      </c>
      <c r="EFG38" s="250" t="s">
        <v>0</v>
      </c>
      <c r="EFH38" s="250" t="s">
        <v>0</v>
      </c>
      <c r="EFI38" s="250" t="s">
        <v>0</v>
      </c>
      <c r="EFJ38" s="250" t="s">
        <v>0</v>
      </c>
      <c r="EFK38" s="250" t="s">
        <v>0</v>
      </c>
      <c r="EFL38" s="250" t="s">
        <v>0</v>
      </c>
      <c r="EFM38" s="250" t="s">
        <v>0</v>
      </c>
      <c r="EFN38" s="250" t="s">
        <v>0</v>
      </c>
      <c r="EFO38" s="250" t="s">
        <v>0</v>
      </c>
      <c r="EFP38" s="250" t="s">
        <v>0</v>
      </c>
      <c r="EFQ38" s="250" t="s">
        <v>0</v>
      </c>
      <c r="EFR38" s="250" t="s">
        <v>0</v>
      </c>
      <c r="EFS38" s="250" t="s">
        <v>0</v>
      </c>
      <c r="EFT38" s="250" t="s">
        <v>0</v>
      </c>
      <c r="EFU38" s="250" t="s">
        <v>0</v>
      </c>
      <c r="EFV38" s="250" t="s">
        <v>0</v>
      </c>
      <c r="EFW38" s="250" t="s">
        <v>0</v>
      </c>
      <c r="EFX38" s="250" t="s">
        <v>0</v>
      </c>
      <c r="EFY38" s="250" t="s">
        <v>0</v>
      </c>
      <c r="EFZ38" s="250" t="s">
        <v>0</v>
      </c>
      <c r="EGA38" s="250" t="s">
        <v>0</v>
      </c>
      <c r="EGB38" s="250" t="s">
        <v>0</v>
      </c>
      <c r="EGC38" s="250" t="s">
        <v>0</v>
      </c>
      <c r="EGD38" s="250" t="s">
        <v>0</v>
      </c>
      <c r="EGE38" s="250" t="s">
        <v>0</v>
      </c>
      <c r="EGF38" s="250" t="s">
        <v>0</v>
      </c>
      <c r="EGG38" s="250" t="s">
        <v>0</v>
      </c>
      <c r="EGH38" s="250" t="s">
        <v>0</v>
      </c>
      <c r="EGI38" s="250" t="s">
        <v>0</v>
      </c>
      <c r="EGJ38" s="250" t="s">
        <v>0</v>
      </c>
      <c r="EGK38" s="250" t="s">
        <v>0</v>
      </c>
      <c r="EGL38" s="250" t="s">
        <v>0</v>
      </c>
      <c r="EGM38" s="250" t="s">
        <v>0</v>
      </c>
      <c r="EGN38" s="250" t="s">
        <v>0</v>
      </c>
      <c r="EGO38" s="250" t="s">
        <v>0</v>
      </c>
      <c r="EGP38" s="250" t="s">
        <v>0</v>
      </c>
      <c r="EGQ38" s="250" t="s">
        <v>0</v>
      </c>
      <c r="EGR38" s="250" t="s">
        <v>0</v>
      </c>
      <c r="EGS38" s="250" t="s">
        <v>0</v>
      </c>
      <c r="EGT38" s="250" t="s">
        <v>0</v>
      </c>
      <c r="EGU38" s="250" t="s">
        <v>0</v>
      </c>
      <c r="EGV38" s="250" t="s">
        <v>0</v>
      </c>
      <c r="EGW38" s="250" t="s">
        <v>0</v>
      </c>
      <c r="EGX38" s="250" t="s">
        <v>0</v>
      </c>
      <c r="EGY38" s="250" t="s">
        <v>0</v>
      </c>
      <c r="EGZ38" s="250" t="s">
        <v>0</v>
      </c>
      <c r="EHA38" s="250" t="s">
        <v>0</v>
      </c>
      <c r="EHB38" s="250" t="s">
        <v>0</v>
      </c>
      <c r="EHC38" s="250" t="s">
        <v>0</v>
      </c>
      <c r="EHD38" s="250" t="s">
        <v>0</v>
      </c>
      <c r="EHE38" s="250" t="s">
        <v>0</v>
      </c>
      <c r="EHF38" s="250" t="s">
        <v>0</v>
      </c>
      <c r="EHG38" s="250" t="s">
        <v>0</v>
      </c>
      <c r="EHH38" s="250" t="s">
        <v>0</v>
      </c>
      <c r="EHI38" s="250" t="s">
        <v>0</v>
      </c>
      <c r="EHJ38" s="250" t="s">
        <v>0</v>
      </c>
      <c r="EHK38" s="250" t="s">
        <v>0</v>
      </c>
      <c r="EHL38" s="250" t="s">
        <v>0</v>
      </c>
      <c r="EHM38" s="250" t="s">
        <v>0</v>
      </c>
      <c r="EHN38" s="250" t="s">
        <v>0</v>
      </c>
      <c r="EHO38" s="250" t="s">
        <v>0</v>
      </c>
      <c r="EHP38" s="250" t="s">
        <v>0</v>
      </c>
      <c r="EHQ38" s="250" t="s">
        <v>0</v>
      </c>
      <c r="EHR38" s="250" t="s">
        <v>0</v>
      </c>
      <c r="EHS38" s="250" t="s">
        <v>0</v>
      </c>
      <c r="EHT38" s="250" t="s">
        <v>0</v>
      </c>
      <c r="EHU38" s="250" t="s">
        <v>0</v>
      </c>
      <c r="EHV38" s="250" t="s">
        <v>0</v>
      </c>
      <c r="EHW38" s="250" t="s">
        <v>0</v>
      </c>
      <c r="EHX38" s="250" t="s">
        <v>0</v>
      </c>
      <c r="EHY38" s="250" t="s">
        <v>0</v>
      </c>
      <c r="EHZ38" s="250" t="s">
        <v>0</v>
      </c>
      <c r="EIA38" s="250" t="s">
        <v>0</v>
      </c>
      <c r="EIB38" s="250" t="s">
        <v>0</v>
      </c>
      <c r="EIC38" s="250" t="s">
        <v>0</v>
      </c>
      <c r="EID38" s="250" t="s">
        <v>0</v>
      </c>
      <c r="EIE38" s="250" t="s">
        <v>0</v>
      </c>
      <c r="EIF38" s="250" t="s">
        <v>0</v>
      </c>
      <c r="EIG38" s="250" t="s">
        <v>0</v>
      </c>
      <c r="EIH38" s="250" t="s">
        <v>0</v>
      </c>
      <c r="EII38" s="250" t="s">
        <v>0</v>
      </c>
      <c r="EIJ38" s="250" t="s">
        <v>0</v>
      </c>
      <c r="EIK38" s="250" t="s">
        <v>0</v>
      </c>
      <c r="EIL38" s="250" t="s">
        <v>0</v>
      </c>
      <c r="EIM38" s="250" t="s">
        <v>0</v>
      </c>
      <c r="EIN38" s="250" t="s">
        <v>0</v>
      </c>
      <c r="EIO38" s="250" t="s">
        <v>0</v>
      </c>
      <c r="EIP38" s="250" t="s">
        <v>0</v>
      </c>
      <c r="EIQ38" s="250" t="s">
        <v>0</v>
      </c>
      <c r="EIR38" s="250" t="s">
        <v>0</v>
      </c>
      <c r="EIS38" s="250" t="s">
        <v>0</v>
      </c>
      <c r="EIT38" s="250" t="s">
        <v>0</v>
      </c>
      <c r="EIU38" s="250" t="s">
        <v>0</v>
      </c>
      <c r="EIV38" s="250" t="s">
        <v>0</v>
      </c>
      <c r="EIW38" s="250" t="s">
        <v>0</v>
      </c>
      <c r="EIX38" s="250" t="s">
        <v>0</v>
      </c>
      <c r="EIY38" s="250" t="s">
        <v>0</v>
      </c>
      <c r="EIZ38" s="250" t="s">
        <v>0</v>
      </c>
      <c r="EJA38" s="250" t="s">
        <v>0</v>
      </c>
      <c r="EJB38" s="250" t="s">
        <v>0</v>
      </c>
      <c r="EJC38" s="250" t="s">
        <v>0</v>
      </c>
      <c r="EJD38" s="250" t="s">
        <v>0</v>
      </c>
      <c r="EJE38" s="250" t="s">
        <v>0</v>
      </c>
      <c r="EJF38" s="250" t="s">
        <v>0</v>
      </c>
      <c r="EJG38" s="250" t="s">
        <v>0</v>
      </c>
      <c r="EJH38" s="250" t="s">
        <v>0</v>
      </c>
      <c r="EJI38" s="250" t="s">
        <v>0</v>
      </c>
      <c r="EJJ38" s="250" t="s">
        <v>0</v>
      </c>
      <c r="EJK38" s="250" t="s">
        <v>0</v>
      </c>
      <c r="EJL38" s="250" t="s">
        <v>0</v>
      </c>
      <c r="EJM38" s="250" t="s">
        <v>0</v>
      </c>
      <c r="EJN38" s="250" t="s">
        <v>0</v>
      </c>
      <c r="EJO38" s="250" t="s">
        <v>0</v>
      </c>
      <c r="EJP38" s="250" t="s">
        <v>0</v>
      </c>
      <c r="EJQ38" s="250" t="s">
        <v>0</v>
      </c>
      <c r="EJR38" s="250" t="s">
        <v>0</v>
      </c>
      <c r="EJS38" s="250" t="s">
        <v>0</v>
      </c>
      <c r="EJT38" s="250" t="s">
        <v>0</v>
      </c>
      <c r="EJU38" s="250" t="s">
        <v>0</v>
      </c>
      <c r="EJV38" s="250" t="s">
        <v>0</v>
      </c>
      <c r="EJW38" s="250" t="s">
        <v>0</v>
      </c>
      <c r="EJX38" s="250" t="s">
        <v>0</v>
      </c>
      <c r="EJY38" s="250" t="s">
        <v>0</v>
      </c>
      <c r="EJZ38" s="250" t="s">
        <v>0</v>
      </c>
      <c r="EKA38" s="250" t="s">
        <v>0</v>
      </c>
      <c r="EKB38" s="250" t="s">
        <v>0</v>
      </c>
      <c r="EKC38" s="250" t="s">
        <v>0</v>
      </c>
      <c r="EKD38" s="250" t="s">
        <v>0</v>
      </c>
      <c r="EKE38" s="250" t="s">
        <v>0</v>
      </c>
      <c r="EKF38" s="250" t="s">
        <v>0</v>
      </c>
      <c r="EKG38" s="250" t="s">
        <v>0</v>
      </c>
      <c r="EKH38" s="250" t="s">
        <v>0</v>
      </c>
      <c r="EKI38" s="250" t="s">
        <v>0</v>
      </c>
      <c r="EKJ38" s="250" t="s">
        <v>0</v>
      </c>
      <c r="EKK38" s="250" t="s">
        <v>0</v>
      </c>
      <c r="EKL38" s="250" t="s">
        <v>0</v>
      </c>
      <c r="EKM38" s="250" t="s">
        <v>0</v>
      </c>
      <c r="EKN38" s="250" t="s">
        <v>0</v>
      </c>
      <c r="EKO38" s="250" t="s">
        <v>0</v>
      </c>
      <c r="EKP38" s="250" t="s">
        <v>0</v>
      </c>
      <c r="EKQ38" s="250" t="s">
        <v>0</v>
      </c>
      <c r="EKR38" s="250" t="s">
        <v>0</v>
      </c>
      <c r="EKS38" s="250" t="s">
        <v>0</v>
      </c>
      <c r="EKT38" s="250" t="s">
        <v>0</v>
      </c>
      <c r="EKU38" s="250" t="s">
        <v>0</v>
      </c>
      <c r="EKV38" s="250" t="s">
        <v>0</v>
      </c>
      <c r="EKW38" s="250" t="s">
        <v>0</v>
      </c>
      <c r="EKX38" s="250" t="s">
        <v>0</v>
      </c>
      <c r="EKY38" s="250" t="s">
        <v>0</v>
      </c>
      <c r="EKZ38" s="250" t="s">
        <v>0</v>
      </c>
      <c r="ELA38" s="250" t="s">
        <v>0</v>
      </c>
      <c r="ELB38" s="250" t="s">
        <v>0</v>
      </c>
      <c r="ELC38" s="250" t="s">
        <v>0</v>
      </c>
      <c r="ELD38" s="250" t="s">
        <v>0</v>
      </c>
      <c r="ELE38" s="250" t="s">
        <v>0</v>
      </c>
      <c r="ELF38" s="250" t="s">
        <v>0</v>
      </c>
      <c r="ELG38" s="250" t="s">
        <v>0</v>
      </c>
      <c r="ELH38" s="250" t="s">
        <v>0</v>
      </c>
      <c r="ELI38" s="250" t="s">
        <v>0</v>
      </c>
      <c r="ELJ38" s="250" t="s">
        <v>0</v>
      </c>
      <c r="ELK38" s="250" t="s">
        <v>0</v>
      </c>
      <c r="ELL38" s="250" t="s">
        <v>0</v>
      </c>
      <c r="ELM38" s="250" t="s">
        <v>0</v>
      </c>
      <c r="ELN38" s="250" t="s">
        <v>0</v>
      </c>
      <c r="ELO38" s="250" t="s">
        <v>0</v>
      </c>
      <c r="ELP38" s="250" t="s">
        <v>0</v>
      </c>
      <c r="ELQ38" s="250" t="s">
        <v>0</v>
      </c>
      <c r="ELR38" s="250" t="s">
        <v>0</v>
      </c>
      <c r="ELS38" s="250" t="s">
        <v>0</v>
      </c>
      <c r="ELT38" s="250" t="s">
        <v>0</v>
      </c>
      <c r="ELU38" s="250" t="s">
        <v>0</v>
      </c>
      <c r="ELV38" s="250" t="s">
        <v>0</v>
      </c>
      <c r="ELW38" s="250" t="s">
        <v>0</v>
      </c>
      <c r="ELX38" s="250" t="s">
        <v>0</v>
      </c>
      <c r="ELY38" s="250" t="s">
        <v>0</v>
      </c>
      <c r="ELZ38" s="250" t="s">
        <v>0</v>
      </c>
      <c r="EMA38" s="250" t="s">
        <v>0</v>
      </c>
      <c r="EMB38" s="250" t="s">
        <v>0</v>
      </c>
      <c r="EMC38" s="250" t="s">
        <v>0</v>
      </c>
      <c r="EMD38" s="250" t="s">
        <v>0</v>
      </c>
      <c r="EME38" s="250" t="s">
        <v>0</v>
      </c>
      <c r="EMF38" s="250" t="s">
        <v>0</v>
      </c>
      <c r="EMG38" s="250" t="s">
        <v>0</v>
      </c>
      <c r="EMH38" s="250" t="s">
        <v>0</v>
      </c>
      <c r="EMI38" s="250" t="s">
        <v>0</v>
      </c>
      <c r="EMJ38" s="250" t="s">
        <v>0</v>
      </c>
      <c r="EMK38" s="250" t="s">
        <v>0</v>
      </c>
      <c r="EML38" s="250" t="s">
        <v>0</v>
      </c>
      <c r="EMM38" s="250" t="s">
        <v>0</v>
      </c>
      <c r="EMN38" s="250" t="s">
        <v>0</v>
      </c>
      <c r="EMO38" s="250" t="s">
        <v>0</v>
      </c>
      <c r="EMP38" s="250" t="s">
        <v>0</v>
      </c>
      <c r="EMQ38" s="250" t="s">
        <v>0</v>
      </c>
      <c r="EMR38" s="250" t="s">
        <v>0</v>
      </c>
      <c r="EMS38" s="250" t="s">
        <v>0</v>
      </c>
      <c r="EMT38" s="250" t="s">
        <v>0</v>
      </c>
      <c r="EMU38" s="250" t="s">
        <v>0</v>
      </c>
      <c r="EMV38" s="250" t="s">
        <v>0</v>
      </c>
      <c r="EMW38" s="250" t="s">
        <v>0</v>
      </c>
      <c r="EMX38" s="250" t="s">
        <v>0</v>
      </c>
      <c r="EMY38" s="250" t="s">
        <v>0</v>
      </c>
      <c r="EMZ38" s="250" t="s">
        <v>0</v>
      </c>
      <c r="ENA38" s="250" t="s">
        <v>0</v>
      </c>
      <c r="ENB38" s="250" t="s">
        <v>0</v>
      </c>
      <c r="ENC38" s="250" t="s">
        <v>0</v>
      </c>
      <c r="END38" s="250" t="s">
        <v>0</v>
      </c>
      <c r="ENE38" s="250" t="s">
        <v>0</v>
      </c>
      <c r="ENF38" s="250" t="s">
        <v>0</v>
      </c>
      <c r="ENG38" s="250" t="s">
        <v>0</v>
      </c>
      <c r="ENH38" s="250" t="s">
        <v>0</v>
      </c>
      <c r="ENI38" s="250" t="s">
        <v>0</v>
      </c>
      <c r="ENJ38" s="250" t="s">
        <v>0</v>
      </c>
      <c r="ENK38" s="250" t="s">
        <v>0</v>
      </c>
      <c r="ENL38" s="250" t="s">
        <v>0</v>
      </c>
      <c r="ENM38" s="250" t="s">
        <v>0</v>
      </c>
      <c r="ENN38" s="250" t="s">
        <v>0</v>
      </c>
      <c r="ENO38" s="250" t="s">
        <v>0</v>
      </c>
      <c r="ENP38" s="250" t="s">
        <v>0</v>
      </c>
      <c r="ENQ38" s="250" t="s">
        <v>0</v>
      </c>
      <c r="ENR38" s="250" t="s">
        <v>0</v>
      </c>
      <c r="ENS38" s="250" t="s">
        <v>0</v>
      </c>
      <c r="ENT38" s="250" t="s">
        <v>0</v>
      </c>
      <c r="ENU38" s="250" t="s">
        <v>0</v>
      </c>
      <c r="ENV38" s="250" t="s">
        <v>0</v>
      </c>
      <c r="ENW38" s="250" t="s">
        <v>0</v>
      </c>
      <c r="ENX38" s="250" t="s">
        <v>0</v>
      </c>
      <c r="ENY38" s="250" t="s">
        <v>0</v>
      </c>
      <c r="ENZ38" s="250" t="s">
        <v>0</v>
      </c>
      <c r="EOA38" s="250" t="s">
        <v>0</v>
      </c>
      <c r="EOB38" s="250" t="s">
        <v>0</v>
      </c>
      <c r="EOC38" s="250" t="s">
        <v>0</v>
      </c>
      <c r="EOD38" s="250" t="s">
        <v>0</v>
      </c>
      <c r="EOE38" s="250" t="s">
        <v>0</v>
      </c>
      <c r="EOF38" s="250" t="s">
        <v>0</v>
      </c>
      <c r="EOG38" s="250" t="s">
        <v>0</v>
      </c>
      <c r="EOH38" s="250" t="s">
        <v>0</v>
      </c>
      <c r="EOI38" s="250" t="s">
        <v>0</v>
      </c>
      <c r="EOJ38" s="250" t="s">
        <v>0</v>
      </c>
      <c r="EOK38" s="250" t="s">
        <v>0</v>
      </c>
      <c r="EOL38" s="250" t="s">
        <v>0</v>
      </c>
      <c r="EOM38" s="250" t="s">
        <v>0</v>
      </c>
      <c r="EON38" s="250" t="s">
        <v>0</v>
      </c>
      <c r="EOO38" s="250" t="s">
        <v>0</v>
      </c>
      <c r="EOP38" s="250" t="s">
        <v>0</v>
      </c>
      <c r="EOQ38" s="250" t="s">
        <v>0</v>
      </c>
      <c r="EOR38" s="250" t="s">
        <v>0</v>
      </c>
      <c r="EOS38" s="250" t="s">
        <v>0</v>
      </c>
      <c r="EOT38" s="250" t="s">
        <v>0</v>
      </c>
      <c r="EOU38" s="250" t="s">
        <v>0</v>
      </c>
      <c r="EOV38" s="250" t="s">
        <v>0</v>
      </c>
      <c r="EOW38" s="250" t="s">
        <v>0</v>
      </c>
      <c r="EOX38" s="250" t="s">
        <v>0</v>
      </c>
      <c r="EOY38" s="250" t="s">
        <v>0</v>
      </c>
      <c r="EOZ38" s="250" t="s">
        <v>0</v>
      </c>
      <c r="EPA38" s="250" t="s">
        <v>0</v>
      </c>
      <c r="EPB38" s="250" t="s">
        <v>0</v>
      </c>
      <c r="EPC38" s="250" t="s">
        <v>0</v>
      </c>
      <c r="EPD38" s="250" t="s">
        <v>0</v>
      </c>
      <c r="EPE38" s="250" t="s">
        <v>0</v>
      </c>
      <c r="EPF38" s="250" t="s">
        <v>0</v>
      </c>
      <c r="EPG38" s="250" t="s">
        <v>0</v>
      </c>
      <c r="EPH38" s="250" t="s">
        <v>0</v>
      </c>
      <c r="EPI38" s="250" t="s">
        <v>0</v>
      </c>
      <c r="EPJ38" s="250" t="s">
        <v>0</v>
      </c>
      <c r="EPK38" s="250" t="s">
        <v>0</v>
      </c>
      <c r="EPL38" s="250" t="s">
        <v>0</v>
      </c>
      <c r="EPM38" s="250" t="s">
        <v>0</v>
      </c>
      <c r="EPN38" s="250" t="s">
        <v>0</v>
      </c>
      <c r="EPO38" s="250" t="s">
        <v>0</v>
      </c>
      <c r="EPP38" s="250" t="s">
        <v>0</v>
      </c>
      <c r="EPQ38" s="250" t="s">
        <v>0</v>
      </c>
      <c r="EPR38" s="250" t="s">
        <v>0</v>
      </c>
      <c r="EPS38" s="250" t="s">
        <v>0</v>
      </c>
      <c r="EPT38" s="250" t="s">
        <v>0</v>
      </c>
      <c r="EPU38" s="250" t="s">
        <v>0</v>
      </c>
      <c r="EPV38" s="250" t="s">
        <v>0</v>
      </c>
      <c r="EPW38" s="250" t="s">
        <v>0</v>
      </c>
      <c r="EPX38" s="250" t="s">
        <v>0</v>
      </c>
      <c r="EPY38" s="250" t="s">
        <v>0</v>
      </c>
      <c r="EPZ38" s="250" t="s">
        <v>0</v>
      </c>
      <c r="EQA38" s="250" t="s">
        <v>0</v>
      </c>
      <c r="EQB38" s="250" t="s">
        <v>0</v>
      </c>
      <c r="EQC38" s="250" t="s">
        <v>0</v>
      </c>
      <c r="EQD38" s="250" t="s">
        <v>0</v>
      </c>
      <c r="EQE38" s="250" t="s">
        <v>0</v>
      </c>
      <c r="EQF38" s="250" t="s">
        <v>0</v>
      </c>
      <c r="EQG38" s="250" t="s">
        <v>0</v>
      </c>
      <c r="EQH38" s="250" t="s">
        <v>0</v>
      </c>
      <c r="EQI38" s="250" t="s">
        <v>0</v>
      </c>
      <c r="EQJ38" s="250" t="s">
        <v>0</v>
      </c>
      <c r="EQK38" s="250" t="s">
        <v>0</v>
      </c>
      <c r="EQL38" s="250" t="s">
        <v>0</v>
      </c>
      <c r="EQM38" s="250" t="s">
        <v>0</v>
      </c>
      <c r="EQN38" s="250" t="s">
        <v>0</v>
      </c>
      <c r="EQO38" s="250" t="s">
        <v>0</v>
      </c>
      <c r="EQP38" s="250" t="s">
        <v>0</v>
      </c>
      <c r="EQQ38" s="250" t="s">
        <v>0</v>
      </c>
      <c r="EQR38" s="250" t="s">
        <v>0</v>
      </c>
      <c r="EQS38" s="250" t="s">
        <v>0</v>
      </c>
      <c r="EQT38" s="250" t="s">
        <v>0</v>
      </c>
      <c r="EQU38" s="250" t="s">
        <v>0</v>
      </c>
      <c r="EQV38" s="250" t="s">
        <v>0</v>
      </c>
      <c r="EQW38" s="250" t="s">
        <v>0</v>
      </c>
      <c r="EQX38" s="250" t="s">
        <v>0</v>
      </c>
      <c r="EQY38" s="250" t="s">
        <v>0</v>
      </c>
      <c r="EQZ38" s="250" t="s">
        <v>0</v>
      </c>
      <c r="ERA38" s="250" t="s">
        <v>0</v>
      </c>
      <c r="ERB38" s="250" t="s">
        <v>0</v>
      </c>
      <c r="ERC38" s="250" t="s">
        <v>0</v>
      </c>
      <c r="ERD38" s="250" t="s">
        <v>0</v>
      </c>
      <c r="ERE38" s="250" t="s">
        <v>0</v>
      </c>
      <c r="ERF38" s="250" t="s">
        <v>0</v>
      </c>
      <c r="ERG38" s="250" t="s">
        <v>0</v>
      </c>
      <c r="ERH38" s="250" t="s">
        <v>0</v>
      </c>
      <c r="ERI38" s="250" t="s">
        <v>0</v>
      </c>
      <c r="ERJ38" s="250" t="s">
        <v>0</v>
      </c>
      <c r="ERK38" s="250" t="s">
        <v>0</v>
      </c>
      <c r="ERL38" s="250" t="s">
        <v>0</v>
      </c>
      <c r="ERM38" s="250" t="s">
        <v>0</v>
      </c>
      <c r="ERN38" s="250" t="s">
        <v>0</v>
      </c>
      <c r="ERO38" s="250" t="s">
        <v>0</v>
      </c>
      <c r="ERP38" s="250" t="s">
        <v>0</v>
      </c>
      <c r="ERQ38" s="250" t="s">
        <v>0</v>
      </c>
      <c r="ERR38" s="250" t="s">
        <v>0</v>
      </c>
      <c r="ERS38" s="250" t="s">
        <v>0</v>
      </c>
      <c r="ERT38" s="250" t="s">
        <v>0</v>
      </c>
      <c r="ERU38" s="250" t="s">
        <v>0</v>
      </c>
      <c r="ERV38" s="250" t="s">
        <v>0</v>
      </c>
      <c r="ERW38" s="250" t="s">
        <v>0</v>
      </c>
      <c r="ERX38" s="250" t="s">
        <v>0</v>
      </c>
      <c r="ERY38" s="250" t="s">
        <v>0</v>
      </c>
      <c r="ERZ38" s="250" t="s">
        <v>0</v>
      </c>
      <c r="ESA38" s="250" t="s">
        <v>0</v>
      </c>
      <c r="ESB38" s="250" t="s">
        <v>0</v>
      </c>
      <c r="ESC38" s="250" t="s">
        <v>0</v>
      </c>
      <c r="ESD38" s="250" t="s">
        <v>0</v>
      </c>
      <c r="ESE38" s="250" t="s">
        <v>0</v>
      </c>
      <c r="ESF38" s="250" t="s">
        <v>0</v>
      </c>
      <c r="ESG38" s="250" t="s">
        <v>0</v>
      </c>
      <c r="ESH38" s="250" t="s">
        <v>0</v>
      </c>
      <c r="ESI38" s="250" t="s">
        <v>0</v>
      </c>
      <c r="ESJ38" s="250" t="s">
        <v>0</v>
      </c>
      <c r="ESK38" s="250" t="s">
        <v>0</v>
      </c>
      <c r="ESL38" s="250" t="s">
        <v>0</v>
      </c>
      <c r="ESM38" s="250" t="s">
        <v>0</v>
      </c>
      <c r="ESN38" s="250" t="s">
        <v>0</v>
      </c>
      <c r="ESO38" s="250" t="s">
        <v>0</v>
      </c>
      <c r="ESP38" s="250" t="s">
        <v>0</v>
      </c>
      <c r="ESQ38" s="250" t="s">
        <v>0</v>
      </c>
      <c r="ESR38" s="250" t="s">
        <v>0</v>
      </c>
      <c r="ESS38" s="250" t="s">
        <v>0</v>
      </c>
      <c r="EST38" s="250" t="s">
        <v>0</v>
      </c>
      <c r="ESU38" s="250" t="s">
        <v>0</v>
      </c>
      <c r="ESV38" s="250" t="s">
        <v>0</v>
      </c>
      <c r="ESW38" s="250" t="s">
        <v>0</v>
      </c>
      <c r="ESX38" s="250" t="s">
        <v>0</v>
      </c>
      <c r="ESY38" s="250" t="s">
        <v>0</v>
      </c>
      <c r="ESZ38" s="250" t="s">
        <v>0</v>
      </c>
      <c r="ETA38" s="250" t="s">
        <v>0</v>
      </c>
      <c r="ETB38" s="250" t="s">
        <v>0</v>
      </c>
      <c r="ETC38" s="250" t="s">
        <v>0</v>
      </c>
      <c r="ETD38" s="250" t="s">
        <v>0</v>
      </c>
      <c r="ETE38" s="250" t="s">
        <v>0</v>
      </c>
      <c r="ETF38" s="250" t="s">
        <v>0</v>
      </c>
      <c r="ETG38" s="250" t="s">
        <v>0</v>
      </c>
      <c r="ETH38" s="250" t="s">
        <v>0</v>
      </c>
      <c r="ETI38" s="250" t="s">
        <v>0</v>
      </c>
      <c r="ETJ38" s="250" t="s">
        <v>0</v>
      </c>
      <c r="ETK38" s="250" t="s">
        <v>0</v>
      </c>
      <c r="ETL38" s="250" t="s">
        <v>0</v>
      </c>
      <c r="ETM38" s="250" t="s">
        <v>0</v>
      </c>
      <c r="ETN38" s="250" t="s">
        <v>0</v>
      </c>
      <c r="ETO38" s="250" t="s">
        <v>0</v>
      </c>
      <c r="ETP38" s="250" t="s">
        <v>0</v>
      </c>
      <c r="ETQ38" s="250" t="s">
        <v>0</v>
      </c>
      <c r="ETR38" s="250" t="s">
        <v>0</v>
      </c>
      <c r="ETS38" s="250" t="s">
        <v>0</v>
      </c>
      <c r="ETT38" s="250" t="s">
        <v>0</v>
      </c>
      <c r="ETU38" s="250" t="s">
        <v>0</v>
      </c>
      <c r="ETV38" s="250" t="s">
        <v>0</v>
      </c>
      <c r="ETW38" s="250" t="s">
        <v>0</v>
      </c>
      <c r="ETX38" s="250" t="s">
        <v>0</v>
      </c>
      <c r="ETY38" s="250" t="s">
        <v>0</v>
      </c>
      <c r="ETZ38" s="250" t="s">
        <v>0</v>
      </c>
      <c r="EUA38" s="250" t="s">
        <v>0</v>
      </c>
      <c r="EUB38" s="250" t="s">
        <v>0</v>
      </c>
      <c r="EUC38" s="250" t="s">
        <v>0</v>
      </c>
      <c r="EUD38" s="250" t="s">
        <v>0</v>
      </c>
      <c r="EUE38" s="250" t="s">
        <v>0</v>
      </c>
      <c r="EUF38" s="250" t="s">
        <v>0</v>
      </c>
      <c r="EUG38" s="250" t="s">
        <v>0</v>
      </c>
      <c r="EUH38" s="250" t="s">
        <v>0</v>
      </c>
      <c r="EUI38" s="250" t="s">
        <v>0</v>
      </c>
      <c r="EUJ38" s="250" t="s">
        <v>0</v>
      </c>
      <c r="EUK38" s="250" t="s">
        <v>0</v>
      </c>
      <c r="EUL38" s="250" t="s">
        <v>0</v>
      </c>
      <c r="EUM38" s="250" t="s">
        <v>0</v>
      </c>
      <c r="EUN38" s="250" t="s">
        <v>0</v>
      </c>
      <c r="EUO38" s="250" t="s">
        <v>0</v>
      </c>
      <c r="EUP38" s="250" t="s">
        <v>0</v>
      </c>
      <c r="EUQ38" s="250" t="s">
        <v>0</v>
      </c>
      <c r="EUR38" s="250" t="s">
        <v>0</v>
      </c>
      <c r="EUS38" s="250" t="s">
        <v>0</v>
      </c>
      <c r="EUT38" s="250" t="s">
        <v>0</v>
      </c>
      <c r="EUU38" s="250" t="s">
        <v>0</v>
      </c>
      <c r="EUV38" s="250" t="s">
        <v>0</v>
      </c>
      <c r="EUW38" s="250" t="s">
        <v>0</v>
      </c>
      <c r="EUX38" s="250" t="s">
        <v>0</v>
      </c>
      <c r="EUY38" s="250" t="s">
        <v>0</v>
      </c>
      <c r="EUZ38" s="250" t="s">
        <v>0</v>
      </c>
      <c r="EVA38" s="250" t="s">
        <v>0</v>
      </c>
      <c r="EVB38" s="250" t="s">
        <v>0</v>
      </c>
      <c r="EVC38" s="250" t="s">
        <v>0</v>
      </c>
      <c r="EVD38" s="250" t="s">
        <v>0</v>
      </c>
      <c r="EVE38" s="250" t="s">
        <v>0</v>
      </c>
      <c r="EVF38" s="250" t="s">
        <v>0</v>
      </c>
      <c r="EVG38" s="250" t="s">
        <v>0</v>
      </c>
      <c r="EVH38" s="250" t="s">
        <v>0</v>
      </c>
      <c r="EVI38" s="250" t="s">
        <v>0</v>
      </c>
      <c r="EVJ38" s="250" t="s">
        <v>0</v>
      </c>
      <c r="EVK38" s="250" t="s">
        <v>0</v>
      </c>
      <c r="EVL38" s="250" t="s">
        <v>0</v>
      </c>
      <c r="EVM38" s="250" t="s">
        <v>0</v>
      </c>
      <c r="EVN38" s="250" t="s">
        <v>0</v>
      </c>
      <c r="EVO38" s="250" t="s">
        <v>0</v>
      </c>
      <c r="EVP38" s="250" t="s">
        <v>0</v>
      </c>
      <c r="EVQ38" s="250" t="s">
        <v>0</v>
      </c>
      <c r="EVR38" s="250" t="s">
        <v>0</v>
      </c>
      <c r="EVS38" s="250" t="s">
        <v>0</v>
      </c>
      <c r="EVT38" s="250" t="s">
        <v>0</v>
      </c>
      <c r="EVU38" s="250" t="s">
        <v>0</v>
      </c>
      <c r="EVV38" s="250" t="s">
        <v>0</v>
      </c>
      <c r="EVW38" s="250" t="s">
        <v>0</v>
      </c>
      <c r="EVX38" s="250" t="s">
        <v>0</v>
      </c>
      <c r="EVY38" s="250" t="s">
        <v>0</v>
      </c>
      <c r="EVZ38" s="250" t="s">
        <v>0</v>
      </c>
      <c r="EWA38" s="250" t="s">
        <v>0</v>
      </c>
      <c r="EWB38" s="250" t="s">
        <v>0</v>
      </c>
      <c r="EWC38" s="250" t="s">
        <v>0</v>
      </c>
      <c r="EWD38" s="250" t="s">
        <v>0</v>
      </c>
      <c r="EWE38" s="250" t="s">
        <v>0</v>
      </c>
      <c r="EWF38" s="250" t="s">
        <v>0</v>
      </c>
      <c r="EWG38" s="250" t="s">
        <v>0</v>
      </c>
      <c r="EWH38" s="250" t="s">
        <v>0</v>
      </c>
      <c r="EWI38" s="250" t="s">
        <v>0</v>
      </c>
      <c r="EWJ38" s="250" t="s">
        <v>0</v>
      </c>
      <c r="EWK38" s="250" t="s">
        <v>0</v>
      </c>
      <c r="EWL38" s="250" t="s">
        <v>0</v>
      </c>
      <c r="EWM38" s="250" t="s">
        <v>0</v>
      </c>
      <c r="EWN38" s="250" t="s">
        <v>0</v>
      </c>
      <c r="EWO38" s="250" t="s">
        <v>0</v>
      </c>
      <c r="EWP38" s="250" t="s">
        <v>0</v>
      </c>
      <c r="EWQ38" s="250" t="s">
        <v>0</v>
      </c>
      <c r="EWR38" s="250" t="s">
        <v>0</v>
      </c>
      <c r="EWS38" s="250" t="s">
        <v>0</v>
      </c>
      <c r="EWT38" s="250" t="s">
        <v>0</v>
      </c>
      <c r="EWU38" s="250" t="s">
        <v>0</v>
      </c>
      <c r="EWV38" s="250" t="s">
        <v>0</v>
      </c>
      <c r="EWW38" s="250" t="s">
        <v>0</v>
      </c>
      <c r="EWX38" s="250" t="s">
        <v>0</v>
      </c>
      <c r="EWY38" s="250" t="s">
        <v>0</v>
      </c>
      <c r="EWZ38" s="250" t="s">
        <v>0</v>
      </c>
      <c r="EXA38" s="250" t="s">
        <v>0</v>
      </c>
      <c r="EXB38" s="250" t="s">
        <v>0</v>
      </c>
      <c r="EXC38" s="250" t="s">
        <v>0</v>
      </c>
      <c r="EXD38" s="250" t="s">
        <v>0</v>
      </c>
      <c r="EXE38" s="250" t="s">
        <v>0</v>
      </c>
      <c r="EXF38" s="250" t="s">
        <v>0</v>
      </c>
      <c r="EXG38" s="250" t="s">
        <v>0</v>
      </c>
      <c r="EXH38" s="250" t="s">
        <v>0</v>
      </c>
      <c r="EXI38" s="250" t="s">
        <v>0</v>
      </c>
      <c r="EXJ38" s="250" t="s">
        <v>0</v>
      </c>
      <c r="EXK38" s="250" t="s">
        <v>0</v>
      </c>
      <c r="EXL38" s="250" t="s">
        <v>0</v>
      </c>
      <c r="EXM38" s="250" t="s">
        <v>0</v>
      </c>
      <c r="EXN38" s="250" t="s">
        <v>0</v>
      </c>
      <c r="EXO38" s="250" t="s">
        <v>0</v>
      </c>
      <c r="EXP38" s="250" t="s">
        <v>0</v>
      </c>
      <c r="EXQ38" s="250" t="s">
        <v>0</v>
      </c>
      <c r="EXR38" s="250" t="s">
        <v>0</v>
      </c>
      <c r="EXS38" s="250" t="s">
        <v>0</v>
      </c>
      <c r="EXT38" s="250" t="s">
        <v>0</v>
      </c>
      <c r="EXU38" s="250" t="s">
        <v>0</v>
      </c>
      <c r="EXV38" s="250" t="s">
        <v>0</v>
      </c>
      <c r="EXW38" s="250" t="s">
        <v>0</v>
      </c>
      <c r="EXX38" s="250" t="s">
        <v>0</v>
      </c>
      <c r="EXY38" s="250" t="s">
        <v>0</v>
      </c>
      <c r="EXZ38" s="250" t="s">
        <v>0</v>
      </c>
      <c r="EYA38" s="250" t="s">
        <v>0</v>
      </c>
      <c r="EYB38" s="250" t="s">
        <v>0</v>
      </c>
      <c r="EYC38" s="250" t="s">
        <v>0</v>
      </c>
      <c r="EYD38" s="250" t="s">
        <v>0</v>
      </c>
      <c r="EYE38" s="250" t="s">
        <v>0</v>
      </c>
      <c r="EYF38" s="250" t="s">
        <v>0</v>
      </c>
      <c r="EYG38" s="250" t="s">
        <v>0</v>
      </c>
      <c r="EYH38" s="250" t="s">
        <v>0</v>
      </c>
      <c r="EYI38" s="250" t="s">
        <v>0</v>
      </c>
      <c r="EYJ38" s="250" t="s">
        <v>0</v>
      </c>
      <c r="EYK38" s="250" t="s">
        <v>0</v>
      </c>
      <c r="EYL38" s="250" t="s">
        <v>0</v>
      </c>
      <c r="EYM38" s="250" t="s">
        <v>0</v>
      </c>
      <c r="EYN38" s="250" t="s">
        <v>0</v>
      </c>
      <c r="EYO38" s="250" t="s">
        <v>0</v>
      </c>
      <c r="EYP38" s="250" t="s">
        <v>0</v>
      </c>
      <c r="EYQ38" s="250" t="s">
        <v>0</v>
      </c>
      <c r="EYR38" s="250" t="s">
        <v>0</v>
      </c>
      <c r="EYS38" s="250" t="s">
        <v>0</v>
      </c>
      <c r="EYT38" s="250" t="s">
        <v>0</v>
      </c>
      <c r="EYU38" s="250" t="s">
        <v>0</v>
      </c>
      <c r="EYV38" s="250" t="s">
        <v>0</v>
      </c>
      <c r="EYW38" s="250" t="s">
        <v>0</v>
      </c>
      <c r="EYX38" s="250" t="s">
        <v>0</v>
      </c>
      <c r="EYY38" s="250" t="s">
        <v>0</v>
      </c>
      <c r="EYZ38" s="250" t="s">
        <v>0</v>
      </c>
      <c r="EZA38" s="250" t="s">
        <v>0</v>
      </c>
      <c r="EZB38" s="250" t="s">
        <v>0</v>
      </c>
      <c r="EZC38" s="250" t="s">
        <v>0</v>
      </c>
      <c r="EZD38" s="250" t="s">
        <v>0</v>
      </c>
      <c r="EZE38" s="250" t="s">
        <v>0</v>
      </c>
      <c r="EZF38" s="250" t="s">
        <v>0</v>
      </c>
      <c r="EZG38" s="250" t="s">
        <v>0</v>
      </c>
      <c r="EZH38" s="250" t="s">
        <v>0</v>
      </c>
      <c r="EZI38" s="250" t="s">
        <v>0</v>
      </c>
      <c r="EZJ38" s="250" t="s">
        <v>0</v>
      </c>
      <c r="EZK38" s="250" t="s">
        <v>0</v>
      </c>
      <c r="EZL38" s="250" t="s">
        <v>0</v>
      </c>
      <c r="EZM38" s="250" t="s">
        <v>0</v>
      </c>
      <c r="EZN38" s="250" t="s">
        <v>0</v>
      </c>
      <c r="EZO38" s="250" t="s">
        <v>0</v>
      </c>
      <c r="EZP38" s="250" t="s">
        <v>0</v>
      </c>
      <c r="EZQ38" s="250" t="s">
        <v>0</v>
      </c>
      <c r="EZR38" s="250" t="s">
        <v>0</v>
      </c>
      <c r="EZS38" s="250" t="s">
        <v>0</v>
      </c>
      <c r="EZT38" s="250" t="s">
        <v>0</v>
      </c>
      <c r="EZU38" s="250" t="s">
        <v>0</v>
      </c>
      <c r="EZV38" s="250" t="s">
        <v>0</v>
      </c>
      <c r="EZW38" s="250" t="s">
        <v>0</v>
      </c>
      <c r="EZX38" s="250" t="s">
        <v>0</v>
      </c>
      <c r="EZY38" s="250" t="s">
        <v>0</v>
      </c>
      <c r="EZZ38" s="250" t="s">
        <v>0</v>
      </c>
      <c r="FAA38" s="250" t="s">
        <v>0</v>
      </c>
      <c r="FAB38" s="250" t="s">
        <v>0</v>
      </c>
      <c r="FAC38" s="250" t="s">
        <v>0</v>
      </c>
      <c r="FAD38" s="250" t="s">
        <v>0</v>
      </c>
      <c r="FAE38" s="250" t="s">
        <v>0</v>
      </c>
      <c r="FAF38" s="250" t="s">
        <v>0</v>
      </c>
      <c r="FAG38" s="250" t="s">
        <v>0</v>
      </c>
      <c r="FAH38" s="250" t="s">
        <v>0</v>
      </c>
      <c r="FAI38" s="250" t="s">
        <v>0</v>
      </c>
      <c r="FAJ38" s="250" t="s">
        <v>0</v>
      </c>
      <c r="FAK38" s="250" t="s">
        <v>0</v>
      </c>
      <c r="FAL38" s="250" t="s">
        <v>0</v>
      </c>
      <c r="FAM38" s="250" t="s">
        <v>0</v>
      </c>
      <c r="FAN38" s="250" t="s">
        <v>0</v>
      </c>
      <c r="FAO38" s="250" t="s">
        <v>0</v>
      </c>
      <c r="FAP38" s="250" t="s">
        <v>0</v>
      </c>
      <c r="FAQ38" s="250" t="s">
        <v>0</v>
      </c>
      <c r="FAR38" s="250" t="s">
        <v>0</v>
      </c>
      <c r="FAS38" s="250" t="s">
        <v>0</v>
      </c>
      <c r="FAT38" s="250" t="s">
        <v>0</v>
      </c>
      <c r="FAU38" s="250" t="s">
        <v>0</v>
      </c>
      <c r="FAV38" s="250" t="s">
        <v>0</v>
      </c>
      <c r="FAW38" s="250" t="s">
        <v>0</v>
      </c>
      <c r="FAX38" s="250" t="s">
        <v>0</v>
      </c>
      <c r="FAY38" s="250" t="s">
        <v>0</v>
      </c>
      <c r="FAZ38" s="250" t="s">
        <v>0</v>
      </c>
      <c r="FBA38" s="250" t="s">
        <v>0</v>
      </c>
      <c r="FBB38" s="250" t="s">
        <v>0</v>
      </c>
      <c r="FBC38" s="250" t="s">
        <v>0</v>
      </c>
      <c r="FBD38" s="250" t="s">
        <v>0</v>
      </c>
      <c r="FBE38" s="250" t="s">
        <v>0</v>
      </c>
      <c r="FBF38" s="250" t="s">
        <v>0</v>
      </c>
      <c r="FBG38" s="250" t="s">
        <v>0</v>
      </c>
      <c r="FBH38" s="250" t="s">
        <v>0</v>
      </c>
      <c r="FBI38" s="250" t="s">
        <v>0</v>
      </c>
      <c r="FBJ38" s="250" t="s">
        <v>0</v>
      </c>
      <c r="FBK38" s="250" t="s">
        <v>0</v>
      </c>
      <c r="FBL38" s="250" t="s">
        <v>0</v>
      </c>
      <c r="FBM38" s="250" t="s">
        <v>0</v>
      </c>
      <c r="FBN38" s="250" t="s">
        <v>0</v>
      </c>
      <c r="FBO38" s="250" t="s">
        <v>0</v>
      </c>
      <c r="FBP38" s="250" t="s">
        <v>0</v>
      </c>
      <c r="FBQ38" s="250" t="s">
        <v>0</v>
      </c>
      <c r="FBR38" s="250" t="s">
        <v>0</v>
      </c>
      <c r="FBS38" s="250" t="s">
        <v>0</v>
      </c>
      <c r="FBT38" s="250" t="s">
        <v>0</v>
      </c>
      <c r="FBU38" s="250" t="s">
        <v>0</v>
      </c>
      <c r="FBV38" s="250" t="s">
        <v>0</v>
      </c>
      <c r="FBW38" s="250" t="s">
        <v>0</v>
      </c>
      <c r="FBX38" s="250" t="s">
        <v>0</v>
      </c>
      <c r="FBY38" s="250" t="s">
        <v>0</v>
      </c>
      <c r="FBZ38" s="250" t="s">
        <v>0</v>
      </c>
      <c r="FCA38" s="250" t="s">
        <v>0</v>
      </c>
      <c r="FCB38" s="250" t="s">
        <v>0</v>
      </c>
      <c r="FCC38" s="250" t="s">
        <v>0</v>
      </c>
      <c r="FCD38" s="250" t="s">
        <v>0</v>
      </c>
      <c r="FCE38" s="250" t="s">
        <v>0</v>
      </c>
      <c r="FCF38" s="250" t="s">
        <v>0</v>
      </c>
      <c r="FCG38" s="250" t="s">
        <v>0</v>
      </c>
      <c r="FCH38" s="250" t="s">
        <v>0</v>
      </c>
      <c r="FCI38" s="250" t="s">
        <v>0</v>
      </c>
      <c r="FCJ38" s="250" t="s">
        <v>0</v>
      </c>
      <c r="FCK38" s="250" t="s">
        <v>0</v>
      </c>
      <c r="FCL38" s="250" t="s">
        <v>0</v>
      </c>
      <c r="FCM38" s="250" t="s">
        <v>0</v>
      </c>
      <c r="FCN38" s="250" t="s">
        <v>0</v>
      </c>
      <c r="FCO38" s="250" t="s">
        <v>0</v>
      </c>
      <c r="FCP38" s="250" t="s">
        <v>0</v>
      </c>
      <c r="FCQ38" s="250" t="s">
        <v>0</v>
      </c>
      <c r="FCR38" s="250" t="s">
        <v>0</v>
      </c>
      <c r="FCS38" s="250" t="s">
        <v>0</v>
      </c>
      <c r="FCT38" s="250" t="s">
        <v>0</v>
      </c>
      <c r="FCU38" s="250" t="s">
        <v>0</v>
      </c>
      <c r="FCV38" s="250" t="s">
        <v>0</v>
      </c>
      <c r="FCW38" s="250" t="s">
        <v>0</v>
      </c>
      <c r="FCX38" s="250" t="s">
        <v>0</v>
      </c>
      <c r="FCY38" s="250" t="s">
        <v>0</v>
      </c>
      <c r="FCZ38" s="250" t="s">
        <v>0</v>
      </c>
      <c r="FDA38" s="250" t="s">
        <v>0</v>
      </c>
      <c r="FDB38" s="250" t="s">
        <v>0</v>
      </c>
      <c r="FDC38" s="250" t="s">
        <v>0</v>
      </c>
      <c r="FDD38" s="250" t="s">
        <v>0</v>
      </c>
      <c r="FDE38" s="250" t="s">
        <v>0</v>
      </c>
      <c r="FDF38" s="250" t="s">
        <v>0</v>
      </c>
      <c r="FDG38" s="250" t="s">
        <v>0</v>
      </c>
      <c r="FDH38" s="250" t="s">
        <v>0</v>
      </c>
      <c r="FDI38" s="250" t="s">
        <v>0</v>
      </c>
      <c r="FDJ38" s="250" t="s">
        <v>0</v>
      </c>
      <c r="FDK38" s="250" t="s">
        <v>0</v>
      </c>
      <c r="FDL38" s="250" t="s">
        <v>0</v>
      </c>
      <c r="FDM38" s="250" t="s">
        <v>0</v>
      </c>
      <c r="FDN38" s="250" t="s">
        <v>0</v>
      </c>
      <c r="FDO38" s="250" t="s">
        <v>0</v>
      </c>
      <c r="FDP38" s="250" t="s">
        <v>0</v>
      </c>
      <c r="FDQ38" s="250" t="s">
        <v>0</v>
      </c>
      <c r="FDR38" s="250" t="s">
        <v>0</v>
      </c>
      <c r="FDS38" s="250" t="s">
        <v>0</v>
      </c>
      <c r="FDT38" s="250" t="s">
        <v>0</v>
      </c>
      <c r="FDU38" s="250" t="s">
        <v>0</v>
      </c>
      <c r="FDV38" s="250" t="s">
        <v>0</v>
      </c>
      <c r="FDW38" s="250" t="s">
        <v>0</v>
      </c>
      <c r="FDX38" s="250" t="s">
        <v>0</v>
      </c>
      <c r="FDY38" s="250" t="s">
        <v>0</v>
      </c>
      <c r="FDZ38" s="250" t="s">
        <v>0</v>
      </c>
      <c r="FEA38" s="250" t="s">
        <v>0</v>
      </c>
      <c r="FEB38" s="250" t="s">
        <v>0</v>
      </c>
      <c r="FEC38" s="250" t="s">
        <v>0</v>
      </c>
      <c r="FED38" s="250" t="s">
        <v>0</v>
      </c>
      <c r="FEE38" s="250" t="s">
        <v>0</v>
      </c>
      <c r="FEF38" s="250" t="s">
        <v>0</v>
      </c>
      <c r="FEG38" s="250" t="s">
        <v>0</v>
      </c>
      <c r="FEH38" s="250" t="s">
        <v>0</v>
      </c>
      <c r="FEI38" s="250" t="s">
        <v>0</v>
      </c>
      <c r="FEJ38" s="250" t="s">
        <v>0</v>
      </c>
      <c r="FEK38" s="250" t="s">
        <v>0</v>
      </c>
      <c r="FEL38" s="250" t="s">
        <v>0</v>
      </c>
      <c r="FEM38" s="250" t="s">
        <v>0</v>
      </c>
      <c r="FEN38" s="250" t="s">
        <v>0</v>
      </c>
      <c r="FEO38" s="250" t="s">
        <v>0</v>
      </c>
      <c r="FEP38" s="250" t="s">
        <v>0</v>
      </c>
      <c r="FEQ38" s="250" t="s">
        <v>0</v>
      </c>
      <c r="FER38" s="250" t="s">
        <v>0</v>
      </c>
      <c r="FES38" s="250" t="s">
        <v>0</v>
      </c>
      <c r="FET38" s="250" t="s">
        <v>0</v>
      </c>
      <c r="FEU38" s="250" t="s">
        <v>0</v>
      </c>
      <c r="FEV38" s="250" t="s">
        <v>0</v>
      </c>
      <c r="FEW38" s="250" t="s">
        <v>0</v>
      </c>
      <c r="FEX38" s="250" t="s">
        <v>0</v>
      </c>
      <c r="FEY38" s="250" t="s">
        <v>0</v>
      </c>
      <c r="FEZ38" s="250" t="s">
        <v>0</v>
      </c>
      <c r="FFA38" s="250" t="s">
        <v>0</v>
      </c>
      <c r="FFB38" s="250" t="s">
        <v>0</v>
      </c>
      <c r="FFC38" s="250" t="s">
        <v>0</v>
      </c>
      <c r="FFD38" s="250" t="s">
        <v>0</v>
      </c>
      <c r="FFE38" s="250" t="s">
        <v>0</v>
      </c>
      <c r="FFF38" s="250" t="s">
        <v>0</v>
      </c>
      <c r="FFG38" s="250" t="s">
        <v>0</v>
      </c>
      <c r="FFH38" s="250" t="s">
        <v>0</v>
      </c>
      <c r="FFI38" s="250" t="s">
        <v>0</v>
      </c>
      <c r="FFJ38" s="250" t="s">
        <v>0</v>
      </c>
      <c r="FFK38" s="250" t="s">
        <v>0</v>
      </c>
      <c r="FFL38" s="250" t="s">
        <v>0</v>
      </c>
      <c r="FFM38" s="250" t="s">
        <v>0</v>
      </c>
      <c r="FFN38" s="250" t="s">
        <v>0</v>
      </c>
      <c r="FFO38" s="250" t="s">
        <v>0</v>
      </c>
      <c r="FFP38" s="250" t="s">
        <v>0</v>
      </c>
      <c r="FFQ38" s="250" t="s">
        <v>0</v>
      </c>
      <c r="FFR38" s="250" t="s">
        <v>0</v>
      </c>
      <c r="FFS38" s="250" t="s">
        <v>0</v>
      </c>
      <c r="FFT38" s="250" t="s">
        <v>0</v>
      </c>
      <c r="FFU38" s="250" t="s">
        <v>0</v>
      </c>
      <c r="FFV38" s="250" t="s">
        <v>0</v>
      </c>
      <c r="FFW38" s="250" t="s">
        <v>0</v>
      </c>
      <c r="FFX38" s="250" t="s">
        <v>0</v>
      </c>
      <c r="FFY38" s="250" t="s">
        <v>0</v>
      </c>
      <c r="FFZ38" s="250" t="s">
        <v>0</v>
      </c>
      <c r="FGA38" s="250" t="s">
        <v>0</v>
      </c>
      <c r="FGB38" s="250" t="s">
        <v>0</v>
      </c>
      <c r="FGC38" s="250" t="s">
        <v>0</v>
      </c>
      <c r="FGD38" s="250" t="s">
        <v>0</v>
      </c>
      <c r="FGE38" s="250" t="s">
        <v>0</v>
      </c>
      <c r="FGF38" s="250" t="s">
        <v>0</v>
      </c>
      <c r="FGG38" s="250" t="s">
        <v>0</v>
      </c>
      <c r="FGH38" s="250" t="s">
        <v>0</v>
      </c>
      <c r="FGI38" s="250" t="s">
        <v>0</v>
      </c>
      <c r="FGJ38" s="250" t="s">
        <v>0</v>
      </c>
      <c r="FGK38" s="250" t="s">
        <v>0</v>
      </c>
      <c r="FGL38" s="250" t="s">
        <v>0</v>
      </c>
      <c r="FGM38" s="250" t="s">
        <v>0</v>
      </c>
      <c r="FGN38" s="250" t="s">
        <v>0</v>
      </c>
      <c r="FGO38" s="250" t="s">
        <v>0</v>
      </c>
      <c r="FGP38" s="250" t="s">
        <v>0</v>
      </c>
      <c r="FGQ38" s="250" t="s">
        <v>0</v>
      </c>
      <c r="FGR38" s="250" t="s">
        <v>0</v>
      </c>
      <c r="FGS38" s="250" t="s">
        <v>0</v>
      </c>
      <c r="FGT38" s="250" t="s">
        <v>0</v>
      </c>
      <c r="FGU38" s="250" t="s">
        <v>0</v>
      </c>
      <c r="FGV38" s="250" t="s">
        <v>0</v>
      </c>
      <c r="FGW38" s="250" t="s">
        <v>0</v>
      </c>
      <c r="FGX38" s="250" t="s">
        <v>0</v>
      </c>
      <c r="FGY38" s="250" t="s">
        <v>0</v>
      </c>
      <c r="FGZ38" s="250" t="s">
        <v>0</v>
      </c>
      <c r="FHA38" s="250" t="s">
        <v>0</v>
      </c>
      <c r="FHB38" s="250" t="s">
        <v>0</v>
      </c>
      <c r="FHC38" s="250" t="s">
        <v>0</v>
      </c>
      <c r="FHD38" s="250" t="s">
        <v>0</v>
      </c>
      <c r="FHE38" s="250" t="s">
        <v>0</v>
      </c>
      <c r="FHF38" s="250" t="s">
        <v>0</v>
      </c>
      <c r="FHG38" s="250" t="s">
        <v>0</v>
      </c>
      <c r="FHH38" s="250" t="s">
        <v>0</v>
      </c>
      <c r="FHI38" s="250" t="s">
        <v>0</v>
      </c>
      <c r="FHJ38" s="250" t="s">
        <v>0</v>
      </c>
      <c r="FHK38" s="250" t="s">
        <v>0</v>
      </c>
      <c r="FHL38" s="250" t="s">
        <v>0</v>
      </c>
      <c r="FHM38" s="250" t="s">
        <v>0</v>
      </c>
      <c r="FHN38" s="250" t="s">
        <v>0</v>
      </c>
      <c r="FHO38" s="250" t="s">
        <v>0</v>
      </c>
      <c r="FHP38" s="250" t="s">
        <v>0</v>
      </c>
      <c r="FHQ38" s="250" t="s">
        <v>0</v>
      </c>
      <c r="FHR38" s="250" t="s">
        <v>0</v>
      </c>
      <c r="FHS38" s="250" t="s">
        <v>0</v>
      </c>
      <c r="FHT38" s="250" t="s">
        <v>0</v>
      </c>
      <c r="FHU38" s="250" t="s">
        <v>0</v>
      </c>
      <c r="FHV38" s="250" t="s">
        <v>0</v>
      </c>
      <c r="FHW38" s="250" t="s">
        <v>0</v>
      </c>
      <c r="FHX38" s="250" t="s">
        <v>0</v>
      </c>
      <c r="FHY38" s="250" t="s">
        <v>0</v>
      </c>
      <c r="FHZ38" s="250" t="s">
        <v>0</v>
      </c>
      <c r="FIA38" s="250" t="s">
        <v>0</v>
      </c>
      <c r="FIB38" s="250" t="s">
        <v>0</v>
      </c>
      <c r="FIC38" s="250" t="s">
        <v>0</v>
      </c>
      <c r="FID38" s="250" t="s">
        <v>0</v>
      </c>
      <c r="FIE38" s="250" t="s">
        <v>0</v>
      </c>
      <c r="FIF38" s="250" t="s">
        <v>0</v>
      </c>
      <c r="FIG38" s="250" t="s">
        <v>0</v>
      </c>
      <c r="FIH38" s="250" t="s">
        <v>0</v>
      </c>
      <c r="FII38" s="250" t="s">
        <v>0</v>
      </c>
      <c r="FIJ38" s="250" t="s">
        <v>0</v>
      </c>
      <c r="FIK38" s="250" t="s">
        <v>0</v>
      </c>
      <c r="FIL38" s="250" t="s">
        <v>0</v>
      </c>
      <c r="FIM38" s="250" t="s">
        <v>0</v>
      </c>
      <c r="FIN38" s="250" t="s">
        <v>0</v>
      </c>
      <c r="FIO38" s="250" t="s">
        <v>0</v>
      </c>
      <c r="FIP38" s="250" t="s">
        <v>0</v>
      </c>
      <c r="FIQ38" s="250" t="s">
        <v>0</v>
      </c>
      <c r="FIR38" s="250" t="s">
        <v>0</v>
      </c>
      <c r="FIS38" s="250" t="s">
        <v>0</v>
      </c>
      <c r="FIT38" s="250" t="s">
        <v>0</v>
      </c>
      <c r="FIU38" s="250" t="s">
        <v>0</v>
      </c>
      <c r="FIV38" s="250" t="s">
        <v>0</v>
      </c>
      <c r="FIW38" s="250" t="s">
        <v>0</v>
      </c>
      <c r="FIX38" s="250" t="s">
        <v>0</v>
      </c>
      <c r="FIY38" s="250" t="s">
        <v>0</v>
      </c>
      <c r="FIZ38" s="250" t="s">
        <v>0</v>
      </c>
      <c r="FJA38" s="250" t="s">
        <v>0</v>
      </c>
      <c r="FJB38" s="250" t="s">
        <v>0</v>
      </c>
      <c r="FJC38" s="250" t="s">
        <v>0</v>
      </c>
      <c r="FJD38" s="250" t="s">
        <v>0</v>
      </c>
      <c r="FJE38" s="250" t="s">
        <v>0</v>
      </c>
      <c r="FJF38" s="250" t="s">
        <v>0</v>
      </c>
      <c r="FJG38" s="250" t="s">
        <v>0</v>
      </c>
      <c r="FJH38" s="250" t="s">
        <v>0</v>
      </c>
      <c r="FJI38" s="250" t="s">
        <v>0</v>
      </c>
      <c r="FJJ38" s="250" t="s">
        <v>0</v>
      </c>
      <c r="FJK38" s="250" t="s">
        <v>0</v>
      </c>
      <c r="FJL38" s="250" t="s">
        <v>0</v>
      </c>
      <c r="FJM38" s="250" t="s">
        <v>0</v>
      </c>
      <c r="FJN38" s="250" t="s">
        <v>0</v>
      </c>
      <c r="FJO38" s="250" t="s">
        <v>0</v>
      </c>
      <c r="FJP38" s="250" t="s">
        <v>0</v>
      </c>
      <c r="FJQ38" s="250" t="s">
        <v>0</v>
      </c>
      <c r="FJR38" s="250" t="s">
        <v>0</v>
      </c>
      <c r="FJS38" s="250" t="s">
        <v>0</v>
      </c>
      <c r="FJT38" s="250" t="s">
        <v>0</v>
      </c>
      <c r="FJU38" s="250" t="s">
        <v>0</v>
      </c>
      <c r="FJV38" s="250" t="s">
        <v>0</v>
      </c>
      <c r="FJW38" s="250" t="s">
        <v>0</v>
      </c>
      <c r="FJX38" s="250" t="s">
        <v>0</v>
      </c>
      <c r="FJY38" s="250" t="s">
        <v>0</v>
      </c>
      <c r="FJZ38" s="250" t="s">
        <v>0</v>
      </c>
      <c r="FKA38" s="250" t="s">
        <v>0</v>
      </c>
      <c r="FKB38" s="250" t="s">
        <v>0</v>
      </c>
      <c r="FKC38" s="250" t="s">
        <v>0</v>
      </c>
      <c r="FKD38" s="250" t="s">
        <v>0</v>
      </c>
      <c r="FKE38" s="250" t="s">
        <v>0</v>
      </c>
      <c r="FKF38" s="250" t="s">
        <v>0</v>
      </c>
      <c r="FKG38" s="250" t="s">
        <v>0</v>
      </c>
      <c r="FKH38" s="250" t="s">
        <v>0</v>
      </c>
      <c r="FKI38" s="250" t="s">
        <v>0</v>
      </c>
      <c r="FKJ38" s="250" t="s">
        <v>0</v>
      </c>
      <c r="FKK38" s="250" t="s">
        <v>0</v>
      </c>
      <c r="FKL38" s="250" t="s">
        <v>0</v>
      </c>
      <c r="FKM38" s="250" t="s">
        <v>0</v>
      </c>
      <c r="FKN38" s="250" t="s">
        <v>0</v>
      </c>
      <c r="FKO38" s="250" t="s">
        <v>0</v>
      </c>
      <c r="FKP38" s="250" t="s">
        <v>0</v>
      </c>
      <c r="FKQ38" s="250" t="s">
        <v>0</v>
      </c>
      <c r="FKR38" s="250" t="s">
        <v>0</v>
      </c>
      <c r="FKS38" s="250" t="s">
        <v>0</v>
      </c>
      <c r="FKT38" s="250" t="s">
        <v>0</v>
      </c>
      <c r="FKU38" s="250" t="s">
        <v>0</v>
      </c>
      <c r="FKV38" s="250" t="s">
        <v>0</v>
      </c>
      <c r="FKW38" s="250" t="s">
        <v>0</v>
      </c>
      <c r="FKX38" s="250" t="s">
        <v>0</v>
      </c>
      <c r="FKY38" s="250" t="s">
        <v>0</v>
      </c>
      <c r="FKZ38" s="250" t="s">
        <v>0</v>
      </c>
      <c r="FLA38" s="250" t="s">
        <v>0</v>
      </c>
      <c r="FLB38" s="250" t="s">
        <v>0</v>
      </c>
      <c r="FLC38" s="250" t="s">
        <v>0</v>
      </c>
      <c r="FLD38" s="250" t="s">
        <v>0</v>
      </c>
      <c r="FLE38" s="250" t="s">
        <v>0</v>
      </c>
      <c r="FLF38" s="250" t="s">
        <v>0</v>
      </c>
      <c r="FLG38" s="250" t="s">
        <v>0</v>
      </c>
      <c r="FLH38" s="250" t="s">
        <v>0</v>
      </c>
      <c r="FLI38" s="250" t="s">
        <v>0</v>
      </c>
      <c r="FLJ38" s="250" t="s">
        <v>0</v>
      </c>
      <c r="FLK38" s="250" t="s">
        <v>0</v>
      </c>
      <c r="FLL38" s="250" t="s">
        <v>0</v>
      </c>
      <c r="FLM38" s="250" t="s">
        <v>0</v>
      </c>
      <c r="FLN38" s="250" t="s">
        <v>0</v>
      </c>
      <c r="FLO38" s="250" t="s">
        <v>0</v>
      </c>
      <c r="FLP38" s="250" t="s">
        <v>0</v>
      </c>
      <c r="FLQ38" s="250" t="s">
        <v>0</v>
      </c>
      <c r="FLR38" s="250" t="s">
        <v>0</v>
      </c>
      <c r="FLS38" s="250" t="s">
        <v>0</v>
      </c>
      <c r="FLT38" s="250" t="s">
        <v>0</v>
      </c>
      <c r="FLU38" s="250" t="s">
        <v>0</v>
      </c>
      <c r="FLV38" s="250" t="s">
        <v>0</v>
      </c>
      <c r="FLW38" s="250" t="s">
        <v>0</v>
      </c>
      <c r="FLX38" s="250" t="s">
        <v>0</v>
      </c>
      <c r="FLY38" s="250" t="s">
        <v>0</v>
      </c>
      <c r="FLZ38" s="250" t="s">
        <v>0</v>
      </c>
      <c r="FMA38" s="250" t="s">
        <v>0</v>
      </c>
      <c r="FMB38" s="250" t="s">
        <v>0</v>
      </c>
      <c r="FMC38" s="250" t="s">
        <v>0</v>
      </c>
      <c r="FMD38" s="250" t="s">
        <v>0</v>
      </c>
      <c r="FME38" s="250" t="s">
        <v>0</v>
      </c>
      <c r="FMF38" s="250" t="s">
        <v>0</v>
      </c>
      <c r="FMG38" s="250" t="s">
        <v>0</v>
      </c>
      <c r="FMH38" s="250" t="s">
        <v>0</v>
      </c>
      <c r="FMI38" s="250" t="s">
        <v>0</v>
      </c>
      <c r="FMJ38" s="250" t="s">
        <v>0</v>
      </c>
      <c r="FMK38" s="250" t="s">
        <v>0</v>
      </c>
      <c r="FML38" s="250" t="s">
        <v>0</v>
      </c>
      <c r="FMM38" s="250" t="s">
        <v>0</v>
      </c>
      <c r="FMN38" s="250" t="s">
        <v>0</v>
      </c>
      <c r="FMO38" s="250" t="s">
        <v>0</v>
      </c>
      <c r="FMP38" s="250" t="s">
        <v>0</v>
      </c>
      <c r="FMQ38" s="250" t="s">
        <v>0</v>
      </c>
      <c r="FMR38" s="250" t="s">
        <v>0</v>
      </c>
      <c r="FMS38" s="250" t="s">
        <v>0</v>
      </c>
      <c r="FMT38" s="250" t="s">
        <v>0</v>
      </c>
      <c r="FMU38" s="250" t="s">
        <v>0</v>
      </c>
      <c r="FMV38" s="250" t="s">
        <v>0</v>
      </c>
      <c r="FMW38" s="250" t="s">
        <v>0</v>
      </c>
      <c r="FMX38" s="250" t="s">
        <v>0</v>
      </c>
      <c r="FMY38" s="250" t="s">
        <v>0</v>
      </c>
      <c r="FMZ38" s="250" t="s">
        <v>0</v>
      </c>
      <c r="FNA38" s="250" t="s">
        <v>0</v>
      </c>
      <c r="FNB38" s="250" t="s">
        <v>0</v>
      </c>
      <c r="FNC38" s="250" t="s">
        <v>0</v>
      </c>
      <c r="FND38" s="250" t="s">
        <v>0</v>
      </c>
      <c r="FNE38" s="250" t="s">
        <v>0</v>
      </c>
      <c r="FNF38" s="250" t="s">
        <v>0</v>
      </c>
      <c r="FNG38" s="250" t="s">
        <v>0</v>
      </c>
      <c r="FNH38" s="250" t="s">
        <v>0</v>
      </c>
      <c r="FNI38" s="250" t="s">
        <v>0</v>
      </c>
      <c r="FNJ38" s="250" t="s">
        <v>0</v>
      </c>
      <c r="FNK38" s="250" t="s">
        <v>0</v>
      </c>
      <c r="FNL38" s="250" t="s">
        <v>0</v>
      </c>
      <c r="FNM38" s="250" t="s">
        <v>0</v>
      </c>
      <c r="FNN38" s="250" t="s">
        <v>0</v>
      </c>
      <c r="FNO38" s="250" t="s">
        <v>0</v>
      </c>
      <c r="FNP38" s="250" t="s">
        <v>0</v>
      </c>
      <c r="FNQ38" s="250" t="s">
        <v>0</v>
      </c>
      <c r="FNR38" s="250" t="s">
        <v>0</v>
      </c>
      <c r="FNS38" s="250" t="s">
        <v>0</v>
      </c>
      <c r="FNT38" s="250" t="s">
        <v>0</v>
      </c>
      <c r="FNU38" s="250" t="s">
        <v>0</v>
      </c>
      <c r="FNV38" s="250" t="s">
        <v>0</v>
      </c>
      <c r="FNW38" s="250" t="s">
        <v>0</v>
      </c>
      <c r="FNX38" s="250" t="s">
        <v>0</v>
      </c>
      <c r="FNY38" s="250" t="s">
        <v>0</v>
      </c>
      <c r="FNZ38" s="250" t="s">
        <v>0</v>
      </c>
      <c r="FOA38" s="250" t="s">
        <v>0</v>
      </c>
      <c r="FOB38" s="250" t="s">
        <v>0</v>
      </c>
      <c r="FOC38" s="250" t="s">
        <v>0</v>
      </c>
      <c r="FOD38" s="250" t="s">
        <v>0</v>
      </c>
      <c r="FOE38" s="250" t="s">
        <v>0</v>
      </c>
      <c r="FOF38" s="250" t="s">
        <v>0</v>
      </c>
      <c r="FOG38" s="250" t="s">
        <v>0</v>
      </c>
      <c r="FOH38" s="250" t="s">
        <v>0</v>
      </c>
      <c r="FOI38" s="250" t="s">
        <v>0</v>
      </c>
      <c r="FOJ38" s="250" t="s">
        <v>0</v>
      </c>
      <c r="FOK38" s="250" t="s">
        <v>0</v>
      </c>
      <c r="FOL38" s="250" t="s">
        <v>0</v>
      </c>
      <c r="FOM38" s="250" t="s">
        <v>0</v>
      </c>
      <c r="FON38" s="250" t="s">
        <v>0</v>
      </c>
      <c r="FOO38" s="250" t="s">
        <v>0</v>
      </c>
      <c r="FOP38" s="250" t="s">
        <v>0</v>
      </c>
      <c r="FOQ38" s="250" t="s">
        <v>0</v>
      </c>
      <c r="FOR38" s="250" t="s">
        <v>0</v>
      </c>
      <c r="FOS38" s="250" t="s">
        <v>0</v>
      </c>
      <c r="FOT38" s="250" t="s">
        <v>0</v>
      </c>
      <c r="FOU38" s="250" t="s">
        <v>0</v>
      </c>
      <c r="FOV38" s="250" t="s">
        <v>0</v>
      </c>
      <c r="FOW38" s="250" t="s">
        <v>0</v>
      </c>
      <c r="FOX38" s="250" t="s">
        <v>0</v>
      </c>
      <c r="FOY38" s="250" t="s">
        <v>0</v>
      </c>
      <c r="FOZ38" s="250" t="s">
        <v>0</v>
      </c>
      <c r="FPA38" s="250" t="s">
        <v>0</v>
      </c>
      <c r="FPB38" s="250" t="s">
        <v>0</v>
      </c>
      <c r="FPC38" s="250" t="s">
        <v>0</v>
      </c>
      <c r="FPD38" s="250" t="s">
        <v>0</v>
      </c>
      <c r="FPE38" s="250" t="s">
        <v>0</v>
      </c>
      <c r="FPF38" s="250" t="s">
        <v>0</v>
      </c>
      <c r="FPG38" s="250" t="s">
        <v>0</v>
      </c>
      <c r="FPH38" s="250" t="s">
        <v>0</v>
      </c>
      <c r="FPI38" s="250" t="s">
        <v>0</v>
      </c>
      <c r="FPJ38" s="250" t="s">
        <v>0</v>
      </c>
      <c r="FPK38" s="250" t="s">
        <v>0</v>
      </c>
      <c r="FPL38" s="250" t="s">
        <v>0</v>
      </c>
      <c r="FPM38" s="250" t="s">
        <v>0</v>
      </c>
      <c r="FPN38" s="250" t="s">
        <v>0</v>
      </c>
      <c r="FPO38" s="250" t="s">
        <v>0</v>
      </c>
      <c r="FPP38" s="250" t="s">
        <v>0</v>
      </c>
      <c r="FPQ38" s="250" t="s">
        <v>0</v>
      </c>
      <c r="FPR38" s="250" t="s">
        <v>0</v>
      </c>
      <c r="FPS38" s="250" t="s">
        <v>0</v>
      </c>
      <c r="FPT38" s="250" t="s">
        <v>0</v>
      </c>
      <c r="FPU38" s="250" t="s">
        <v>0</v>
      </c>
      <c r="FPV38" s="250" t="s">
        <v>0</v>
      </c>
      <c r="FPW38" s="250" t="s">
        <v>0</v>
      </c>
      <c r="FPX38" s="250" t="s">
        <v>0</v>
      </c>
      <c r="FPY38" s="250" t="s">
        <v>0</v>
      </c>
      <c r="FPZ38" s="250" t="s">
        <v>0</v>
      </c>
      <c r="FQA38" s="250" t="s">
        <v>0</v>
      </c>
      <c r="FQB38" s="250" t="s">
        <v>0</v>
      </c>
      <c r="FQC38" s="250" t="s">
        <v>0</v>
      </c>
      <c r="FQD38" s="250" t="s">
        <v>0</v>
      </c>
      <c r="FQE38" s="250" t="s">
        <v>0</v>
      </c>
      <c r="FQF38" s="250" t="s">
        <v>0</v>
      </c>
      <c r="FQG38" s="250" t="s">
        <v>0</v>
      </c>
      <c r="FQH38" s="250" t="s">
        <v>0</v>
      </c>
      <c r="FQI38" s="250" t="s">
        <v>0</v>
      </c>
      <c r="FQJ38" s="250" t="s">
        <v>0</v>
      </c>
      <c r="FQK38" s="250" t="s">
        <v>0</v>
      </c>
      <c r="FQL38" s="250" t="s">
        <v>0</v>
      </c>
      <c r="FQM38" s="250" t="s">
        <v>0</v>
      </c>
      <c r="FQN38" s="250" t="s">
        <v>0</v>
      </c>
      <c r="FQO38" s="250" t="s">
        <v>0</v>
      </c>
      <c r="FQP38" s="250" t="s">
        <v>0</v>
      </c>
      <c r="FQQ38" s="250" t="s">
        <v>0</v>
      </c>
      <c r="FQR38" s="250" t="s">
        <v>0</v>
      </c>
      <c r="FQS38" s="250" t="s">
        <v>0</v>
      </c>
      <c r="FQT38" s="250" t="s">
        <v>0</v>
      </c>
      <c r="FQU38" s="250" t="s">
        <v>0</v>
      </c>
      <c r="FQV38" s="250" t="s">
        <v>0</v>
      </c>
      <c r="FQW38" s="250" t="s">
        <v>0</v>
      </c>
      <c r="FQX38" s="250" t="s">
        <v>0</v>
      </c>
      <c r="FQY38" s="250" t="s">
        <v>0</v>
      </c>
      <c r="FQZ38" s="250" t="s">
        <v>0</v>
      </c>
      <c r="FRA38" s="250" t="s">
        <v>0</v>
      </c>
      <c r="FRB38" s="250" t="s">
        <v>0</v>
      </c>
      <c r="FRC38" s="250" t="s">
        <v>0</v>
      </c>
      <c r="FRD38" s="250" t="s">
        <v>0</v>
      </c>
      <c r="FRE38" s="250" t="s">
        <v>0</v>
      </c>
      <c r="FRF38" s="250" t="s">
        <v>0</v>
      </c>
      <c r="FRG38" s="250" t="s">
        <v>0</v>
      </c>
      <c r="FRH38" s="250" t="s">
        <v>0</v>
      </c>
      <c r="FRI38" s="250" t="s">
        <v>0</v>
      </c>
      <c r="FRJ38" s="250" t="s">
        <v>0</v>
      </c>
      <c r="FRK38" s="250" t="s">
        <v>0</v>
      </c>
      <c r="FRL38" s="250" t="s">
        <v>0</v>
      </c>
      <c r="FRM38" s="250" t="s">
        <v>0</v>
      </c>
      <c r="FRN38" s="250" t="s">
        <v>0</v>
      </c>
      <c r="FRO38" s="250" t="s">
        <v>0</v>
      </c>
      <c r="FRP38" s="250" t="s">
        <v>0</v>
      </c>
      <c r="FRQ38" s="250" t="s">
        <v>0</v>
      </c>
      <c r="FRR38" s="250" t="s">
        <v>0</v>
      </c>
      <c r="FRS38" s="250" t="s">
        <v>0</v>
      </c>
      <c r="FRT38" s="250" t="s">
        <v>0</v>
      </c>
      <c r="FRU38" s="250" t="s">
        <v>0</v>
      </c>
      <c r="FRV38" s="250" t="s">
        <v>0</v>
      </c>
      <c r="FRW38" s="250" t="s">
        <v>0</v>
      </c>
      <c r="FRX38" s="250" t="s">
        <v>0</v>
      </c>
      <c r="FRY38" s="250" t="s">
        <v>0</v>
      </c>
      <c r="FRZ38" s="250" t="s">
        <v>0</v>
      </c>
      <c r="FSA38" s="250" t="s">
        <v>0</v>
      </c>
      <c r="FSB38" s="250" t="s">
        <v>0</v>
      </c>
      <c r="FSC38" s="250" t="s">
        <v>0</v>
      </c>
      <c r="FSD38" s="250" t="s">
        <v>0</v>
      </c>
      <c r="FSE38" s="250" t="s">
        <v>0</v>
      </c>
      <c r="FSF38" s="250" t="s">
        <v>0</v>
      </c>
      <c r="FSG38" s="250" t="s">
        <v>0</v>
      </c>
      <c r="FSH38" s="250" t="s">
        <v>0</v>
      </c>
      <c r="FSI38" s="250" t="s">
        <v>0</v>
      </c>
      <c r="FSJ38" s="250" t="s">
        <v>0</v>
      </c>
      <c r="FSK38" s="250" t="s">
        <v>0</v>
      </c>
      <c r="FSL38" s="250" t="s">
        <v>0</v>
      </c>
      <c r="FSM38" s="250" t="s">
        <v>0</v>
      </c>
      <c r="FSN38" s="250" t="s">
        <v>0</v>
      </c>
      <c r="FSO38" s="250" t="s">
        <v>0</v>
      </c>
      <c r="FSP38" s="250" t="s">
        <v>0</v>
      </c>
      <c r="FSQ38" s="250" t="s">
        <v>0</v>
      </c>
      <c r="FSR38" s="250" t="s">
        <v>0</v>
      </c>
      <c r="FSS38" s="250" t="s">
        <v>0</v>
      </c>
      <c r="FST38" s="250" t="s">
        <v>0</v>
      </c>
      <c r="FSU38" s="250" t="s">
        <v>0</v>
      </c>
      <c r="FSV38" s="250" t="s">
        <v>0</v>
      </c>
      <c r="FSW38" s="250" t="s">
        <v>0</v>
      </c>
      <c r="FSX38" s="250" t="s">
        <v>0</v>
      </c>
      <c r="FSY38" s="250" t="s">
        <v>0</v>
      </c>
      <c r="FSZ38" s="250" t="s">
        <v>0</v>
      </c>
      <c r="FTA38" s="250" t="s">
        <v>0</v>
      </c>
      <c r="FTB38" s="250" t="s">
        <v>0</v>
      </c>
      <c r="FTC38" s="250" t="s">
        <v>0</v>
      </c>
      <c r="FTD38" s="250" t="s">
        <v>0</v>
      </c>
      <c r="FTE38" s="250" t="s">
        <v>0</v>
      </c>
      <c r="FTF38" s="250" t="s">
        <v>0</v>
      </c>
      <c r="FTG38" s="250" t="s">
        <v>0</v>
      </c>
      <c r="FTH38" s="250" t="s">
        <v>0</v>
      </c>
      <c r="FTI38" s="250" t="s">
        <v>0</v>
      </c>
      <c r="FTJ38" s="250" t="s">
        <v>0</v>
      </c>
      <c r="FTK38" s="250" t="s">
        <v>0</v>
      </c>
      <c r="FTL38" s="250" t="s">
        <v>0</v>
      </c>
      <c r="FTM38" s="250" t="s">
        <v>0</v>
      </c>
      <c r="FTN38" s="250" t="s">
        <v>0</v>
      </c>
      <c r="FTO38" s="250" t="s">
        <v>0</v>
      </c>
      <c r="FTP38" s="250" t="s">
        <v>0</v>
      </c>
      <c r="FTQ38" s="250" t="s">
        <v>0</v>
      </c>
      <c r="FTR38" s="250" t="s">
        <v>0</v>
      </c>
      <c r="FTS38" s="250" t="s">
        <v>0</v>
      </c>
      <c r="FTT38" s="250" t="s">
        <v>0</v>
      </c>
      <c r="FTU38" s="250" t="s">
        <v>0</v>
      </c>
      <c r="FTV38" s="250" t="s">
        <v>0</v>
      </c>
      <c r="FTW38" s="250" t="s">
        <v>0</v>
      </c>
      <c r="FTX38" s="250" t="s">
        <v>0</v>
      </c>
      <c r="FTY38" s="250" t="s">
        <v>0</v>
      </c>
      <c r="FTZ38" s="250" t="s">
        <v>0</v>
      </c>
      <c r="FUA38" s="250" t="s">
        <v>0</v>
      </c>
      <c r="FUB38" s="250" t="s">
        <v>0</v>
      </c>
      <c r="FUC38" s="250" t="s">
        <v>0</v>
      </c>
      <c r="FUD38" s="250" t="s">
        <v>0</v>
      </c>
      <c r="FUE38" s="250" t="s">
        <v>0</v>
      </c>
      <c r="FUF38" s="250" t="s">
        <v>0</v>
      </c>
      <c r="FUG38" s="250" t="s">
        <v>0</v>
      </c>
      <c r="FUH38" s="250" t="s">
        <v>0</v>
      </c>
      <c r="FUI38" s="250" t="s">
        <v>0</v>
      </c>
      <c r="FUJ38" s="250" t="s">
        <v>0</v>
      </c>
      <c r="FUK38" s="250" t="s">
        <v>0</v>
      </c>
      <c r="FUL38" s="250" t="s">
        <v>0</v>
      </c>
      <c r="FUM38" s="250" t="s">
        <v>0</v>
      </c>
      <c r="FUN38" s="250" t="s">
        <v>0</v>
      </c>
      <c r="FUO38" s="250" t="s">
        <v>0</v>
      </c>
      <c r="FUP38" s="250" t="s">
        <v>0</v>
      </c>
      <c r="FUQ38" s="250" t="s">
        <v>0</v>
      </c>
      <c r="FUR38" s="250" t="s">
        <v>0</v>
      </c>
      <c r="FUS38" s="250" t="s">
        <v>0</v>
      </c>
      <c r="FUT38" s="250" t="s">
        <v>0</v>
      </c>
      <c r="FUU38" s="250" t="s">
        <v>0</v>
      </c>
      <c r="FUV38" s="250" t="s">
        <v>0</v>
      </c>
      <c r="FUW38" s="250" t="s">
        <v>0</v>
      </c>
      <c r="FUX38" s="250" t="s">
        <v>0</v>
      </c>
      <c r="FUY38" s="250" t="s">
        <v>0</v>
      </c>
      <c r="FUZ38" s="250" t="s">
        <v>0</v>
      </c>
      <c r="FVA38" s="250" t="s">
        <v>0</v>
      </c>
      <c r="FVB38" s="250" t="s">
        <v>0</v>
      </c>
      <c r="FVC38" s="250" t="s">
        <v>0</v>
      </c>
      <c r="FVD38" s="250" t="s">
        <v>0</v>
      </c>
      <c r="FVE38" s="250" t="s">
        <v>0</v>
      </c>
      <c r="FVF38" s="250" t="s">
        <v>0</v>
      </c>
      <c r="FVG38" s="250" t="s">
        <v>0</v>
      </c>
      <c r="FVH38" s="250" t="s">
        <v>0</v>
      </c>
      <c r="FVI38" s="250" t="s">
        <v>0</v>
      </c>
      <c r="FVJ38" s="250" t="s">
        <v>0</v>
      </c>
      <c r="FVK38" s="250" t="s">
        <v>0</v>
      </c>
      <c r="FVL38" s="250" t="s">
        <v>0</v>
      </c>
      <c r="FVM38" s="250" t="s">
        <v>0</v>
      </c>
      <c r="FVN38" s="250" t="s">
        <v>0</v>
      </c>
      <c r="FVO38" s="250" t="s">
        <v>0</v>
      </c>
      <c r="FVP38" s="250" t="s">
        <v>0</v>
      </c>
      <c r="FVQ38" s="250" t="s">
        <v>0</v>
      </c>
      <c r="FVR38" s="250" t="s">
        <v>0</v>
      </c>
      <c r="FVS38" s="250" t="s">
        <v>0</v>
      </c>
      <c r="FVT38" s="250" t="s">
        <v>0</v>
      </c>
      <c r="FVU38" s="250" t="s">
        <v>0</v>
      </c>
      <c r="FVV38" s="250" t="s">
        <v>0</v>
      </c>
      <c r="FVW38" s="250" t="s">
        <v>0</v>
      </c>
      <c r="FVX38" s="250" t="s">
        <v>0</v>
      </c>
      <c r="FVY38" s="250" t="s">
        <v>0</v>
      </c>
      <c r="FVZ38" s="250" t="s">
        <v>0</v>
      </c>
      <c r="FWA38" s="250" t="s">
        <v>0</v>
      </c>
      <c r="FWB38" s="250" t="s">
        <v>0</v>
      </c>
      <c r="FWC38" s="250" t="s">
        <v>0</v>
      </c>
      <c r="FWD38" s="250" t="s">
        <v>0</v>
      </c>
      <c r="FWE38" s="250" t="s">
        <v>0</v>
      </c>
      <c r="FWF38" s="250" t="s">
        <v>0</v>
      </c>
      <c r="FWG38" s="250" t="s">
        <v>0</v>
      </c>
      <c r="FWH38" s="250" t="s">
        <v>0</v>
      </c>
      <c r="FWI38" s="250" t="s">
        <v>0</v>
      </c>
      <c r="FWJ38" s="250" t="s">
        <v>0</v>
      </c>
      <c r="FWK38" s="250" t="s">
        <v>0</v>
      </c>
      <c r="FWL38" s="250" t="s">
        <v>0</v>
      </c>
      <c r="FWM38" s="250" t="s">
        <v>0</v>
      </c>
      <c r="FWN38" s="250" t="s">
        <v>0</v>
      </c>
      <c r="FWO38" s="250" t="s">
        <v>0</v>
      </c>
      <c r="FWP38" s="250" t="s">
        <v>0</v>
      </c>
      <c r="FWQ38" s="250" t="s">
        <v>0</v>
      </c>
      <c r="FWR38" s="250" t="s">
        <v>0</v>
      </c>
      <c r="FWS38" s="250" t="s">
        <v>0</v>
      </c>
      <c r="FWT38" s="250" t="s">
        <v>0</v>
      </c>
      <c r="FWU38" s="250" t="s">
        <v>0</v>
      </c>
      <c r="FWV38" s="250" t="s">
        <v>0</v>
      </c>
      <c r="FWW38" s="250" t="s">
        <v>0</v>
      </c>
      <c r="FWX38" s="250" t="s">
        <v>0</v>
      </c>
      <c r="FWY38" s="250" t="s">
        <v>0</v>
      </c>
      <c r="FWZ38" s="250" t="s">
        <v>0</v>
      </c>
      <c r="FXA38" s="250" t="s">
        <v>0</v>
      </c>
      <c r="FXB38" s="250" t="s">
        <v>0</v>
      </c>
      <c r="FXC38" s="250" t="s">
        <v>0</v>
      </c>
      <c r="FXD38" s="250" t="s">
        <v>0</v>
      </c>
      <c r="FXE38" s="250" t="s">
        <v>0</v>
      </c>
      <c r="FXF38" s="250" t="s">
        <v>0</v>
      </c>
      <c r="FXG38" s="250" t="s">
        <v>0</v>
      </c>
      <c r="FXH38" s="250" t="s">
        <v>0</v>
      </c>
      <c r="FXI38" s="250" t="s">
        <v>0</v>
      </c>
      <c r="FXJ38" s="250" t="s">
        <v>0</v>
      </c>
      <c r="FXK38" s="250" t="s">
        <v>0</v>
      </c>
      <c r="FXL38" s="250" t="s">
        <v>0</v>
      </c>
      <c r="FXM38" s="250" t="s">
        <v>0</v>
      </c>
      <c r="FXN38" s="250" t="s">
        <v>0</v>
      </c>
      <c r="FXO38" s="250" t="s">
        <v>0</v>
      </c>
      <c r="FXP38" s="250" t="s">
        <v>0</v>
      </c>
      <c r="FXQ38" s="250" t="s">
        <v>0</v>
      </c>
      <c r="FXR38" s="250" t="s">
        <v>0</v>
      </c>
      <c r="FXS38" s="250" t="s">
        <v>0</v>
      </c>
      <c r="FXT38" s="250" t="s">
        <v>0</v>
      </c>
      <c r="FXU38" s="250" t="s">
        <v>0</v>
      </c>
      <c r="FXV38" s="250" t="s">
        <v>0</v>
      </c>
      <c r="FXW38" s="250" t="s">
        <v>0</v>
      </c>
      <c r="FXX38" s="250" t="s">
        <v>0</v>
      </c>
      <c r="FXY38" s="250" t="s">
        <v>0</v>
      </c>
      <c r="FXZ38" s="250" t="s">
        <v>0</v>
      </c>
      <c r="FYA38" s="250" t="s">
        <v>0</v>
      </c>
      <c r="FYB38" s="250" t="s">
        <v>0</v>
      </c>
      <c r="FYC38" s="250" t="s">
        <v>0</v>
      </c>
      <c r="FYD38" s="250" t="s">
        <v>0</v>
      </c>
      <c r="FYE38" s="250" t="s">
        <v>0</v>
      </c>
      <c r="FYF38" s="250" t="s">
        <v>0</v>
      </c>
      <c r="FYG38" s="250" t="s">
        <v>0</v>
      </c>
      <c r="FYH38" s="250" t="s">
        <v>0</v>
      </c>
      <c r="FYI38" s="250" t="s">
        <v>0</v>
      </c>
      <c r="FYJ38" s="250" t="s">
        <v>0</v>
      </c>
      <c r="FYK38" s="250" t="s">
        <v>0</v>
      </c>
      <c r="FYL38" s="250" t="s">
        <v>0</v>
      </c>
      <c r="FYM38" s="250" t="s">
        <v>0</v>
      </c>
      <c r="FYN38" s="250" t="s">
        <v>0</v>
      </c>
      <c r="FYO38" s="250" t="s">
        <v>0</v>
      </c>
      <c r="FYP38" s="250" t="s">
        <v>0</v>
      </c>
      <c r="FYQ38" s="250" t="s">
        <v>0</v>
      </c>
      <c r="FYR38" s="250" t="s">
        <v>0</v>
      </c>
      <c r="FYS38" s="250" t="s">
        <v>0</v>
      </c>
      <c r="FYT38" s="250" t="s">
        <v>0</v>
      </c>
      <c r="FYU38" s="250" t="s">
        <v>0</v>
      </c>
      <c r="FYV38" s="250" t="s">
        <v>0</v>
      </c>
      <c r="FYW38" s="250" t="s">
        <v>0</v>
      </c>
      <c r="FYX38" s="250" t="s">
        <v>0</v>
      </c>
      <c r="FYY38" s="250" t="s">
        <v>0</v>
      </c>
      <c r="FYZ38" s="250" t="s">
        <v>0</v>
      </c>
      <c r="FZA38" s="250" t="s">
        <v>0</v>
      </c>
      <c r="FZB38" s="250" t="s">
        <v>0</v>
      </c>
      <c r="FZC38" s="250" t="s">
        <v>0</v>
      </c>
      <c r="FZD38" s="250" t="s">
        <v>0</v>
      </c>
      <c r="FZE38" s="250" t="s">
        <v>0</v>
      </c>
      <c r="FZF38" s="250" t="s">
        <v>0</v>
      </c>
      <c r="FZG38" s="250" t="s">
        <v>0</v>
      </c>
      <c r="FZH38" s="250" t="s">
        <v>0</v>
      </c>
      <c r="FZI38" s="250" t="s">
        <v>0</v>
      </c>
      <c r="FZJ38" s="250" t="s">
        <v>0</v>
      </c>
      <c r="FZK38" s="250" t="s">
        <v>0</v>
      </c>
      <c r="FZL38" s="250" t="s">
        <v>0</v>
      </c>
      <c r="FZM38" s="250" t="s">
        <v>0</v>
      </c>
      <c r="FZN38" s="250" t="s">
        <v>0</v>
      </c>
      <c r="FZO38" s="250" t="s">
        <v>0</v>
      </c>
      <c r="FZP38" s="250" t="s">
        <v>0</v>
      </c>
      <c r="FZQ38" s="250" t="s">
        <v>0</v>
      </c>
      <c r="FZR38" s="250" t="s">
        <v>0</v>
      </c>
      <c r="FZS38" s="250" t="s">
        <v>0</v>
      </c>
      <c r="FZT38" s="250" t="s">
        <v>0</v>
      </c>
      <c r="FZU38" s="250" t="s">
        <v>0</v>
      </c>
      <c r="FZV38" s="250" t="s">
        <v>0</v>
      </c>
      <c r="FZW38" s="250" t="s">
        <v>0</v>
      </c>
      <c r="FZX38" s="250" t="s">
        <v>0</v>
      </c>
      <c r="FZY38" s="250" t="s">
        <v>0</v>
      </c>
      <c r="FZZ38" s="250" t="s">
        <v>0</v>
      </c>
      <c r="GAA38" s="250" t="s">
        <v>0</v>
      </c>
      <c r="GAB38" s="250" t="s">
        <v>0</v>
      </c>
      <c r="GAC38" s="250" t="s">
        <v>0</v>
      </c>
      <c r="GAD38" s="250" t="s">
        <v>0</v>
      </c>
      <c r="GAE38" s="250" t="s">
        <v>0</v>
      </c>
      <c r="GAF38" s="250" t="s">
        <v>0</v>
      </c>
      <c r="GAG38" s="250" t="s">
        <v>0</v>
      </c>
      <c r="GAH38" s="250" t="s">
        <v>0</v>
      </c>
      <c r="GAI38" s="250" t="s">
        <v>0</v>
      </c>
      <c r="GAJ38" s="250" t="s">
        <v>0</v>
      </c>
      <c r="GAK38" s="250" t="s">
        <v>0</v>
      </c>
      <c r="GAL38" s="250" t="s">
        <v>0</v>
      </c>
      <c r="GAM38" s="250" t="s">
        <v>0</v>
      </c>
      <c r="GAN38" s="250" t="s">
        <v>0</v>
      </c>
      <c r="GAO38" s="250" t="s">
        <v>0</v>
      </c>
      <c r="GAP38" s="250" t="s">
        <v>0</v>
      </c>
      <c r="GAQ38" s="250" t="s">
        <v>0</v>
      </c>
      <c r="GAR38" s="250" t="s">
        <v>0</v>
      </c>
      <c r="GAS38" s="250" t="s">
        <v>0</v>
      </c>
      <c r="GAT38" s="250" t="s">
        <v>0</v>
      </c>
      <c r="GAU38" s="250" t="s">
        <v>0</v>
      </c>
      <c r="GAV38" s="250" t="s">
        <v>0</v>
      </c>
      <c r="GAW38" s="250" t="s">
        <v>0</v>
      </c>
      <c r="GAX38" s="250" t="s">
        <v>0</v>
      </c>
      <c r="GAY38" s="250" t="s">
        <v>0</v>
      </c>
      <c r="GAZ38" s="250" t="s">
        <v>0</v>
      </c>
      <c r="GBA38" s="250" t="s">
        <v>0</v>
      </c>
      <c r="GBB38" s="250" t="s">
        <v>0</v>
      </c>
      <c r="GBC38" s="250" t="s">
        <v>0</v>
      </c>
      <c r="GBD38" s="250" t="s">
        <v>0</v>
      </c>
      <c r="GBE38" s="250" t="s">
        <v>0</v>
      </c>
      <c r="GBF38" s="250" t="s">
        <v>0</v>
      </c>
      <c r="GBG38" s="250" t="s">
        <v>0</v>
      </c>
      <c r="GBH38" s="250" t="s">
        <v>0</v>
      </c>
      <c r="GBI38" s="250" t="s">
        <v>0</v>
      </c>
      <c r="GBJ38" s="250" t="s">
        <v>0</v>
      </c>
      <c r="GBK38" s="250" t="s">
        <v>0</v>
      </c>
      <c r="GBL38" s="250" t="s">
        <v>0</v>
      </c>
      <c r="GBM38" s="250" t="s">
        <v>0</v>
      </c>
      <c r="GBN38" s="250" t="s">
        <v>0</v>
      </c>
      <c r="GBO38" s="250" t="s">
        <v>0</v>
      </c>
      <c r="GBP38" s="250" t="s">
        <v>0</v>
      </c>
      <c r="GBQ38" s="250" t="s">
        <v>0</v>
      </c>
      <c r="GBR38" s="250" t="s">
        <v>0</v>
      </c>
      <c r="GBS38" s="250" t="s">
        <v>0</v>
      </c>
      <c r="GBT38" s="250" t="s">
        <v>0</v>
      </c>
      <c r="GBU38" s="250" t="s">
        <v>0</v>
      </c>
      <c r="GBV38" s="250" t="s">
        <v>0</v>
      </c>
      <c r="GBW38" s="250" t="s">
        <v>0</v>
      </c>
      <c r="GBX38" s="250" t="s">
        <v>0</v>
      </c>
      <c r="GBY38" s="250" t="s">
        <v>0</v>
      </c>
      <c r="GBZ38" s="250" t="s">
        <v>0</v>
      </c>
      <c r="GCA38" s="250" t="s">
        <v>0</v>
      </c>
      <c r="GCB38" s="250" t="s">
        <v>0</v>
      </c>
      <c r="GCC38" s="250" t="s">
        <v>0</v>
      </c>
      <c r="GCD38" s="250" t="s">
        <v>0</v>
      </c>
      <c r="GCE38" s="250" t="s">
        <v>0</v>
      </c>
      <c r="GCF38" s="250" t="s">
        <v>0</v>
      </c>
      <c r="GCG38" s="250" t="s">
        <v>0</v>
      </c>
      <c r="GCH38" s="250" t="s">
        <v>0</v>
      </c>
      <c r="GCI38" s="250" t="s">
        <v>0</v>
      </c>
      <c r="GCJ38" s="250" t="s">
        <v>0</v>
      </c>
      <c r="GCK38" s="250" t="s">
        <v>0</v>
      </c>
      <c r="GCL38" s="250" t="s">
        <v>0</v>
      </c>
      <c r="GCM38" s="250" t="s">
        <v>0</v>
      </c>
      <c r="GCN38" s="250" t="s">
        <v>0</v>
      </c>
      <c r="GCO38" s="250" t="s">
        <v>0</v>
      </c>
      <c r="GCP38" s="250" t="s">
        <v>0</v>
      </c>
      <c r="GCQ38" s="250" t="s">
        <v>0</v>
      </c>
      <c r="GCR38" s="250" t="s">
        <v>0</v>
      </c>
      <c r="GCS38" s="250" t="s">
        <v>0</v>
      </c>
      <c r="GCT38" s="250" t="s">
        <v>0</v>
      </c>
      <c r="GCU38" s="250" t="s">
        <v>0</v>
      </c>
      <c r="GCV38" s="250" t="s">
        <v>0</v>
      </c>
      <c r="GCW38" s="250" t="s">
        <v>0</v>
      </c>
      <c r="GCX38" s="250" t="s">
        <v>0</v>
      </c>
      <c r="GCY38" s="250" t="s">
        <v>0</v>
      </c>
      <c r="GCZ38" s="250" t="s">
        <v>0</v>
      </c>
      <c r="GDA38" s="250" t="s">
        <v>0</v>
      </c>
      <c r="GDB38" s="250" t="s">
        <v>0</v>
      </c>
      <c r="GDC38" s="250" t="s">
        <v>0</v>
      </c>
      <c r="GDD38" s="250" t="s">
        <v>0</v>
      </c>
      <c r="GDE38" s="250" t="s">
        <v>0</v>
      </c>
      <c r="GDF38" s="250" t="s">
        <v>0</v>
      </c>
      <c r="GDG38" s="250" t="s">
        <v>0</v>
      </c>
      <c r="GDH38" s="250" t="s">
        <v>0</v>
      </c>
      <c r="GDI38" s="250" t="s">
        <v>0</v>
      </c>
      <c r="GDJ38" s="250" t="s">
        <v>0</v>
      </c>
      <c r="GDK38" s="250" t="s">
        <v>0</v>
      </c>
      <c r="GDL38" s="250" t="s">
        <v>0</v>
      </c>
      <c r="GDM38" s="250" t="s">
        <v>0</v>
      </c>
      <c r="GDN38" s="250" t="s">
        <v>0</v>
      </c>
      <c r="GDO38" s="250" t="s">
        <v>0</v>
      </c>
      <c r="GDP38" s="250" t="s">
        <v>0</v>
      </c>
      <c r="GDQ38" s="250" t="s">
        <v>0</v>
      </c>
      <c r="GDR38" s="250" t="s">
        <v>0</v>
      </c>
      <c r="GDS38" s="250" t="s">
        <v>0</v>
      </c>
      <c r="GDT38" s="250" t="s">
        <v>0</v>
      </c>
      <c r="GDU38" s="250" t="s">
        <v>0</v>
      </c>
      <c r="GDV38" s="250" t="s">
        <v>0</v>
      </c>
      <c r="GDW38" s="250" t="s">
        <v>0</v>
      </c>
      <c r="GDX38" s="250" t="s">
        <v>0</v>
      </c>
      <c r="GDY38" s="250" t="s">
        <v>0</v>
      </c>
      <c r="GDZ38" s="250" t="s">
        <v>0</v>
      </c>
      <c r="GEA38" s="250" t="s">
        <v>0</v>
      </c>
      <c r="GEB38" s="250" t="s">
        <v>0</v>
      </c>
      <c r="GEC38" s="250" t="s">
        <v>0</v>
      </c>
      <c r="GED38" s="250" t="s">
        <v>0</v>
      </c>
      <c r="GEE38" s="250" t="s">
        <v>0</v>
      </c>
      <c r="GEF38" s="250" t="s">
        <v>0</v>
      </c>
      <c r="GEG38" s="250" t="s">
        <v>0</v>
      </c>
      <c r="GEH38" s="250" t="s">
        <v>0</v>
      </c>
      <c r="GEI38" s="250" t="s">
        <v>0</v>
      </c>
      <c r="GEJ38" s="250" t="s">
        <v>0</v>
      </c>
      <c r="GEK38" s="250" t="s">
        <v>0</v>
      </c>
      <c r="GEL38" s="250" t="s">
        <v>0</v>
      </c>
      <c r="GEM38" s="250" t="s">
        <v>0</v>
      </c>
      <c r="GEN38" s="250" t="s">
        <v>0</v>
      </c>
      <c r="GEO38" s="250" t="s">
        <v>0</v>
      </c>
      <c r="GEP38" s="250" t="s">
        <v>0</v>
      </c>
      <c r="GEQ38" s="250" t="s">
        <v>0</v>
      </c>
      <c r="GER38" s="250" t="s">
        <v>0</v>
      </c>
      <c r="GES38" s="250" t="s">
        <v>0</v>
      </c>
      <c r="GET38" s="250" t="s">
        <v>0</v>
      </c>
      <c r="GEU38" s="250" t="s">
        <v>0</v>
      </c>
      <c r="GEV38" s="250" t="s">
        <v>0</v>
      </c>
      <c r="GEW38" s="250" t="s">
        <v>0</v>
      </c>
      <c r="GEX38" s="250" t="s">
        <v>0</v>
      </c>
      <c r="GEY38" s="250" t="s">
        <v>0</v>
      </c>
      <c r="GEZ38" s="250" t="s">
        <v>0</v>
      </c>
      <c r="GFA38" s="250" t="s">
        <v>0</v>
      </c>
      <c r="GFB38" s="250" t="s">
        <v>0</v>
      </c>
      <c r="GFC38" s="250" t="s">
        <v>0</v>
      </c>
      <c r="GFD38" s="250" t="s">
        <v>0</v>
      </c>
      <c r="GFE38" s="250" t="s">
        <v>0</v>
      </c>
      <c r="GFF38" s="250" t="s">
        <v>0</v>
      </c>
      <c r="GFG38" s="250" t="s">
        <v>0</v>
      </c>
      <c r="GFH38" s="250" t="s">
        <v>0</v>
      </c>
      <c r="GFI38" s="250" t="s">
        <v>0</v>
      </c>
      <c r="GFJ38" s="250" t="s">
        <v>0</v>
      </c>
      <c r="GFK38" s="250" t="s">
        <v>0</v>
      </c>
      <c r="GFL38" s="250" t="s">
        <v>0</v>
      </c>
      <c r="GFM38" s="250" t="s">
        <v>0</v>
      </c>
      <c r="GFN38" s="250" t="s">
        <v>0</v>
      </c>
      <c r="GFO38" s="250" t="s">
        <v>0</v>
      </c>
      <c r="GFP38" s="250" t="s">
        <v>0</v>
      </c>
      <c r="GFQ38" s="250" t="s">
        <v>0</v>
      </c>
      <c r="GFR38" s="250" t="s">
        <v>0</v>
      </c>
      <c r="GFS38" s="250" t="s">
        <v>0</v>
      </c>
      <c r="GFT38" s="250" t="s">
        <v>0</v>
      </c>
      <c r="GFU38" s="250" t="s">
        <v>0</v>
      </c>
      <c r="GFV38" s="250" t="s">
        <v>0</v>
      </c>
      <c r="GFW38" s="250" t="s">
        <v>0</v>
      </c>
      <c r="GFX38" s="250" t="s">
        <v>0</v>
      </c>
      <c r="GFY38" s="250" t="s">
        <v>0</v>
      </c>
      <c r="GFZ38" s="250" t="s">
        <v>0</v>
      </c>
      <c r="GGA38" s="250" t="s">
        <v>0</v>
      </c>
      <c r="GGB38" s="250" t="s">
        <v>0</v>
      </c>
      <c r="GGC38" s="250" t="s">
        <v>0</v>
      </c>
      <c r="GGD38" s="250" t="s">
        <v>0</v>
      </c>
      <c r="GGE38" s="250" t="s">
        <v>0</v>
      </c>
      <c r="GGF38" s="250" t="s">
        <v>0</v>
      </c>
      <c r="GGG38" s="250" t="s">
        <v>0</v>
      </c>
      <c r="GGH38" s="250" t="s">
        <v>0</v>
      </c>
      <c r="GGI38" s="250" t="s">
        <v>0</v>
      </c>
      <c r="GGJ38" s="250" t="s">
        <v>0</v>
      </c>
      <c r="GGK38" s="250" t="s">
        <v>0</v>
      </c>
      <c r="GGL38" s="250" t="s">
        <v>0</v>
      </c>
      <c r="GGM38" s="250" t="s">
        <v>0</v>
      </c>
      <c r="GGN38" s="250" t="s">
        <v>0</v>
      </c>
      <c r="GGO38" s="250" t="s">
        <v>0</v>
      </c>
      <c r="GGP38" s="250" t="s">
        <v>0</v>
      </c>
      <c r="GGQ38" s="250" t="s">
        <v>0</v>
      </c>
      <c r="GGR38" s="250" t="s">
        <v>0</v>
      </c>
      <c r="GGS38" s="250" t="s">
        <v>0</v>
      </c>
      <c r="GGT38" s="250" t="s">
        <v>0</v>
      </c>
      <c r="GGU38" s="250" t="s">
        <v>0</v>
      </c>
      <c r="GGV38" s="250" t="s">
        <v>0</v>
      </c>
      <c r="GGW38" s="250" t="s">
        <v>0</v>
      </c>
      <c r="GGX38" s="250" t="s">
        <v>0</v>
      </c>
      <c r="GGY38" s="250" t="s">
        <v>0</v>
      </c>
      <c r="GGZ38" s="250" t="s">
        <v>0</v>
      </c>
      <c r="GHA38" s="250" t="s">
        <v>0</v>
      </c>
      <c r="GHB38" s="250" t="s">
        <v>0</v>
      </c>
      <c r="GHC38" s="250" t="s">
        <v>0</v>
      </c>
      <c r="GHD38" s="250" t="s">
        <v>0</v>
      </c>
      <c r="GHE38" s="250" t="s">
        <v>0</v>
      </c>
      <c r="GHF38" s="250" t="s">
        <v>0</v>
      </c>
      <c r="GHG38" s="250" t="s">
        <v>0</v>
      </c>
      <c r="GHH38" s="250" t="s">
        <v>0</v>
      </c>
      <c r="GHI38" s="250" t="s">
        <v>0</v>
      </c>
      <c r="GHJ38" s="250" t="s">
        <v>0</v>
      </c>
      <c r="GHK38" s="250" t="s">
        <v>0</v>
      </c>
      <c r="GHL38" s="250" t="s">
        <v>0</v>
      </c>
      <c r="GHM38" s="250" t="s">
        <v>0</v>
      </c>
      <c r="GHN38" s="250" t="s">
        <v>0</v>
      </c>
      <c r="GHO38" s="250" t="s">
        <v>0</v>
      </c>
      <c r="GHP38" s="250" t="s">
        <v>0</v>
      </c>
      <c r="GHQ38" s="250" t="s">
        <v>0</v>
      </c>
      <c r="GHR38" s="250" t="s">
        <v>0</v>
      </c>
      <c r="GHS38" s="250" t="s">
        <v>0</v>
      </c>
      <c r="GHT38" s="250" t="s">
        <v>0</v>
      </c>
      <c r="GHU38" s="250" t="s">
        <v>0</v>
      </c>
      <c r="GHV38" s="250" t="s">
        <v>0</v>
      </c>
      <c r="GHW38" s="250" t="s">
        <v>0</v>
      </c>
      <c r="GHX38" s="250" t="s">
        <v>0</v>
      </c>
      <c r="GHY38" s="250" t="s">
        <v>0</v>
      </c>
      <c r="GHZ38" s="250" t="s">
        <v>0</v>
      </c>
      <c r="GIA38" s="250" t="s">
        <v>0</v>
      </c>
      <c r="GIB38" s="250" t="s">
        <v>0</v>
      </c>
      <c r="GIC38" s="250" t="s">
        <v>0</v>
      </c>
      <c r="GID38" s="250" t="s">
        <v>0</v>
      </c>
      <c r="GIE38" s="250" t="s">
        <v>0</v>
      </c>
      <c r="GIF38" s="250" t="s">
        <v>0</v>
      </c>
      <c r="GIG38" s="250" t="s">
        <v>0</v>
      </c>
      <c r="GIH38" s="250" t="s">
        <v>0</v>
      </c>
      <c r="GII38" s="250" t="s">
        <v>0</v>
      </c>
      <c r="GIJ38" s="250" t="s">
        <v>0</v>
      </c>
      <c r="GIK38" s="250" t="s">
        <v>0</v>
      </c>
      <c r="GIL38" s="250" t="s">
        <v>0</v>
      </c>
      <c r="GIM38" s="250" t="s">
        <v>0</v>
      </c>
      <c r="GIN38" s="250" t="s">
        <v>0</v>
      </c>
      <c r="GIO38" s="250" t="s">
        <v>0</v>
      </c>
      <c r="GIP38" s="250" t="s">
        <v>0</v>
      </c>
      <c r="GIQ38" s="250" t="s">
        <v>0</v>
      </c>
      <c r="GIR38" s="250" t="s">
        <v>0</v>
      </c>
      <c r="GIS38" s="250" t="s">
        <v>0</v>
      </c>
      <c r="GIT38" s="250" t="s">
        <v>0</v>
      </c>
      <c r="GIU38" s="250" t="s">
        <v>0</v>
      </c>
      <c r="GIV38" s="250" t="s">
        <v>0</v>
      </c>
      <c r="GIW38" s="250" t="s">
        <v>0</v>
      </c>
      <c r="GIX38" s="250" t="s">
        <v>0</v>
      </c>
      <c r="GIY38" s="250" t="s">
        <v>0</v>
      </c>
      <c r="GIZ38" s="250" t="s">
        <v>0</v>
      </c>
      <c r="GJA38" s="250" t="s">
        <v>0</v>
      </c>
      <c r="GJB38" s="250" t="s">
        <v>0</v>
      </c>
      <c r="GJC38" s="250" t="s">
        <v>0</v>
      </c>
      <c r="GJD38" s="250" t="s">
        <v>0</v>
      </c>
      <c r="GJE38" s="250" t="s">
        <v>0</v>
      </c>
      <c r="GJF38" s="250" t="s">
        <v>0</v>
      </c>
      <c r="GJG38" s="250" t="s">
        <v>0</v>
      </c>
      <c r="GJH38" s="250" t="s">
        <v>0</v>
      </c>
      <c r="GJI38" s="250" t="s">
        <v>0</v>
      </c>
      <c r="GJJ38" s="250" t="s">
        <v>0</v>
      </c>
      <c r="GJK38" s="250" t="s">
        <v>0</v>
      </c>
      <c r="GJL38" s="250" t="s">
        <v>0</v>
      </c>
      <c r="GJM38" s="250" t="s">
        <v>0</v>
      </c>
      <c r="GJN38" s="250" t="s">
        <v>0</v>
      </c>
      <c r="GJO38" s="250" t="s">
        <v>0</v>
      </c>
      <c r="GJP38" s="250" t="s">
        <v>0</v>
      </c>
      <c r="GJQ38" s="250" t="s">
        <v>0</v>
      </c>
      <c r="GJR38" s="250" t="s">
        <v>0</v>
      </c>
      <c r="GJS38" s="250" t="s">
        <v>0</v>
      </c>
      <c r="GJT38" s="250" t="s">
        <v>0</v>
      </c>
      <c r="GJU38" s="250" t="s">
        <v>0</v>
      </c>
      <c r="GJV38" s="250" t="s">
        <v>0</v>
      </c>
      <c r="GJW38" s="250" t="s">
        <v>0</v>
      </c>
      <c r="GJX38" s="250" t="s">
        <v>0</v>
      </c>
      <c r="GJY38" s="250" t="s">
        <v>0</v>
      </c>
      <c r="GJZ38" s="250" t="s">
        <v>0</v>
      </c>
      <c r="GKA38" s="250" t="s">
        <v>0</v>
      </c>
      <c r="GKB38" s="250" t="s">
        <v>0</v>
      </c>
      <c r="GKC38" s="250" t="s">
        <v>0</v>
      </c>
      <c r="GKD38" s="250" t="s">
        <v>0</v>
      </c>
      <c r="GKE38" s="250" t="s">
        <v>0</v>
      </c>
      <c r="GKF38" s="250" t="s">
        <v>0</v>
      </c>
      <c r="GKG38" s="250" t="s">
        <v>0</v>
      </c>
      <c r="GKH38" s="250" t="s">
        <v>0</v>
      </c>
      <c r="GKI38" s="250" t="s">
        <v>0</v>
      </c>
      <c r="GKJ38" s="250" t="s">
        <v>0</v>
      </c>
      <c r="GKK38" s="250" t="s">
        <v>0</v>
      </c>
      <c r="GKL38" s="250" t="s">
        <v>0</v>
      </c>
      <c r="GKM38" s="250" t="s">
        <v>0</v>
      </c>
      <c r="GKN38" s="250" t="s">
        <v>0</v>
      </c>
      <c r="GKO38" s="250" t="s">
        <v>0</v>
      </c>
      <c r="GKP38" s="250" t="s">
        <v>0</v>
      </c>
      <c r="GKQ38" s="250" t="s">
        <v>0</v>
      </c>
      <c r="GKR38" s="250" t="s">
        <v>0</v>
      </c>
      <c r="GKS38" s="250" t="s">
        <v>0</v>
      </c>
      <c r="GKT38" s="250" t="s">
        <v>0</v>
      </c>
      <c r="GKU38" s="250" t="s">
        <v>0</v>
      </c>
      <c r="GKV38" s="250" t="s">
        <v>0</v>
      </c>
      <c r="GKW38" s="250" t="s">
        <v>0</v>
      </c>
      <c r="GKX38" s="250" t="s">
        <v>0</v>
      </c>
      <c r="GKY38" s="250" t="s">
        <v>0</v>
      </c>
      <c r="GKZ38" s="250" t="s">
        <v>0</v>
      </c>
      <c r="GLA38" s="250" t="s">
        <v>0</v>
      </c>
      <c r="GLB38" s="250" t="s">
        <v>0</v>
      </c>
      <c r="GLC38" s="250" t="s">
        <v>0</v>
      </c>
      <c r="GLD38" s="250" t="s">
        <v>0</v>
      </c>
      <c r="GLE38" s="250" t="s">
        <v>0</v>
      </c>
      <c r="GLF38" s="250" t="s">
        <v>0</v>
      </c>
      <c r="GLG38" s="250" t="s">
        <v>0</v>
      </c>
      <c r="GLH38" s="250" t="s">
        <v>0</v>
      </c>
      <c r="GLI38" s="250" t="s">
        <v>0</v>
      </c>
      <c r="GLJ38" s="250" t="s">
        <v>0</v>
      </c>
      <c r="GLK38" s="250" t="s">
        <v>0</v>
      </c>
      <c r="GLL38" s="250" t="s">
        <v>0</v>
      </c>
      <c r="GLM38" s="250" t="s">
        <v>0</v>
      </c>
      <c r="GLN38" s="250" t="s">
        <v>0</v>
      </c>
      <c r="GLO38" s="250" t="s">
        <v>0</v>
      </c>
      <c r="GLP38" s="250" t="s">
        <v>0</v>
      </c>
      <c r="GLQ38" s="250" t="s">
        <v>0</v>
      </c>
      <c r="GLR38" s="250" t="s">
        <v>0</v>
      </c>
      <c r="GLS38" s="250" t="s">
        <v>0</v>
      </c>
      <c r="GLT38" s="250" t="s">
        <v>0</v>
      </c>
      <c r="GLU38" s="250" t="s">
        <v>0</v>
      </c>
      <c r="GLV38" s="250" t="s">
        <v>0</v>
      </c>
      <c r="GLW38" s="250" t="s">
        <v>0</v>
      </c>
      <c r="GLX38" s="250" t="s">
        <v>0</v>
      </c>
      <c r="GLY38" s="250" t="s">
        <v>0</v>
      </c>
      <c r="GLZ38" s="250" t="s">
        <v>0</v>
      </c>
      <c r="GMA38" s="250" t="s">
        <v>0</v>
      </c>
      <c r="GMB38" s="250" t="s">
        <v>0</v>
      </c>
      <c r="GMC38" s="250" t="s">
        <v>0</v>
      </c>
      <c r="GMD38" s="250" t="s">
        <v>0</v>
      </c>
      <c r="GME38" s="250" t="s">
        <v>0</v>
      </c>
      <c r="GMF38" s="250" t="s">
        <v>0</v>
      </c>
      <c r="GMG38" s="250" t="s">
        <v>0</v>
      </c>
      <c r="GMH38" s="250" t="s">
        <v>0</v>
      </c>
      <c r="GMI38" s="250" t="s">
        <v>0</v>
      </c>
      <c r="GMJ38" s="250" t="s">
        <v>0</v>
      </c>
      <c r="GMK38" s="250" t="s">
        <v>0</v>
      </c>
      <c r="GML38" s="250" t="s">
        <v>0</v>
      </c>
      <c r="GMM38" s="250" t="s">
        <v>0</v>
      </c>
      <c r="GMN38" s="250" t="s">
        <v>0</v>
      </c>
      <c r="GMO38" s="250" t="s">
        <v>0</v>
      </c>
      <c r="GMP38" s="250" t="s">
        <v>0</v>
      </c>
      <c r="GMQ38" s="250" t="s">
        <v>0</v>
      </c>
      <c r="GMR38" s="250" t="s">
        <v>0</v>
      </c>
      <c r="GMS38" s="250" t="s">
        <v>0</v>
      </c>
      <c r="GMT38" s="250" t="s">
        <v>0</v>
      </c>
      <c r="GMU38" s="250" t="s">
        <v>0</v>
      </c>
      <c r="GMV38" s="250" t="s">
        <v>0</v>
      </c>
      <c r="GMW38" s="250" t="s">
        <v>0</v>
      </c>
      <c r="GMX38" s="250" t="s">
        <v>0</v>
      </c>
      <c r="GMY38" s="250" t="s">
        <v>0</v>
      </c>
      <c r="GMZ38" s="250" t="s">
        <v>0</v>
      </c>
      <c r="GNA38" s="250" t="s">
        <v>0</v>
      </c>
      <c r="GNB38" s="250" t="s">
        <v>0</v>
      </c>
      <c r="GNC38" s="250" t="s">
        <v>0</v>
      </c>
      <c r="GND38" s="250" t="s">
        <v>0</v>
      </c>
      <c r="GNE38" s="250" t="s">
        <v>0</v>
      </c>
      <c r="GNF38" s="250" t="s">
        <v>0</v>
      </c>
      <c r="GNG38" s="250" t="s">
        <v>0</v>
      </c>
      <c r="GNH38" s="250" t="s">
        <v>0</v>
      </c>
      <c r="GNI38" s="250" t="s">
        <v>0</v>
      </c>
      <c r="GNJ38" s="250" t="s">
        <v>0</v>
      </c>
      <c r="GNK38" s="250" t="s">
        <v>0</v>
      </c>
      <c r="GNL38" s="250" t="s">
        <v>0</v>
      </c>
      <c r="GNM38" s="250" t="s">
        <v>0</v>
      </c>
      <c r="GNN38" s="250" t="s">
        <v>0</v>
      </c>
      <c r="GNO38" s="250" t="s">
        <v>0</v>
      </c>
      <c r="GNP38" s="250" t="s">
        <v>0</v>
      </c>
      <c r="GNQ38" s="250" t="s">
        <v>0</v>
      </c>
      <c r="GNR38" s="250" t="s">
        <v>0</v>
      </c>
      <c r="GNS38" s="250" t="s">
        <v>0</v>
      </c>
      <c r="GNT38" s="250" t="s">
        <v>0</v>
      </c>
      <c r="GNU38" s="250" t="s">
        <v>0</v>
      </c>
      <c r="GNV38" s="250" t="s">
        <v>0</v>
      </c>
      <c r="GNW38" s="250" t="s">
        <v>0</v>
      </c>
      <c r="GNX38" s="250" t="s">
        <v>0</v>
      </c>
      <c r="GNY38" s="250" t="s">
        <v>0</v>
      </c>
      <c r="GNZ38" s="250" t="s">
        <v>0</v>
      </c>
      <c r="GOA38" s="250" t="s">
        <v>0</v>
      </c>
      <c r="GOB38" s="250" t="s">
        <v>0</v>
      </c>
      <c r="GOC38" s="250" t="s">
        <v>0</v>
      </c>
      <c r="GOD38" s="250" t="s">
        <v>0</v>
      </c>
      <c r="GOE38" s="250" t="s">
        <v>0</v>
      </c>
      <c r="GOF38" s="250" t="s">
        <v>0</v>
      </c>
      <c r="GOG38" s="250" t="s">
        <v>0</v>
      </c>
      <c r="GOH38" s="250" t="s">
        <v>0</v>
      </c>
      <c r="GOI38" s="250" t="s">
        <v>0</v>
      </c>
      <c r="GOJ38" s="250" t="s">
        <v>0</v>
      </c>
      <c r="GOK38" s="250" t="s">
        <v>0</v>
      </c>
      <c r="GOL38" s="250" t="s">
        <v>0</v>
      </c>
      <c r="GOM38" s="250" t="s">
        <v>0</v>
      </c>
      <c r="GON38" s="250" t="s">
        <v>0</v>
      </c>
      <c r="GOO38" s="250" t="s">
        <v>0</v>
      </c>
      <c r="GOP38" s="250" t="s">
        <v>0</v>
      </c>
      <c r="GOQ38" s="250" t="s">
        <v>0</v>
      </c>
      <c r="GOR38" s="250" t="s">
        <v>0</v>
      </c>
      <c r="GOS38" s="250" t="s">
        <v>0</v>
      </c>
      <c r="GOT38" s="250" t="s">
        <v>0</v>
      </c>
      <c r="GOU38" s="250" t="s">
        <v>0</v>
      </c>
      <c r="GOV38" s="250" t="s">
        <v>0</v>
      </c>
      <c r="GOW38" s="250" t="s">
        <v>0</v>
      </c>
      <c r="GOX38" s="250" t="s">
        <v>0</v>
      </c>
      <c r="GOY38" s="250" t="s">
        <v>0</v>
      </c>
      <c r="GOZ38" s="250" t="s">
        <v>0</v>
      </c>
      <c r="GPA38" s="250" t="s">
        <v>0</v>
      </c>
      <c r="GPB38" s="250" t="s">
        <v>0</v>
      </c>
      <c r="GPC38" s="250" t="s">
        <v>0</v>
      </c>
      <c r="GPD38" s="250" t="s">
        <v>0</v>
      </c>
      <c r="GPE38" s="250" t="s">
        <v>0</v>
      </c>
      <c r="GPF38" s="250" t="s">
        <v>0</v>
      </c>
      <c r="GPG38" s="250" t="s">
        <v>0</v>
      </c>
      <c r="GPH38" s="250" t="s">
        <v>0</v>
      </c>
      <c r="GPI38" s="250" t="s">
        <v>0</v>
      </c>
      <c r="GPJ38" s="250" t="s">
        <v>0</v>
      </c>
      <c r="GPK38" s="250" t="s">
        <v>0</v>
      </c>
      <c r="GPL38" s="250" t="s">
        <v>0</v>
      </c>
      <c r="GPM38" s="250" t="s">
        <v>0</v>
      </c>
      <c r="GPN38" s="250" t="s">
        <v>0</v>
      </c>
      <c r="GPO38" s="250" t="s">
        <v>0</v>
      </c>
      <c r="GPP38" s="250" t="s">
        <v>0</v>
      </c>
      <c r="GPQ38" s="250" t="s">
        <v>0</v>
      </c>
      <c r="GPR38" s="250" t="s">
        <v>0</v>
      </c>
      <c r="GPS38" s="250" t="s">
        <v>0</v>
      </c>
      <c r="GPT38" s="250" t="s">
        <v>0</v>
      </c>
      <c r="GPU38" s="250" t="s">
        <v>0</v>
      </c>
      <c r="GPV38" s="250" t="s">
        <v>0</v>
      </c>
      <c r="GPW38" s="250" t="s">
        <v>0</v>
      </c>
      <c r="GPX38" s="250" t="s">
        <v>0</v>
      </c>
      <c r="GPY38" s="250" t="s">
        <v>0</v>
      </c>
      <c r="GPZ38" s="250" t="s">
        <v>0</v>
      </c>
      <c r="GQA38" s="250" t="s">
        <v>0</v>
      </c>
      <c r="GQB38" s="250" t="s">
        <v>0</v>
      </c>
      <c r="GQC38" s="250" t="s">
        <v>0</v>
      </c>
      <c r="GQD38" s="250" t="s">
        <v>0</v>
      </c>
      <c r="GQE38" s="250" t="s">
        <v>0</v>
      </c>
      <c r="GQF38" s="250" t="s">
        <v>0</v>
      </c>
      <c r="GQG38" s="250" t="s">
        <v>0</v>
      </c>
      <c r="GQH38" s="250" t="s">
        <v>0</v>
      </c>
      <c r="GQI38" s="250" t="s">
        <v>0</v>
      </c>
      <c r="GQJ38" s="250" t="s">
        <v>0</v>
      </c>
      <c r="GQK38" s="250" t="s">
        <v>0</v>
      </c>
      <c r="GQL38" s="250" t="s">
        <v>0</v>
      </c>
      <c r="GQM38" s="250" t="s">
        <v>0</v>
      </c>
      <c r="GQN38" s="250" t="s">
        <v>0</v>
      </c>
      <c r="GQO38" s="250" t="s">
        <v>0</v>
      </c>
      <c r="GQP38" s="250" t="s">
        <v>0</v>
      </c>
      <c r="GQQ38" s="250" t="s">
        <v>0</v>
      </c>
      <c r="GQR38" s="250" t="s">
        <v>0</v>
      </c>
      <c r="GQS38" s="250" t="s">
        <v>0</v>
      </c>
      <c r="GQT38" s="250" t="s">
        <v>0</v>
      </c>
      <c r="GQU38" s="250" t="s">
        <v>0</v>
      </c>
      <c r="GQV38" s="250" t="s">
        <v>0</v>
      </c>
      <c r="GQW38" s="250" t="s">
        <v>0</v>
      </c>
      <c r="GQX38" s="250" t="s">
        <v>0</v>
      </c>
      <c r="GQY38" s="250" t="s">
        <v>0</v>
      </c>
      <c r="GQZ38" s="250" t="s">
        <v>0</v>
      </c>
      <c r="GRA38" s="250" t="s">
        <v>0</v>
      </c>
      <c r="GRB38" s="250" t="s">
        <v>0</v>
      </c>
      <c r="GRC38" s="250" t="s">
        <v>0</v>
      </c>
      <c r="GRD38" s="250" t="s">
        <v>0</v>
      </c>
      <c r="GRE38" s="250" t="s">
        <v>0</v>
      </c>
      <c r="GRF38" s="250" t="s">
        <v>0</v>
      </c>
      <c r="GRG38" s="250" t="s">
        <v>0</v>
      </c>
      <c r="GRH38" s="250" t="s">
        <v>0</v>
      </c>
      <c r="GRI38" s="250" t="s">
        <v>0</v>
      </c>
      <c r="GRJ38" s="250" t="s">
        <v>0</v>
      </c>
      <c r="GRK38" s="250" t="s">
        <v>0</v>
      </c>
      <c r="GRL38" s="250" t="s">
        <v>0</v>
      </c>
      <c r="GRM38" s="250" t="s">
        <v>0</v>
      </c>
      <c r="GRN38" s="250" t="s">
        <v>0</v>
      </c>
      <c r="GRO38" s="250" t="s">
        <v>0</v>
      </c>
      <c r="GRP38" s="250" t="s">
        <v>0</v>
      </c>
      <c r="GRQ38" s="250" t="s">
        <v>0</v>
      </c>
      <c r="GRR38" s="250" t="s">
        <v>0</v>
      </c>
      <c r="GRS38" s="250" t="s">
        <v>0</v>
      </c>
      <c r="GRT38" s="250" t="s">
        <v>0</v>
      </c>
      <c r="GRU38" s="250" t="s">
        <v>0</v>
      </c>
      <c r="GRV38" s="250" t="s">
        <v>0</v>
      </c>
      <c r="GRW38" s="250" t="s">
        <v>0</v>
      </c>
      <c r="GRX38" s="250" t="s">
        <v>0</v>
      </c>
      <c r="GRY38" s="250" t="s">
        <v>0</v>
      </c>
      <c r="GRZ38" s="250" t="s">
        <v>0</v>
      </c>
      <c r="GSA38" s="250" t="s">
        <v>0</v>
      </c>
      <c r="GSB38" s="250" t="s">
        <v>0</v>
      </c>
      <c r="GSC38" s="250" t="s">
        <v>0</v>
      </c>
      <c r="GSD38" s="250" t="s">
        <v>0</v>
      </c>
      <c r="GSE38" s="250" t="s">
        <v>0</v>
      </c>
      <c r="GSF38" s="250" t="s">
        <v>0</v>
      </c>
      <c r="GSG38" s="250" t="s">
        <v>0</v>
      </c>
      <c r="GSH38" s="250" t="s">
        <v>0</v>
      </c>
      <c r="GSI38" s="250" t="s">
        <v>0</v>
      </c>
      <c r="GSJ38" s="250" t="s">
        <v>0</v>
      </c>
      <c r="GSK38" s="250" t="s">
        <v>0</v>
      </c>
      <c r="GSL38" s="250" t="s">
        <v>0</v>
      </c>
      <c r="GSM38" s="250" t="s">
        <v>0</v>
      </c>
      <c r="GSN38" s="250" t="s">
        <v>0</v>
      </c>
      <c r="GSO38" s="250" t="s">
        <v>0</v>
      </c>
      <c r="GSP38" s="250" t="s">
        <v>0</v>
      </c>
      <c r="GSQ38" s="250" t="s">
        <v>0</v>
      </c>
      <c r="GSR38" s="250" t="s">
        <v>0</v>
      </c>
      <c r="GSS38" s="250" t="s">
        <v>0</v>
      </c>
      <c r="GST38" s="250" t="s">
        <v>0</v>
      </c>
      <c r="GSU38" s="250" t="s">
        <v>0</v>
      </c>
      <c r="GSV38" s="250" t="s">
        <v>0</v>
      </c>
      <c r="GSW38" s="250" t="s">
        <v>0</v>
      </c>
      <c r="GSX38" s="250" t="s">
        <v>0</v>
      </c>
      <c r="GSY38" s="250" t="s">
        <v>0</v>
      </c>
      <c r="GSZ38" s="250" t="s">
        <v>0</v>
      </c>
      <c r="GTA38" s="250" t="s">
        <v>0</v>
      </c>
      <c r="GTB38" s="250" t="s">
        <v>0</v>
      </c>
      <c r="GTC38" s="250" t="s">
        <v>0</v>
      </c>
      <c r="GTD38" s="250" t="s">
        <v>0</v>
      </c>
      <c r="GTE38" s="250" t="s">
        <v>0</v>
      </c>
      <c r="GTF38" s="250" t="s">
        <v>0</v>
      </c>
      <c r="GTG38" s="250" t="s">
        <v>0</v>
      </c>
      <c r="GTH38" s="250" t="s">
        <v>0</v>
      </c>
      <c r="GTI38" s="250" t="s">
        <v>0</v>
      </c>
      <c r="GTJ38" s="250" t="s">
        <v>0</v>
      </c>
      <c r="GTK38" s="250" t="s">
        <v>0</v>
      </c>
      <c r="GTL38" s="250" t="s">
        <v>0</v>
      </c>
      <c r="GTM38" s="250" t="s">
        <v>0</v>
      </c>
      <c r="GTN38" s="250" t="s">
        <v>0</v>
      </c>
      <c r="GTO38" s="250" t="s">
        <v>0</v>
      </c>
      <c r="GTP38" s="250" t="s">
        <v>0</v>
      </c>
      <c r="GTQ38" s="250" t="s">
        <v>0</v>
      </c>
      <c r="GTR38" s="250" t="s">
        <v>0</v>
      </c>
      <c r="GTS38" s="250" t="s">
        <v>0</v>
      </c>
      <c r="GTT38" s="250" t="s">
        <v>0</v>
      </c>
      <c r="GTU38" s="250" t="s">
        <v>0</v>
      </c>
      <c r="GTV38" s="250" t="s">
        <v>0</v>
      </c>
      <c r="GTW38" s="250" t="s">
        <v>0</v>
      </c>
      <c r="GTX38" s="250" t="s">
        <v>0</v>
      </c>
      <c r="GTY38" s="250" t="s">
        <v>0</v>
      </c>
      <c r="GTZ38" s="250" t="s">
        <v>0</v>
      </c>
      <c r="GUA38" s="250" t="s">
        <v>0</v>
      </c>
      <c r="GUB38" s="250" t="s">
        <v>0</v>
      </c>
      <c r="GUC38" s="250" t="s">
        <v>0</v>
      </c>
      <c r="GUD38" s="250" t="s">
        <v>0</v>
      </c>
      <c r="GUE38" s="250" t="s">
        <v>0</v>
      </c>
      <c r="GUF38" s="250" t="s">
        <v>0</v>
      </c>
      <c r="GUG38" s="250" t="s">
        <v>0</v>
      </c>
      <c r="GUH38" s="250" t="s">
        <v>0</v>
      </c>
      <c r="GUI38" s="250" t="s">
        <v>0</v>
      </c>
      <c r="GUJ38" s="250" t="s">
        <v>0</v>
      </c>
      <c r="GUK38" s="250" t="s">
        <v>0</v>
      </c>
      <c r="GUL38" s="250" t="s">
        <v>0</v>
      </c>
      <c r="GUM38" s="250" t="s">
        <v>0</v>
      </c>
      <c r="GUN38" s="250" t="s">
        <v>0</v>
      </c>
      <c r="GUO38" s="250" t="s">
        <v>0</v>
      </c>
      <c r="GUP38" s="250" t="s">
        <v>0</v>
      </c>
      <c r="GUQ38" s="250" t="s">
        <v>0</v>
      </c>
      <c r="GUR38" s="250" t="s">
        <v>0</v>
      </c>
      <c r="GUS38" s="250" t="s">
        <v>0</v>
      </c>
      <c r="GUT38" s="250" t="s">
        <v>0</v>
      </c>
      <c r="GUU38" s="250" t="s">
        <v>0</v>
      </c>
      <c r="GUV38" s="250" t="s">
        <v>0</v>
      </c>
      <c r="GUW38" s="250" t="s">
        <v>0</v>
      </c>
      <c r="GUX38" s="250" t="s">
        <v>0</v>
      </c>
      <c r="GUY38" s="250" t="s">
        <v>0</v>
      </c>
      <c r="GUZ38" s="250" t="s">
        <v>0</v>
      </c>
      <c r="GVA38" s="250" t="s">
        <v>0</v>
      </c>
      <c r="GVB38" s="250" t="s">
        <v>0</v>
      </c>
      <c r="GVC38" s="250" t="s">
        <v>0</v>
      </c>
      <c r="GVD38" s="250" t="s">
        <v>0</v>
      </c>
      <c r="GVE38" s="250" t="s">
        <v>0</v>
      </c>
      <c r="GVF38" s="250" t="s">
        <v>0</v>
      </c>
      <c r="GVG38" s="250" t="s">
        <v>0</v>
      </c>
      <c r="GVH38" s="250" t="s">
        <v>0</v>
      </c>
      <c r="GVI38" s="250" t="s">
        <v>0</v>
      </c>
      <c r="GVJ38" s="250" t="s">
        <v>0</v>
      </c>
      <c r="GVK38" s="250" t="s">
        <v>0</v>
      </c>
      <c r="GVL38" s="250" t="s">
        <v>0</v>
      </c>
      <c r="GVM38" s="250" t="s">
        <v>0</v>
      </c>
      <c r="GVN38" s="250" t="s">
        <v>0</v>
      </c>
      <c r="GVO38" s="250" t="s">
        <v>0</v>
      </c>
      <c r="GVP38" s="250" t="s">
        <v>0</v>
      </c>
      <c r="GVQ38" s="250" t="s">
        <v>0</v>
      </c>
      <c r="GVR38" s="250" t="s">
        <v>0</v>
      </c>
      <c r="GVS38" s="250" t="s">
        <v>0</v>
      </c>
      <c r="GVT38" s="250" t="s">
        <v>0</v>
      </c>
      <c r="GVU38" s="250" t="s">
        <v>0</v>
      </c>
      <c r="GVV38" s="250" t="s">
        <v>0</v>
      </c>
      <c r="GVW38" s="250" t="s">
        <v>0</v>
      </c>
      <c r="GVX38" s="250" t="s">
        <v>0</v>
      </c>
      <c r="GVY38" s="250" t="s">
        <v>0</v>
      </c>
      <c r="GVZ38" s="250" t="s">
        <v>0</v>
      </c>
      <c r="GWA38" s="250" t="s">
        <v>0</v>
      </c>
      <c r="GWB38" s="250" t="s">
        <v>0</v>
      </c>
      <c r="GWC38" s="250" t="s">
        <v>0</v>
      </c>
      <c r="GWD38" s="250" t="s">
        <v>0</v>
      </c>
      <c r="GWE38" s="250" t="s">
        <v>0</v>
      </c>
      <c r="GWF38" s="250" t="s">
        <v>0</v>
      </c>
      <c r="GWG38" s="250" t="s">
        <v>0</v>
      </c>
      <c r="GWH38" s="250" t="s">
        <v>0</v>
      </c>
      <c r="GWI38" s="250" t="s">
        <v>0</v>
      </c>
      <c r="GWJ38" s="250" t="s">
        <v>0</v>
      </c>
      <c r="GWK38" s="250" t="s">
        <v>0</v>
      </c>
      <c r="GWL38" s="250" t="s">
        <v>0</v>
      </c>
      <c r="GWM38" s="250" t="s">
        <v>0</v>
      </c>
      <c r="GWN38" s="250" t="s">
        <v>0</v>
      </c>
      <c r="GWO38" s="250" t="s">
        <v>0</v>
      </c>
      <c r="GWP38" s="250" t="s">
        <v>0</v>
      </c>
      <c r="GWQ38" s="250" t="s">
        <v>0</v>
      </c>
      <c r="GWR38" s="250" t="s">
        <v>0</v>
      </c>
      <c r="GWS38" s="250" t="s">
        <v>0</v>
      </c>
      <c r="GWT38" s="250" t="s">
        <v>0</v>
      </c>
      <c r="GWU38" s="250" t="s">
        <v>0</v>
      </c>
      <c r="GWV38" s="250" t="s">
        <v>0</v>
      </c>
      <c r="GWW38" s="250" t="s">
        <v>0</v>
      </c>
      <c r="GWX38" s="250" t="s">
        <v>0</v>
      </c>
      <c r="GWY38" s="250" t="s">
        <v>0</v>
      </c>
      <c r="GWZ38" s="250" t="s">
        <v>0</v>
      </c>
      <c r="GXA38" s="250" t="s">
        <v>0</v>
      </c>
      <c r="GXB38" s="250" t="s">
        <v>0</v>
      </c>
      <c r="GXC38" s="250" t="s">
        <v>0</v>
      </c>
      <c r="GXD38" s="250" t="s">
        <v>0</v>
      </c>
      <c r="GXE38" s="250" t="s">
        <v>0</v>
      </c>
      <c r="GXF38" s="250" t="s">
        <v>0</v>
      </c>
      <c r="GXG38" s="250" t="s">
        <v>0</v>
      </c>
      <c r="GXH38" s="250" t="s">
        <v>0</v>
      </c>
      <c r="GXI38" s="250" t="s">
        <v>0</v>
      </c>
      <c r="GXJ38" s="250" t="s">
        <v>0</v>
      </c>
      <c r="GXK38" s="250" t="s">
        <v>0</v>
      </c>
      <c r="GXL38" s="250" t="s">
        <v>0</v>
      </c>
      <c r="GXM38" s="250" t="s">
        <v>0</v>
      </c>
      <c r="GXN38" s="250" t="s">
        <v>0</v>
      </c>
      <c r="GXO38" s="250" t="s">
        <v>0</v>
      </c>
      <c r="GXP38" s="250" t="s">
        <v>0</v>
      </c>
      <c r="GXQ38" s="250" t="s">
        <v>0</v>
      </c>
      <c r="GXR38" s="250" t="s">
        <v>0</v>
      </c>
      <c r="GXS38" s="250" t="s">
        <v>0</v>
      </c>
      <c r="GXT38" s="250" t="s">
        <v>0</v>
      </c>
      <c r="GXU38" s="250" t="s">
        <v>0</v>
      </c>
      <c r="GXV38" s="250" t="s">
        <v>0</v>
      </c>
      <c r="GXW38" s="250" t="s">
        <v>0</v>
      </c>
      <c r="GXX38" s="250" t="s">
        <v>0</v>
      </c>
      <c r="GXY38" s="250" t="s">
        <v>0</v>
      </c>
      <c r="GXZ38" s="250" t="s">
        <v>0</v>
      </c>
      <c r="GYA38" s="250" t="s">
        <v>0</v>
      </c>
      <c r="GYB38" s="250" t="s">
        <v>0</v>
      </c>
      <c r="GYC38" s="250" t="s">
        <v>0</v>
      </c>
      <c r="GYD38" s="250" t="s">
        <v>0</v>
      </c>
      <c r="GYE38" s="250" t="s">
        <v>0</v>
      </c>
      <c r="GYF38" s="250" t="s">
        <v>0</v>
      </c>
      <c r="GYG38" s="250" t="s">
        <v>0</v>
      </c>
      <c r="GYH38" s="250" t="s">
        <v>0</v>
      </c>
      <c r="GYI38" s="250" t="s">
        <v>0</v>
      </c>
      <c r="GYJ38" s="250" t="s">
        <v>0</v>
      </c>
      <c r="GYK38" s="250" t="s">
        <v>0</v>
      </c>
      <c r="GYL38" s="250" t="s">
        <v>0</v>
      </c>
      <c r="GYM38" s="250" t="s">
        <v>0</v>
      </c>
      <c r="GYN38" s="250" t="s">
        <v>0</v>
      </c>
      <c r="GYO38" s="250" t="s">
        <v>0</v>
      </c>
      <c r="GYP38" s="250" t="s">
        <v>0</v>
      </c>
      <c r="GYQ38" s="250" t="s">
        <v>0</v>
      </c>
      <c r="GYR38" s="250" t="s">
        <v>0</v>
      </c>
      <c r="GYS38" s="250" t="s">
        <v>0</v>
      </c>
      <c r="GYT38" s="250" t="s">
        <v>0</v>
      </c>
      <c r="GYU38" s="250" t="s">
        <v>0</v>
      </c>
      <c r="GYV38" s="250" t="s">
        <v>0</v>
      </c>
      <c r="GYW38" s="250" t="s">
        <v>0</v>
      </c>
      <c r="GYX38" s="250" t="s">
        <v>0</v>
      </c>
      <c r="GYY38" s="250" t="s">
        <v>0</v>
      </c>
      <c r="GYZ38" s="250" t="s">
        <v>0</v>
      </c>
      <c r="GZA38" s="250" t="s">
        <v>0</v>
      </c>
      <c r="GZB38" s="250" t="s">
        <v>0</v>
      </c>
      <c r="GZC38" s="250" t="s">
        <v>0</v>
      </c>
      <c r="GZD38" s="250" t="s">
        <v>0</v>
      </c>
      <c r="GZE38" s="250" t="s">
        <v>0</v>
      </c>
      <c r="GZF38" s="250" t="s">
        <v>0</v>
      </c>
      <c r="GZG38" s="250" t="s">
        <v>0</v>
      </c>
      <c r="GZH38" s="250" t="s">
        <v>0</v>
      </c>
      <c r="GZI38" s="250" t="s">
        <v>0</v>
      </c>
      <c r="GZJ38" s="250" t="s">
        <v>0</v>
      </c>
      <c r="GZK38" s="250" t="s">
        <v>0</v>
      </c>
      <c r="GZL38" s="250" t="s">
        <v>0</v>
      </c>
      <c r="GZM38" s="250" t="s">
        <v>0</v>
      </c>
      <c r="GZN38" s="250" t="s">
        <v>0</v>
      </c>
      <c r="GZO38" s="250" t="s">
        <v>0</v>
      </c>
      <c r="GZP38" s="250" t="s">
        <v>0</v>
      </c>
      <c r="GZQ38" s="250" t="s">
        <v>0</v>
      </c>
      <c r="GZR38" s="250" t="s">
        <v>0</v>
      </c>
      <c r="GZS38" s="250" t="s">
        <v>0</v>
      </c>
      <c r="GZT38" s="250" t="s">
        <v>0</v>
      </c>
      <c r="GZU38" s="250" t="s">
        <v>0</v>
      </c>
      <c r="GZV38" s="250" t="s">
        <v>0</v>
      </c>
      <c r="GZW38" s="250" t="s">
        <v>0</v>
      </c>
      <c r="GZX38" s="250" t="s">
        <v>0</v>
      </c>
      <c r="GZY38" s="250" t="s">
        <v>0</v>
      </c>
      <c r="GZZ38" s="250" t="s">
        <v>0</v>
      </c>
      <c r="HAA38" s="250" t="s">
        <v>0</v>
      </c>
      <c r="HAB38" s="250" t="s">
        <v>0</v>
      </c>
      <c r="HAC38" s="250" t="s">
        <v>0</v>
      </c>
      <c r="HAD38" s="250" t="s">
        <v>0</v>
      </c>
      <c r="HAE38" s="250" t="s">
        <v>0</v>
      </c>
      <c r="HAF38" s="250" t="s">
        <v>0</v>
      </c>
      <c r="HAG38" s="250" t="s">
        <v>0</v>
      </c>
      <c r="HAH38" s="250" t="s">
        <v>0</v>
      </c>
      <c r="HAI38" s="250" t="s">
        <v>0</v>
      </c>
      <c r="HAJ38" s="250" t="s">
        <v>0</v>
      </c>
      <c r="HAK38" s="250" t="s">
        <v>0</v>
      </c>
      <c r="HAL38" s="250" t="s">
        <v>0</v>
      </c>
      <c r="HAM38" s="250" t="s">
        <v>0</v>
      </c>
      <c r="HAN38" s="250" t="s">
        <v>0</v>
      </c>
      <c r="HAO38" s="250" t="s">
        <v>0</v>
      </c>
      <c r="HAP38" s="250" t="s">
        <v>0</v>
      </c>
      <c r="HAQ38" s="250" t="s">
        <v>0</v>
      </c>
      <c r="HAR38" s="250" t="s">
        <v>0</v>
      </c>
      <c r="HAS38" s="250" t="s">
        <v>0</v>
      </c>
      <c r="HAT38" s="250" t="s">
        <v>0</v>
      </c>
      <c r="HAU38" s="250" t="s">
        <v>0</v>
      </c>
      <c r="HAV38" s="250" t="s">
        <v>0</v>
      </c>
      <c r="HAW38" s="250" t="s">
        <v>0</v>
      </c>
      <c r="HAX38" s="250" t="s">
        <v>0</v>
      </c>
      <c r="HAY38" s="250" t="s">
        <v>0</v>
      </c>
      <c r="HAZ38" s="250" t="s">
        <v>0</v>
      </c>
      <c r="HBA38" s="250" t="s">
        <v>0</v>
      </c>
      <c r="HBB38" s="250" t="s">
        <v>0</v>
      </c>
      <c r="HBC38" s="250" t="s">
        <v>0</v>
      </c>
      <c r="HBD38" s="250" t="s">
        <v>0</v>
      </c>
      <c r="HBE38" s="250" t="s">
        <v>0</v>
      </c>
      <c r="HBF38" s="250" t="s">
        <v>0</v>
      </c>
      <c r="HBG38" s="250" t="s">
        <v>0</v>
      </c>
      <c r="HBH38" s="250" t="s">
        <v>0</v>
      </c>
      <c r="HBI38" s="250" t="s">
        <v>0</v>
      </c>
      <c r="HBJ38" s="250" t="s">
        <v>0</v>
      </c>
      <c r="HBK38" s="250" t="s">
        <v>0</v>
      </c>
      <c r="HBL38" s="250" t="s">
        <v>0</v>
      </c>
      <c r="HBM38" s="250" t="s">
        <v>0</v>
      </c>
      <c r="HBN38" s="250" t="s">
        <v>0</v>
      </c>
      <c r="HBO38" s="250" t="s">
        <v>0</v>
      </c>
      <c r="HBP38" s="250" t="s">
        <v>0</v>
      </c>
      <c r="HBQ38" s="250" t="s">
        <v>0</v>
      </c>
      <c r="HBR38" s="250" t="s">
        <v>0</v>
      </c>
      <c r="HBS38" s="250" t="s">
        <v>0</v>
      </c>
      <c r="HBT38" s="250" t="s">
        <v>0</v>
      </c>
      <c r="HBU38" s="250" t="s">
        <v>0</v>
      </c>
      <c r="HBV38" s="250" t="s">
        <v>0</v>
      </c>
      <c r="HBW38" s="250" t="s">
        <v>0</v>
      </c>
      <c r="HBX38" s="250" t="s">
        <v>0</v>
      </c>
      <c r="HBY38" s="250" t="s">
        <v>0</v>
      </c>
      <c r="HBZ38" s="250" t="s">
        <v>0</v>
      </c>
      <c r="HCA38" s="250" t="s">
        <v>0</v>
      </c>
      <c r="HCB38" s="250" t="s">
        <v>0</v>
      </c>
      <c r="HCC38" s="250" t="s">
        <v>0</v>
      </c>
      <c r="HCD38" s="250" t="s">
        <v>0</v>
      </c>
      <c r="HCE38" s="250" t="s">
        <v>0</v>
      </c>
      <c r="HCF38" s="250" t="s">
        <v>0</v>
      </c>
      <c r="HCG38" s="250" t="s">
        <v>0</v>
      </c>
      <c r="HCH38" s="250" t="s">
        <v>0</v>
      </c>
      <c r="HCI38" s="250" t="s">
        <v>0</v>
      </c>
      <c r="HCJ38" s="250" t="s">
        <v>0</v>
      </c>
      <c r="HCK38" s="250" t="s">
        <v>0</v>
      </c>
      <c r="HCL38" s="250" t="s">
        <v>0</v>
      </c>
      <c r="HCM38" s="250" t="s">
        <v>0</v>
      </c>
      <c r="HCN38" s="250" t="s">
        <v>0</v>
      </c>
      <c r="HCO38" s="250" t="s">
        <v>0</v>
      </c>
      <c r="HCP38" s="250" t="s">
        <v>0</v>
      </c>
      <c r="HCQ38" s="250" t="s">
        <v>0</v>
      </c>
      <c r="HCR38" s="250" t="s">
        <v>0</v>
      </c>
      <c r="HCS38" s="250" t="s">
        <v>0</v>
      </c>
      <c r="HCT38" s="250" t="s">
        <v>0</v>
      </c>
      <c r="HCU38" s="250" t="s">
        <v>0</v>
      </c>
      <c r="HCV38" s="250" t="s">
        <v>0</v>
      </c>
      <c r="HCW38" s="250" t="s">
        <v>0</v>
      </c>
      <c r="HCX38" s="250" t="s">
        <v>0</v>
      </c>
      <c r="HCY38" s="250" t="s">
        <v>0</v>
      </c>
      <c r="HCZ38" s="250" t="s">
        <v>0</v>
      </c>
      <c r="HDA38" s="250" t="s">
        <v>0</v>
      </c>
      <c r="HDB38" s="250" t="s">
        <v>0</v>
      </c>
      <c r="HDC38" s="250" t="s">
        <v>0</v>
      </c>
      <c r="HDD38" s="250" t="s">
        <v>0</v>
      </c>
      <c r="HDE38" s="250" t="s">
        <v>0</v>
      </c>
      <c r="HDF38" s="250" t="s">
        <v>0</v>
      </c>
      <c r="HDG38" s="250" t="s">
        <v>0</v>
      </c>
      <c r="HDH38" s="250" t="s">
        <v>0</v>
      </c>
      <c r="HDI38" s="250" t="s">
        <v>0</v>
      </c>
      <c r="HDJ38" s="250" t="s">
        <v>0</v>
      </c>
      <c r="HDK38" s="250" t="s">
        <v>0</v>
      </c>
      <c r="HDL38" s="250" t="s">
        <v>0</v>
      </c>
      <c r="HDM38" s="250" t="s">
        <v>0</v>
      </c>
      <c r="HDN38" s="250" t="s">
        <v>0</v>
      </c>
      <c r="HDO38" s="250" t="s">
        <v>0</v>
      </c>
      <c r="HDP38" s="250" t="s">
        <v>0</v>
      </c>
      <c r="HDQ38" s="250" t="s">
        <v>0</v>
      </c>
      <c r="HDR38" s="250" t="s">
        <v>0</v>
      </c>
      <c r="HDS38" s="250" t="s">
        <v>0</v>
      </c>
      <c r="HDT38" s="250" t="s">
        <v>0</v>
      </c>
      <c r="HDU38" s="250" t="s">
        <v>0</v>
      </c>
      <c r="HDV38" s="250" t="s">
        <v>0</v>
      </c>
      <c r="HDW38" s="250" t="s">
        <v>0</v>
      </c>
      <c r="HDX38" s="250" t="s">
        <v>0</v>
      </c>
      <c r="HDY38" s="250" t="s">
        <v>0</v>
      </c>
      <c r="HDZ38" s="250" t="s">
        <v>0</v>
      </c>
      <c r="HEA38" s="250" t="s">
        <v>0</v>
      </c>
      <c r="HEB38" s="250" t="s">
        <v>0</v>
      </c>
      <c r="HEC38" s="250" t="s">
        <v>0</v>
      </c>
      <c r="HED38" s="250" t="s">
        <v>0</v>
      </c>
      <c r="HEE38" s="250" t="s">
        <v>0</v>
      </c>
      <c r="HEF38" s="250" t="s">
        <v>0</v>
      </c>
      <c r="HEG38" s="250" t="s">
        <v>0</v>
      </c>
      <c r="HEH38" s="250" t="s">
        <v>0</v>
      </c>
      <c r="HEI38" s="250" t="s">
        <v>0</v>
      </c>
      <c r="HEJ38" s="250" t="s">
        <v>0</v>
      </c>
      <c r="HEK38" s="250" t="s">
        <v>0</v>
      </c>
      <c r="HEL38" s="250" t="s">
        <v>0</v>
      </c>
      <c r="HEM38" s="250" t="s">
        <v>0</v>
      </c>
      <c r="HEN38" s="250" t="s">
        <v>0</v>
      </c>
      <c r="HEO38" s="250" t="s">
        <v>0</v>
      </c>
      <c r="HEP38" s="250" t="s">
        <v>0</v>
      </c>
      <c r="HEQ38" s="250" t="s">
        <v>0</v>
      </c>
      <c r="HER38" s="250" t="s">
        <v>0</v>
      </c>
      <c r="HES38" s="250" t="s">
        <v>0</v>
      </c>
      <c r="HET38" s="250" t="s">
        <v>0</v>
      </c>
      <c r="HEU38" s="250" t="s">
        <v>0</v>
      </c>
      <c r="HEV38" s="250" t="s">
        <v>0</v>
      </c>
      <c r="HEW38" s="250" t="s">
        <v>0</v>
      </c>
      <c r="HEX38" s="250" t="s">
        <v>0</v>
      </c>
      <c r="HEY38" s="250" t="s">
        <v>0</v>
      </c>
      <c r="HEZ38" s="250" t="s">
        <v>0</v>
      </c>
      <c r="HFA38" s="250" t="s">
        <v>0</v>
      </c>
      <c r="HFB38" s="250" t="s">
        <v>0</v>
      </c>
      <c r="HFC38" s="250" t="s">
        <v>0</v>
      </c>
      <c r="HFD38" s="250" t="s">
        <v>0</v>
      </c>
      <c r="HFE38" s="250" t="s">
        <v>0</v>
      </c>
      <c r="HFF38" s="250" t="s">
        <v>0</v>
      </c>
      <c r="HFG38" s="250" t="s">
        <v>0</v>
      </c>
      <c r="HFH38" s="250" t="s">
        <v>0</v>
      </c>
      <c r="HFI38" s="250" t="s">
        <v>0</v>
      </c>
      <c r="HFJ38" s="250" t="s">
        <v>0</v>
      </c>
      <c r="HFK38" s="250" t="s">
        <v>0</v>
      </c>
      <c r="HFL38" s="250" t="s">
        <v>0</v>
      </c>
      <c r="HFM38" s="250" t="s">
        <v>0</v>
      </c>
      <c r="HFN38" s="250" t="s">
        <v>0</v>
      </c>
      <c r="HFO38" s="250" t="s">
        <v>0</v>
      </c>
      <c r="HFP38" s="250" t="s">
        <v>0</v>
      </c>
      <c r="HFQ38" s="250" t="s">
        <v>0</v>
      </c>
      <c r="HFR38" s="250" t="s">
        <v>0</v>
      </c>
      <c r="HFS38" s="250" t="s">
        <v>0</v>
      </c>
      <c r="HFT38" s="250" t="s">
        <v>0</v>
      </c>
      <c r="HFU38" s="250" t="s">
        <v>0</v>
      </c>
      <c r="HFV38" s="250" t="s">
        <v>0</v>
      </c>
      <c r="HFW38" s="250" t="s">
        <v>0</v>
      </c>
      <c r="HFX38" s="250" t="s">
        <v>0</v>
      </c>
      <c r="HFY38" s="250" t="s">
        <v>0</v>
      </c>
      <c r="HFZ38" s="250" t="s">
        <v>0</v>
      </c>
      <c r="HGA38" s="250" t="s">
        <v>0</v>
      </c>
      <c r="HGB38" s="250" t="s">
        <v>0</v>
      </c>
      <c r="HGC38" s="250" t="s">
        <v>0</v>
      </c>
      <c r="HGD38" s="250" t="s">
        <v>0</v>
      </c>
      <c r="HGE38" s="250" t="s">
        <v>0</v>
      </c>
      <c r="HGF38" s="250" t="s">
        <v>0</v>
      </c>
      <c r="HGG38" s="250" t="s">
        <v>0</v>
      </c>
      <c r="HGH38" s="250" t="s">
        <v>0</v>
      </c>
      <c r="HGI38" s="250" t="s">
        <v>0</v>
      </c>
      <c r="HGJ38" s="250" t="s">
        <v>0</v>
      </c>
      <c r="HGK38" s="250" t="s">
        <v>0</v>
      </c>
      <c r="HGL38" s="250" t="s">
        <v>0</v>
      </c>
      <c r="HGM38" s="250" t="s">
        <v>0</v>
      </c>
      <c r="HGN38" s="250" t="s">
        <v>0</v>
      </c>
      <c r="HGO38" s="250" t="s">
        <v>0</v>
      </c>
      <c r="HGP38" s="250" t="s">
        <v>0</v>
      </c>
      <c r="HGQ38" s="250" t="s">
        <v>0</v>
      </c>
      <c r="HGR38" s="250" t="s">
        <v>0</v>
      </c>
      <c r="HGS38" s="250" t="s">
        <v>0</v>
      </c>
      <c r="HGT38" s="250" t="s">
        <v>0</v>
      </c>
      <c r="HGU38" s="250" t="s">
        <v>0</v>
      </c>
      <c r="HGV38" s="250" t="s">
        <v>0</v>
      </c>
      <c r="HGW38" s="250" t="s">
        <v>0</v>
      </c>
      <c r="HGX38" s="250" t="s">
        <v>0</v>
      </c>
      <c r="HGY38" s="250" t="s">
        <v>0</v>
      </c>
      <c r="HGZ38" s="250" t="s">
        <v>0</v>
      </c>
      <c r="HHA38" s="250" t="s">
        <v>0</v>
      </c>
      <c r="HHB38" s="250" t="s">
        <v>0</v>
      </c>
      <c r="HHC38" s="250" t="s">
        <v>0</v>
      </c>
      <c r="HHD38" s="250" t="s">
        <v>0</v>
      </c>
      <c r="HHE38" s="250" t="s">
        <v>0</v>
      </c>
      <c r="HHF38" s="250" t="s">
        <v>0</v>
      </c>
      <c r="HHG38" s="250" t="s">
        <v>0</v>
      </c>
      <c r="HHH38" s="250" t="s">
        <v>0</v>
      </c>
      <c r="HHI38" s="250" t="s">
        <v>0</v>
      </c>
      <c r="HHJ38" s="250" t="s">
        <v>0</v>
      </c>
      <c r="HHK38" s="250" t="s">
        <v>0</v>
      </c>
      <c r="HHL38" s="250" t="s">
        <v>0</v>
      </c>
      <c r="HHM38" s="250" t="s">
        <v>0</v>
      </c>
      <c r="HHN38" s="250" t="s">
        <v>0</v>
      </c>
      <c r="HHO38" s="250" t="s">
        <v>0</v>
      </c>
      <c r="HHP38" s="250" t="s">
        <v>0</v>
      </c>
      <c r="HHQ38" s="250" t="s">
        <v>0</v>
      </c>
      <c r="HHR38" s="250" t="s">
        <v>0</v>
      </c>
      <c r="HHS38" s="250" t="s">
        <v>0</v>
      </c>
      <c r="HHT38" s="250" t="s">
        <v>0</v>
      </c>
      <c r="HHU38" s="250" t="s">
        <v>0</v>
      </c>
      <c r="HHV38" s="250" t="s">
        <v>0</v>
      </c>
      <c r="HHW38" s="250" t="s">
        <v>0</v>
      </c>
      <c r="HHX38" s="250" t="s">
        <v>0</v>
      </c>
      <c r="HHY38" s="250" t="s">
        <v>0</v>
      </c>
      <c r="HHZ38" s="250" t="s">
        <v>0</v>
      </c>
      <c r="HIA38" s="250" t="s">
        <v>0</v>
      </c>
      <c r="HIB38" s="250" t="s">
        <v>0</v>
      </c>
      <c r="HIC38" s="250" t="s">
        <v>0</v>
      </c>
      <c r="HID38" s="250" t="s">
        <v>0</v>
      </c>
      <c r="HIE38" s="250" t="s">
        <v>0</v>
      </c>
      <c r="HIF38" s="250" t="s">
        <v>0</v>
      </c>
      <c r="HIG38" s="250" t="s">
        <v>0</v>
      </c>
      <c r="HIH38" s="250" t="s">
        <v>0</v>
      </c>
      <c r="HII38" s="250" t="s">
        <v>0</v>
      </c>
      <c r="HIJ38" s="250" t="s">
        <v>0</v>
      </c>
      <c r="HIK38" s="250" t="s">
        <v>0</v>
      </c>
      <c r="HIL38" s="250" t="s">
        <v>0</v>
      </c>
      <c r="HIM38" s="250" t="s">
        <v>0</v>
      </c>
      <c r="HIN38" s="250" t="s">
        <v>0</v>
      </c>
      <c r="HIO38" s="250" t="s">
        <v>0</v>
      </c>
      <c r="HIP38" s="250" t="s">
        <v>0</v>
      </c>
      <c r="HIQ38" s="250" t="s">
        <v>0</v>
      </c>
      <c r="HIR38" s="250" t="s">
        <v>0</v>
      </c>
      <c r="HIS38" s="250" t="s">
        <v>0</v>
      </c>
      <c r="HIT38" s="250" t="s">
        <v>0</v>
      </c>
      <c r="HIU38" s="250" t="s">
        <v>0</v>
      </c>
      <c r="HIV38" s="250" t="s">
        <v>0</v>
      </c>
      <c r="HIW38" s="250" t="s">
        <v>0</v>
      </c>
      <c r="HIX38" s="250" t="s">
        <v>0</v>
      </c>
      <c r="HIY38" s="250" t="s">
        <v>0</v>
      </c>
      <c r="HIZ38" s="250" t="s">
        <v>0</v>
      </c>
      <c r="HJA38" s="250" t="s">
        <v>0</v>
      </c>
      <c r="HJB38" s="250" t="s">
        <v>0</v>
      </c>
      <c r="HJC38" s="250" t="s">
        <v>0</v>
      </c>
      <c r="HJD38" s="250" t="s">
        <v>0</v>
      </c>
      <c r="HJE38" s="250" t="s">
        <v>0</v>
      </c>
      <c r="HJF38" s="250" t="s">
        <v>0</v>
      </c>
      <c r="HJG38" s="250" t="s">
        <v>0</v>
      </c>
      <c r="HJH38" s="250" t="s">
        <v>0</v>
      </c>
      <c r="HJI38" s="250" t="s">
        <v>0</v>
      </c>
      <c r="HJJ38" s="250" t="s">
        <v>0</v>
      </c>
      <c r="HJK38" s="250" t="s">
        <v>0</v>
      </c>
      <c r="HJL38" s="250" t="s">
        <v>0</v>
      </c>
      <c r="HJM38" s="250" t="s">
        <v>0</v>
      </c>
      <c r="HJN38" s="250" t="s">
        <v>0</v>
      </c>
      <c r="HJO38" s="250" t="s">
        <v>0</v>
      </c>
      <c r="HJP38" s="250" t="s">
        <v>0</v>
      </c>
      <c r="HJQ38" s="250" t="s">
        <v>0</v>
      </c>
      <c r="HJR38" s="250" t="s">
        <v>0</v>
      </c>
      <c r="HJS38" s="250" t="s">
        <v>0</v>
      </c>
      <c r="HJT38" s="250" t="s">
        <v>0</v>
      </c>
      <c r="HJU38" s="250" t="s">
        <v>0</v>
      </c>
      <c r="HJV38" s="250" t="s">
        <v>0</v>
      </c>
      <c r="HJW38" s="250" t="s">
        <v>0</v>
      </c>
      <c r="HJX38" s="250" t="s">
        <v>0</v>
      </c>
      <c r="HJY38" s="250" t="s">
        <v>0</v>
      </c>
      <c r="HJZ38" s="250" t="s">
        <v>0</v>
      </c>
      <c r="HKA38" s="250" t="s">
        <v>0</v>
      </c>
      <c r="HKB38" s="250" t="s">
        <v>0</v>
      </c>
      <c r="HKC38" s="250" t="s">
        <v>0</v>
      </c>
      <c r="HKD38" s="250" t="s">
        <v>0</v>
      </c>
      <c r="HKE38" s="250" t="s">
        <v>0</v>
      </c>
      <c r="HKF38" s="250" t="s">
        <v>0</v>
      </c>
      <c r="HKG38" s="250" t="s">
        <v>0</v>
      </c>
      <c r="HKH38" s="250" t="s">
        <v>0</v>
      </c>
      <c r="HKI38" s="250" t="s">
        <v>0</v>
      </c>
      <c r="HKJ38" s="250" t="s">
        <v>0</v>
      </c>
      <c r="HKK38" s="250" t="s">
        <v>0</v>
      </c>
      <c r="HKL38" s="250" t="s">
        <v>0</v>
      </c>
      <c r="HKM38" s="250" t="s">
        <v>0</v>
      </c>
      <c r="HKN38" s="250" t="s">
        <v>0</v>
      </c>
      <c r="HKO38" s="250" t="s">
        <v>0</v>
      </c>
      <c r="HKP38" s="250" t="s">
        <v>0</v>
      </c>
      <c r="HKQ38" s="250" t="s">
        <v>0</v>
      </c>
      <c r="HKR38" s="250" t="s">
        <v>0</v>
      </c>
      <c r="HKS38" s="250" t="s">
        <v>0</v>
      </c>
      <c r="HKT38" s="250" t="s">
        <v>0</v>
      </c>
      <c r="HKU38" s="250" t="s">
        <v>0</v>
      </c>
      <c r="HKV38" s="250" t="s">
        <v>0</v>
      </c>
      <c r="HKW38" s="250" t="s">
        <v>0</v>
      </c>
      <c r="HKX38" s="250" t="s">
        <v>0</v>
      </c>
      <c r="HKY38" s="250" t="s">
        <v>0</v>
      </c>
      <c r="HKZ38" s="250" t="s">
        <v>0</v>
      </c>
      <c r="HLA38" s="250" t="s">
        <v>0</v>
      </c>
      <c r="HLB38" s="250" t="s">
        <v>0</v>
      </c>
      <c r="HLC38" s="250" t="s">
        <v>0</v>
      </c>
      <c r="HLD38" s="250" t="s">
        <v>0</v>
      </c>
      <c r="HLE38" s="250" t="s">
        <v>0</v>
      </c>
      <c r="HLF38" s="250" t="s">
        <v>0</v>
      </c>
      <c r="HLG38" s="250" t="s">
        <v>0</v>
      </c>
      <c r="HLH38" s="250" t="s">
        <v>0</v>
      </c>
      <c r="HLI38" s="250" t="s">
        <v>0</v>
      </c>
      <c r="HLJ38" s="250" t="s">
        <v>0</v>
      </c>
      <c r="HLK38" s="250" t="s">
        <v>0</v>
      </c>
      <c r="HLL38" s="250" t="s">
        <v>0</v>
      </c>
      <c r="HLM38" s="250" t="s">
        <v>0</v>
      </c>
      <c r="HLN38" s="250" t="s">
        <v>0</v>
      </c>
      <c r="HLO38" s="250" t="s">
        <v>0</v>
      </c>
      <c r="HLP38" s="250" t="s">
        <v>0</v>
      </c>
      <c r="HLQ38" s="250" t="s">
        <v>0</v>
      </c>
      <c r="HLR38" s="250" t="s">
        <v>0</v>
      </c>
      <c r="HLS38" s="250" t="s">
        <v>0</v>
      </c>
      <c r="HLT38" s="250" t="s">
        <v>0</v>
      </c>
      <c r="HLU38" s="250" t="s">
        <v>0</v>
      </c>
      <c r="HLV38" s="250" t="s">
        <v>0</v>
      </c>
      <c r="HLW38" s="250" t="s">
        <v>0</v>
      </c>
      <c r="HLX38" s="250" t="s">
        <v>0</v>
      </c>
      <c r="HLY38" s="250" t="s">
        <v>0</v>
      </c>
      <c r="HLZ38" s="250" t="s">
        <v>0</v>
      </c>
      <c r="HMA38" s="250" t="s">
        <v>0</v>
      </c>
      <c r="HMB38" s="250" t="s">
        <v>0</v>
      </c>
      <c r="HMC38" s="250" t="s">
        <v>0</v>
      </c>
      <c r="HMD38" s="250" t="s">
        <v>0</v>
      </c>
      <c r="HME38" s="250" t="s">
        <v>0</v>
      </c>
      <c r="HMF38" s="250" t="s">
        <v>0</v>
      </c>
      <c r="HMG38" s="250" t="s">
        <v>0</v>
      </c>
      <c r="HMH38" s="250" t="s">
        <v>0</v>
      </c>
      <c r="HMI38" s="250" t="s">
        <v>0</v>
      </c>
      <c r="HMJ38" s="250" t="s">
        <v>0</v>
      </c>
      <c r="HMK38" s="250" t="s">
        <v>0</v>
      </c>
      <c r="HML38" s="250" t="s">
        <v>0</v>
      </c>
      <c r="HMM38" s="250" t="s">
        <v>0</v>
      </c>
      <c r="HMN38" s="250" t="s">
        <v>0</v>
      </c>
      <c r="HMO38" s="250" t="s">
        <v>0</v>
      </c>
      <c r="HMP38" s="250" t="s">
        <v>0</v>
      </c>
      <c r="HMQ38" s="250" t="s">
        <v>0</v>
      </c>
      <c r="HMR38" s="250" t="s">
        <v>0</v>
      </c>
      <c r="HMS38" s="250" t="s">
        <v>0</v>
      </c>
      <c r="HMT38" s="250" t="s">
        <v>0</v>
      </c>
      <c r="HMU38" s="250" t="s">
        <v>0</v>
      </c>
      <c r="HMV38" s="250" t="s">
        <v>0</v>
      </c>
      <c r="HMW38" s="250" t="s">
        <v>0</v>
      </c>
      <c r="HMX38" s="250" t="s">
        <v>0</v>
      </c>
      <c r="HMY38" s="250" t="s">
        <v>0</v>
      </c>
      <c r="HMZ38" s="250" t="s">
        <v>0</v>
      </c>
      <c r="HNA38" s="250" t="s">
        <v>0</v>
      </c>
      <c r="HNB38" s="250" t="s">
        <v>0</v>
      </c>
      <c r="HNC38" s="250" t="s">
        <v>0</v>
      </c>
      <c r="HND38" s="250" t="s">
        <v>0</v>
      </c>
      <c r="HNE38" s="250" t="s">
        <v>0</v>
      </c>
      <c r="HNF38" s="250" t="s">
        <v>0</v>
      </c>
      <c r="HNG38" s="250" t="s">
        <v>0</v>
      </c>
      <c r="HNH38" s="250" t="s">
        <v>0</v>
      </c>
      <c r="HNI38" s="250" t="s">
        <v>0</v>
      </c>
      <c r="HNJ38" s="250" t="s">
        <v>0</v>
      </c>
      <c r="HNK38" s="250" t="s">
        <v>0</v>
      </c>
      <c r="HNL38" s="250" t="s">
        <v>0</v>
      </c>
      <c r="HNM38" s="250" t="s">
        <v>0</v>
      </c>
      <c r="HNN38" s="250" t="s">
        <v>0</v>
      </c>
      <c r="HNO38" s="250" t="s">
        <v>0</v>
      </c>
      <c r="HNP38" s="250" t="s">
        <v>0</v>
      </c>
      <c r="HNQ38" s="250" t="s">
        <v>0</v>
      </c>
      <c r="HNR38" s="250" t="s">
        <v>0</v>
      </c>
      <c r="HNS38" s="250" t="s">
        <v>0</v>
      </c>
      <c r="HNT38" s="250" t="s">
        <v>0</v>
      </c>
      <c r="HNU38" s="250" t="s">
        <v>0</v>
      </c>
      <c r="HNV38" s="250" t="s">
        <v>0</v>
      </c>
      <c r="HNW38" s="250" t="s">
        <v>0</v>
      </c>
      <c r="HNX38" s="250" t="s">
        <v>0</v>
      </c>
      <c r="HNY38" s="250" t="s">
        <v>0</v>
      </c>
      <c r="HNZ38" s="250" t="s">
        <v>0</v>
      </c>
      <c r="HOA38" s="250" t="s">
        <v>0</v>
      </c>
      <c r="HOB38" s="250" t="s">
        <v>0</v>
      </c>
      <c r="HOC38" s="250" t="s">
        <v>0</v>
      </c>
      <c r="HOD38" s="250" t="s">
        <v>0</v>
      </c>
      <c r="HOE38" s="250" t="s">
        <v>0</v>
      </c>
      <c r="HOF38" s="250" t="s">
        <v>0</v>
      </c>
      <c r="HOG38" s="250" t="s">
        <v>0</v>
      </c>
      <c r="HOH38" s="250" t="s">
        <v>0</v>
      </c>
      <c r="HOI38" s="250" t="s">
        <v>0</v>
      </c>
      <c r="HOJ38" s="250" t="s">
        <v>0</v>
      </c>
      <c r="HOK38" s="250" t="s">
        <v>0</v>
      </c>
      <c r="HOL38" s="250" t="s">
        <v>0</v>
      </c>
      <c r="HOM38" s="250" t="s">
        <v>0</v>
      </c>
      <c r="HON38" s="250" t="s">
        <v>0</v>
      </c>
      <c r="HOO38" s="250" t="s">
        <v>0</v>
      </c>
      <c r="HOP38" s="250" t="s">
        <v>0</v>
      </c>
      <c r="HOQ38" s="250" t="s">
        <v>0</v>
      </c>
      <c r="HOR38" s="250" t="s">
        <v>0</v>
      </c>
      <c r="HOS38" s="250" t="s">
        <v>0</v>
      </c>
      <c r="HOT38" s="250" t="s">
        <v>0</v>
      </c>
      <c r="HOU38" s="250" t="s">
        <v>0</v>
      </c>
      <c r="HOV38" s="250" t="s">
        <v>0</v>
      </c>
      <c r="HOW38" s="250" t="s">
        <v>0</v>
      </c>
      <c r="HOX38" s="250" t="s">
        <v>0</v>
      </c>
      <c r="HOY38" s="250" t="s">
        <v>0</v>
      </c>
      <c r="HOZ38" s="250" t="s">
        <v>0</v>
      </c>
      <c r="HPA38" s="250" t="s">
        <v>0</v>
      </c>
      <c r="HPB38" s="250" t="s">
        <v>0</v>
      </c>
      <c r="HPC38" s="250" t="s">
        <v>0</v>
      </c>
      <c r="HPD38" s="250" t="s">
        <v>0</v>
      </c>
      <c r="HPE38" s="250" t="s">
        <v>0</v>
      </c>
      <c r="HPF38" s="250" t="s">
        <v>0</v>
      </c>
      <c r="HPG38" s="250" t="s">
        <v>0</v>
      </c>
      <c r="HPH38" s="250" t="s">
        <v>0</v>
      </c>
      <c r="HPI38" s="250" t="s">
        <v>0</v>
      </c>
      <c r="HPJ38" s="250" t="s">
        <v>0</v>
      </c>
      <c r="HPK38" s="250" t="s">
        <v>0</v>
      </c>
      <c r="HPL38" s="250" t="s">
        <v>0</v>
      </c>
      <c r="HPM38" s="250" t="s">
        <v>0</v>
      </c>
      <c r="HPN38" s="250" t="s">
        <v>0</v>
      </c>
      <c r="HPO38" s="250" t="s">
        <v>0</v>
      </c>
      <c r="HPP38" s="250" t="s">
        <v>0</v>
      </c>
      <c r="HPQ38" s="250" t="s">
        <v>0</v>
      </c>
      <c r="HPR38" s="250" t="s">
        <v>0</v>
      </c>
      <c r="HPS38" s="250" t="s">
        <v>0</v>
      </c>
      <c r="HPT38" s="250" t="s">
        <v>0</v>
      </c>
      <c r="HPU38" s="250" t="s">
        <v>0</v>
      </c>
      <c r="HPV38" s="250" t="s">
        <v>0</v>
      </c>
      <c r="HPW38" s="250" t="s">
        <v>0</v>
      </c>
      <c r="HPX38" s="250" t="s">
        <v>0</v>
      </c>
      <c r="HPY38" s="250" t="s">
        <v>0</v>
      </c>
      <c r="HPZ38" s="250" t="s">
        <v>0</v>
      </c>
      <c r="HQA38" s="250" t="s">
        <v>0</v>
      </c>
      <c r="HQB38" s="250" t="s">
        <v>0</v>
      </c>
      <c r="HQC38" s="250" t="s">
        <v>0</v>
      </c>
      <c r="HQD38" s="250" t="s">
        <v>0</v>
      </c>
      <c r="HQE38" s="250" t="s">
        <v>0</v>
      </c>
      <c r="HQF38" s="250" t="s">
        <v>0</v>
      </c>
      <c r="HQG38" s="250" t="s">
        <v>0</v>
      </c>
      <c r="HQH38" s="250" t="s">
        <v>0</v>
      </c>
      <c r="HQI38" s="250" t="s">
        <v>0</v>
      </c>
      <c r="HQJ38" s="250" t="s">
        <v>0</v>
      </c>
      <c r="HQK38" s="250" t="s">
        <v>0</v>
      </c>
      <c r="HQL38" s="250" t="s">
        <v>0</v>
      </c>
      <c r="HQM38" s="250" t="s">
        <v>0</v>
      </c>
      <c r="HQN38" s="250" t="s">
        <v>0</v>
      </c>
      <c r="HQO38" s="250" t="s">
        <v>0</v>
      </c>
      <c r="HQP38" s="250" t="s">
        <v>0</v>
      </c>
      <c r="HQQ38" s="250" t="s">
        <v>0</v>
      </c>
      <c r="HQR38" s="250" t="s">
        <v>0</v>
      </c>
      <c r="HQS38" s="250" t="s">
        <v>0</v>
      </c>
      <c r="HQT38" s="250" t="s">
        <v>0</v>
      </c>
      <c r="HQU38" s="250" t="s">
        <v>0</v>
      </c>
      <c r="HQV38" s="250" t="s">
        <v>0</v>
      </c>
      <c r="HQW38" s="250" t="s">
        <v>0</v>
      </c>
      <c r="HQX38" s="250" t="s">
        <v>0</v>
      </c>
      <c r="HQY38" s="250" t="s">
        <v>0</v>
      </c>
      <c r="HQZ38" s="250" t="s">
        <v>0</v>
      </c>
      <c r="HRA38" s="250" t="s">
        <v>0</v>
      </c>
      <c r="HRB38" s="250" t="s">
        <v>0</v>
      </c>
      <c r="HRC38" s="250" t="s">
        <v>0</v>
      </c>
      <c r="HRD38" s="250" t="s">
        <v>0</v>
      </c>
      <c r="HRE38" s="250" t="s">
        <v>0</v>
      </c>
      <c r="HRF38" s="250" t="s">
        <v>0</v>
      </c>
      <c r="HRG38" s="250" t="s">
        <v>0</v>
      </c>
      <c r="HRH38" s="250" t="s">
        <v>0</v>
      </c>
      <c r="HRI38" s="250" t="s">
        <v>0</v>
      </c>
      <c r="HRJ38" s="250" t="s">
        <v>0</v>
      </c>
      <c r="HRK38" s="250" t="s">
        <v>0</v>
      </c>
      <c r="HRL38" s="250" t="s">
        <v>0</v>
      </c>
      <c r="HRM38" s="250" t="s">
        <v>0</v>
      </c>
      <c r="HRN38" s="250" t="s">
        <v>0</v>
      </c>
      <c r="HRO38" s="250" t="s">
        <v>0</v>
      </c>
      <c r="HRP38" s="250" t="s">
        <v>0</v>
      </c>
      <c r="HRQ38" s="250" t="s">
        <v>0</v>
      </c>
      <c r="HRR38" s="250" t="s">
        <v>0</v>
      </c>
      <c r="HRS38" s="250" t="s">
        <v>0</v>
      </c>
      <c r="HRT38" s="250" t="s">
        <v>0</v>
      </c>
      <c r="HRU38" s="250" t="s">
        <v>0</v>
      </c>
      <c r="HRV38" s="250" t="s">
        <v>0</v>
      </c>
      <c r="HRW38" s="250" t="s">
        <v>0</v>
      </c>
      <c r="HRX38" s="250" t="s">
        <v>0</v>
      </c>
      <c r="HRY38" s="250" t="s">
        <v>0</v>
      </c>
      <c r="HRZ38" s="250" t="s">
        <v>0</v>
      </c>
      <c r="HSA38" s="250" t="s">
        <v>0</v>
      </c>
      <c r="HSB38" s="250" t="s">
        <v>0</v>
      </c>
      <c r="HSC38" s="250" t="s">
        <v>0</v>
      </c>
      <c r="HSD38" s="250" t="s">
        <v>0</v>
      </c>
      <c r="HSE38" s="250" t="s">
        <v>0</v>
      </c>
      <c r="HSF38" s="250" t="s">
        <v>0</v>
      </c>
      <c r="HSG38" s="250" t="s">
        <v>0</v>
      </c>
      <c r="HSH38" s="250" t="s">
        <v>0</v>
      </c>
      <c r="HSI38" s="250" t="s">
        <v>0</v>
      </c>
      <c r="HSJ38" s="250" t="s">
        <v>0</v>
      </c>
      <c r="HSK38" s="250" t="s">
        <v>0</v>
      </c>
      <c r="HSL38" s="250" t="s">
        <v>0</v>
      </c>
      <c r="HSM38" s="250" t="s">
        <v>0</v>
      </c>
      <c r="HSN38" s="250" t="s">
        <v>0</v>
      </c>
      <c r="HSO38" s="250" t="s">
        <v>0</v>
      </c>
      <c r="HSP38" s="250" t="s">
        <v>0</v>
      </c>
      <c r="HSQ38" s="250" t="s">
        <v>0</v>
      </c>
      <c r="HSR38" s="250" t="s">
        <v>0</v>
      </c>
      <c r="HSS38" s="250" t="s">
        <v>0</v>
      </c>
      <c r="HST38" s="250" t="s">
        <v>0</v>
      </c>
      <c r="HSU38" s="250" t="s">
        <v>0</v>
      </c>
      <c r="HSV38" s="250" t="s">
        <v>0</v>
      </c>
      <c r="HSW38" s="250" t="s">
        <v>0</v>
      </c>
      <c r="HSX38" s="250" t="s">
        <v>0</v>
      </c>
      <c r="HSY38" s="250" t="s">
        <v>0</v>
      </c>
      <c r="HSZ38" s="250" t="s">
        <v>0</v>
      </c>
      <c r="HTA38" s="250" t="s">
        <v>0</v>
      </c>
      <c r="HTB38" s="250" t="s">
        <v>0</v>
      </c>
      <c r="HTC38" s="250" t="s">
        <v>0</v>
      </c>
      <c r="HTD38" s="250" t="s">
        <v>0</v>
      </c>
      <c r="HTE38" s="250" t="s">
        <v>0</v>
      </c>
      <c r="HTF38" s="250" t="s">
        <v>0</v>
      </c>
      <c r="HTG38" s="250" t="s">
        <v>0</v>
      </c>
      <c r="HTH38" s="250" t="s">
        <v>0</v>
      </c>
      <c r="HTI38" s="250" t="s">
        <v>0</v>
      </c>
      <c r="HTJ38" s="250" t="s">
        <v>0</v>
      </c>
      <c r="HTK38" s="250" t="s">
        <v>0</v>
      </c>
      <c r="HTL38" s="250" t="s">
        <v>0</v>
      </c>
      <c r="HTM38" s="250" t="s">
        <v>0</v>
      </c>
      <c r="HTN38" s="250" t="s">
        <v>0</v>
      </c>
      <c r="HTO38" s="250" t="s">
        <v>0</v>
      </c>
      <c r="HTP38" s="250" t="s">
        <v>0</v>
      </c>
      <c r="HTQ38" s="250" t="s">
        <v>0</v>
      </c>
      <c r="HTR38" s="250" t="s">
        <v>0</v>
      </c>
      <c r="HTS38" s="250" t="s">
        <v>0</v>
      </c>
      <c r="HTT38" s="250" t="s">
        <v>0</v>
      </c>
      <c r="HTU38" s="250" t="s">
        <v>0</v>
      </c>
      <c r="HTV38" s="250" t="s">
        <v>0</v>
      </c>
      <c r="HTW38" s="250" t="s">
        <v>0</v>
      </c>
      <c r="HTX38" s="250" t="s">
        <v>0</v>
      </c>
      <c r="HTY38" s="250" t="s">
        <v>0</v>
      </c>
      <c r="HTZ38" s="250" t="s">
        <v>0</v>
      </c>
      <c r="HUA38" s="250" t="s">
        <v>0</v>
      </c>
      <c r="HUB38" s="250" t="s">
        <v>0</v>
      </c>
      <c r="HUC38" s="250" t="s">
        <v>0</v>
      </c>
      <c r="HUD38" s="250" t="s">
        <v>0</v>
      </c>
      <c r="HUE38" s="250" t="s">
        <v>0</v>
      </c>
      <c r="HUF38" s="250" t="s">
        <v>0</v>
      </c>
      <c r="HUG38" s="250" t="s">
        <v>0</v>
      </c>
      <c r="HUH38" s="250" t="s">
        <v>0</v>
      </c>
      <c r="HUI38" s="250" t="s">
        <v>0</v>
      </c>
      <c r="HUJ38" s="250" t="s">
        <v>0</v>
      </c>
      <c r="HUK38" s="250" t="s">
        <v>0</v>
      </c>
      <c r="HUL38" s="250" t="s">
        <v>0</v>
      </c>
      <c r="HUM38" s="250" t="s">
        <v>0</v>
      </c>
      <c r="HUN38" s="250" t="s">
        <v>0</v>
      </c>
      <c r="HUO38" s="250" t="s">
        <v>0</v>
      </c>
      <c r="HUP38" s="250" t="s">
        <v>0</v>
      </c>
      <c r="HUQ38" s="250" t="s">
        <v>0</v>
      </c>
      <c r="HUR38" s="250" t="s">
        <v>0</v>
      </c>
      <c r="HUS38" s="250" t="s">
        <v>0</v>
      </c>
      <c r="HUT38" s="250" t="s">
        <v>0</v>
      </c>
      <c r="HUU38" s="250" t="s">
        <v>0</v>
      </c>
      <c r="HUV38" s="250" t="s">
        <v>0</v>
      </c>
      <c r="HUW38" s="250" t="s">
        <v>0</v>
      </c>
      <c r="HUX38" s="250" t="s">
        <v>0</v>
      </c>
      <c r="HUY38" s="250" t="s">
        <v>0</v>
      </c>
      <c r="HUZ38" s="250" t="s">
        <v>0</v>
      </c>
      <c r="HVA38" s="250" t="s">
        <v>0</v>
      </c>
      <c r="HVB38" s="250" t="s">
        <v>0</v>
      </c>
      <c r="HVC38" s="250" t="s">
        <v>0</v>
      </c>
      <c r="HVD38" s="250" t="s">
        <v>0</v>
      </c>
      <c r="HVE38" s="250" t="s">
        <v>0</v>
      </c>
      <c r="HVF38" s="250" t="s">
        <v>0</v>
      </c>
      <c r="HVG38" s="250" t="s">
        <v>0</v>
      </c>
      <c r="HVH38" s="250" t="s">
        <v>0</v>
      </c>
      <c r="HVI38" s="250" t="s">
        <v>0</v>
      </c>
      <c r="HVJ38" s="250" t="s">
        <v>0</v>
      </c>
      <c r="HVK38" s="250" t="s">
        <v>0</v>
      </c>
      <c r="HVL38" s="250" t="s">
        <v>0</v>
      </c>
      <c r="HVM38" s="250" t="s">
        <v>0</v>
      </c>
      <c r="HVN38" s="250" t="s">
        <v>0</v>
      </c>
      <c r="HVO38" s="250" t="s">
        <v>0</v>
      </c>
      <c r="HVP38" s="250" t="s">
        <v>0</v>
      </c>
      <c r="HVQ38" s="250" t="s">
        <v>0</v>
      </c>
      <c r="HVR38" s="250" t="s">
        <v>0</v>
      </c>
      <c r="HVS38" s="250" t="s">
        <v>0</v>
      </c>
      <c r="HVT38" s="250" t="s">
        <v>0</v>
      </c>
      <c r="HVU38" s="250" t="s">
        <v>0</v>
      </c>
      <c r="HVV38" s="250" t="s">
        <v>0</v>
      </c>
      <c r="HVW38" s="250" t="s">
        <v>0</v>
      </c>
      <c r="HVX38" s="250" t="s">
        <v>0</v>
      </c>
      <c r="HVY38" s="250" t="s">
        <v>0</v>
      </c>
      <c r="HVZ38" s="250" t="s">
        <v>0</v>
      </c>
      <c r="HWA38" s="250" t="s">
        <v>0</v>
      </c>
      <c r="HWB38" s="250" t="s">
        <v>0</v>
      </c>
      <c r="HWC38" s="250" t="s">
        <v>0</v>
      </c>
      <c r="HWD38" s="250" t="s">
        <v>0</v>
      </c>
      <c r="HWE38" s="250" t="s">
        <v>0</v>
      </c>
      <c r="HWF38" s="250" t="s">
        <v>0</v>
      </c>
      <c r="HWG38" s="250" t="s">
        <v>0</v>
      </c>
      <c r="HWH38" s="250" t="s">
        <v>0</v>
      </c>
      <c r="HWI38" s="250" t="s">
        <v>0</v>
      </c>
      <c r="HWJ38" s="250" t="s">
        <v>0</v>
      </c>
      <c r="HWK38" s="250" t="s">
        <v>0</v>
      </c>
      <c r="HWL38" s="250" t="s">
        <v>0</v>
      </c>
      <c r="HWM38" s="250" t="s">
        <v>0</v>
      </c>
      <c r="HWN38" s="250" t="s">
        <v>0</v>
      </c>
      <c r="HWO38" s="250" t="s">
        <v>0</v>
      </c>
      <c r="HWP38" s="250" t="s">
        <v>0</v>
      </c>
      <c r="HWQ38" s="250" t="s">
        <v>0</v>
      </c>
      <c r="HWR38" s="250" t="s">
        <v>0</v>
      </c>
      <c r="HWS38" s="250" t="s">
        <v>0</v>
      </c>
      <c r="HWT38" s="250" t="s">
        <v>0</v>
      </c>
      <c r="HWU38" s="250" t="s">
        <v>0</v>
      </c>
      <c r="HWV38" s="250" t="s">
        <v>0</v>
      </c>
      <c r="HWW38" s="250" t="s">
        <v>0</v>
      </c>
      <c r="HWX38" s="250" t="s">
        <v>0</v>
      </c>
      <c r="HWY38" s="250" t="s">
        <v>0</v>
      </c>
      <c r="HWZ38" s="250" t="s">
        <v>0</v>
      </c>
      <c r="HXA38" s="250" t="s">
        <v>0</v>
      </c>
      <c r="HXB38" s="250" t="s">
        <v>0</v>
      </c>
      <c r="HXC38" s="250" t="s">
        <v>0</v>
      </c>
      <c r="HXD38" s="250" t="s">
        <v>0</v>
      </c>
      <c r="HXE38" s="250" t="s">
        <v>0</v>
      </c>
      <c r="HXF38" s="250" t="s">
        <v>0</v>
      </c>
      <c r="HXG38" s="250" t="s">
        <v>0</v>
      </c>
      <c r="HXH38" s="250" t="s">
        <v>0</v>
      </c>
      <c r="HXI38" s="250" t="s">
        <v>0</v>
      </c>
      <c r="HXJ38" s="250" t="s">
        <v>0</v>
      </c>
      <c r="HXK38" s="250" t="s">
        <v>0</v>
      </c>
      <c r="HXL38" s="250" t="s">
        <v>0</v>
      </c>
      <c r="HXM38" s="250" t="s">
        <v>0</v>
      </c>
      <c r="HXN38" s="250" t="s">
        <v>0</v>
      </c>
      <c r="HXO38" s="250" t="s">
        <v>0</v>
      </c>
      <c r="HXP38" s="250" t="s">
        <v>0</v>
      </c>
      <c r="HXQ38" s="250" t="s">
        <v>0</v>
      </c>
      <c r="HXR38" s="250" t="s">
        <v>0</v>
      </c>
      <c r="HXS38" s="250" t="s">
        <v>0</v>
      </c>
      <c r="HXT38" s="250" t="s">
        <v>0</v>
      </c>
      <c r="HXU38" s="250" t="s">
        <v>0</v>
      </c>
      <c r="HXV38" s="250" t="s">
        <v>0</v>
      </c>
      <c r="HXW38" s="250" t="s">
        <v>0</v>
      </c>
      <c r="HXX38" s="250" t="s">
        <v>0</v>
      </c>
      <c r="HXY38" s="250" t="s">
        <v>0</v>
      </c>
      <c r="HXZ38" s="250" t="s">
        <v>0</v>
      </c>
      <c r="HYA38" s="250" t="s">
        <v>0</v>
      </c>
      <c r="HYB38" s="250" t="s">
        <v>0</v>
      </c>
      <c r="HYC38" s="250" t="s">
        <v>0</v>
      </c>
      <c r="HYD38" s="250" t="s">
        <v>0</v>
      </c>
      <c r="HYE38" s="250" t="s">
        <v>0</v>
      </c>
      <c r="HYF38" s="250" t="s">
        <v>0</v>
      </c>
      <c r="HYG38" s="250" t="s">
        <v>0</v>
      </c>
      <c r="HYH38" s="250" t="s">
        <v>0</v>
      </c>
      <c r="HYI38" s="250" t="s">
        <v>0</v>
      </c>
      <c r="HYJ38" s="250" t="s">
        <v>0</v>
      </c>
      <c r="HYK38" s="250" t="s">
        <v>0</v>
      </c>
      <c r="HYL38" s="250" t="s">
        <v>0</v>
      </c>
      <c r="HYM38" s="250" t="s">
        <v>0</v>
      </c>
      <c r="HYN38" s="250" t="s">
        <v>0</v>
      </c>
      <c r="HYO38" s="250" t="s">
        <v>0</v>
      </c>
      <c r="HYP38" s="250" t="s">
        <v>0</v>
      </c>
      <c r="HYQ38" s="250" t="s">
        <v>0</v>
      </c>
      <c r="HYR38" s="250" t="s">
        <v>0</v>
      </c>
      <c r="HYS38" s="250" t="s">
        <v>0</v>
      </c>
      <c r="HYT38" s="250" t="s">
        <v>0</v>
      </c>
      <c r="HYU38" s="250" t="s">
        <v>0</v>
      </c>
      <c r="HYV38" s="250" t="s">
        <v>0</v>
      </c>
      <c r="HYW38" s="250" t="s">
        <v>0</v>
      </c>
      <c r="HYX38" s="250" t="s">
        <v>0</v>
      </c>
      <c r="HYY38" s="250" t="s">
        <v>0</v>
      </c>
      <c r="HYZ38" s="250" t="s">
        <v>0</v>
      </c>
      <c r="HZA38" s="250" t="s">
        <v>0</v>
      </c>
      <c r="HZB38" s="250" t="s">
        <v>0</v>
      </c>
      <c r="HZC38" s="250" t="s">
        <v>0</v>
      </c>
      <c r="HZD38" s="250" t="s">
        <v>0</v>
      </c>
      <c r="HZE38" s="250" t="s">
        <v>0</v>
      </c>
      <c r="HZF38" s="250" t="s">
        <v>0</v>
      </c>
      <c r="HZG38" s="250" t="s">
        <v>0</v>
      </c>
      <c r="HZH38" s="250" t="s">
        <v>0</v>
      </c>
      <c r="HZI38" s="250" t="s">
        <v>0</v>
      </c>
      <c r="HZJ38" s="250" t="s">
        <v>0</v>
      </c>
      <c r="HZK38" s="250" t="s">
        <v>0</v>
      </c>
      <c r="HZL38" s="250" t="s">
        <v>0</v>
      </c>
      <c r="HZM38" s="250" t="s">
        <v>0</v>
      </c>
      <c r="HZN38" s="250" t="s">
        <v>0</v>
      </c>
      <c r="HZO38" s="250" t="s">
        <v>0</v>
      </c>
      <c r="HZP38" s="250" t="s">
        <v>0</v>
      </c>
      <c r="HZQ38" s="250" t="s">
        <v>0</v>
      </c>
      <c r="HZR38" s="250" t="s">
        <v>0</v>
      </c>
      <c r="HZS38" s="250" t="s">
        <v>0</v>
      </c>
      <c r="HZT38" s="250" t="s">
        <v>0</v>
      </c>
      <c r="HZU38" s="250" t="s">
        <v>0</v>
      </c>
      <c r="HZV38" s="250" t="s">
        <v>0</v>
      </c>
      <c r="HZW38" s="250" t="s">
        <v>0</v>
      </c>
      <c r="HZX38" s="250" t="s">
        <v>0</v>
      </c>
      <c r="HZY38" s="250" t="s">
        <v>0</v>
      </c>
      <c r="HZZ38" s="250" t="s">
        <v>0</v>
      </c>
      <c r="IAA38" s="250" t="s">
        <v>0</v>
      </c>
      <c r="IAB38" s="250" t="s">
        <v>0</v>
      </c>
      <c r="IAC38" s="250" t="s">
        <v>0</v>
      </c>
      <c r="IAD38" s="250" t="s">
        <v>0</v>
      </c>
      <c r="IAE38" s="250" t="s">
        <v>0</v>
      </c>
      <c r="IAF38" s="250" t="s">
        <v>0</v>
      </c>
      <c r="IAG38" s="250" t="s">
        <v>0</v>
      </c>
      <c r="IAH38" s="250" t="s">
        <v>0</v>
      </c>
      <c r="IAI38" s="250" t="s">
        <v>0</v>
      </c>
      <c r="IAJ38" s="250" t="s">
        <v>0</v>
      </c>
      <c r="IAK38" s="250" t="s">
        <v>0</v>
      </c>
      <c r="IAL38" s="250" t="s">
        <v>0</v>
      </c>
      <c r="IAM38" s="250" t="s">
        <v>0</v>
      </c>
      <c r="IAN38" s="250" t="s">
        <v>0</v>
      </c>
      <c r="IAO38" s="250" t="s">
        <v>0</v>
      </c>
      <c r="IAP38" s="250" t="s">
        <v>0</v>
      </c>
      <c r="IAQ38" s="250" t="s">
        <v>0</v>
      </c>
      <c r="IAR38" s="250" t="s">
        <v>0</v>
      </c>
      <c r="IAS38" s="250" t="s">
        <v>0</v>
      </c>
      <c r="IAT38" s="250" t="s">
        <v>0</v>
      </c>
      <c r="IAU38" s="250" t="s">
        <v>0</v>
      </c>
      <c r="IAV38" s="250" t="s">
        <v>0</v>
      </c>
      <c r="IAW38" s="250" t="s">
        <v>0</v>
      </c>
      <c r="IAX38" s="250" t="s">
        <v>0</v>
      </c>
      <c r="IAY38" s="250" t="s">
        <v>0</v>
      </c>
      <c r="IAZ38" s="250" t="s">
        <v>0</v>
      </c>
      <c r="IBA38" s="250" t="s">
        <v>0</v>
      </c>
      <c r="IBB38" s="250" t="s">
        <v>0</v>
      </c>
      <c r="IBC38" s="250" t="s">
        <v>0</v>
      </c>
      <c r="IBD38" s="250" t="s">
        <v>0</v>
      </c>
      <c r="IBE38" s="250" t="s">
        <v>0</v>
      </c>
      <c r="IBF38" s="250" t="s">
        <v>0</v>
      </c>
      <c r="IBG38" s="250" t="s">
        <v>0</v>
      </c>
      <c r="IBH38" s="250" t="s">
        <v>0</v>
      </c>
      <c r="IBI38" s="250" t="s">
        <v>0</v>
      </c>
      <c r="IBJ38" s="250" t="s">
        <v>0</v>
      </c>
      <c r="IBK38" s="250" t="s">
        <v>0</v>
      </c>
      <c r="IBL38" s="250" t="s">
        <v>0</v>
      </c>
      <c r="IBM38" s="250" t="s">
        <v>0</v>
      </c>
      <c r="IBN38" s="250" t="s">
        <v>0</v>
      </c>
      <c r="IBO38" s="250" t="s">
        <v>0</v>
      </c>
      <c r="IBP38" s="250" t="s">
        <v>0</v>
      </c>
      <c r="IBQ38" s="250" t="s">
        <v>0</v>
      </c>
      <c r="IBR38" s="250" t="s">
        <v>0</v>
      </c>
      <c r="IBS38" s="250" t="s">
        <v>0</v>
      </c>
      <c r="IBT38" s="250" t="s">
        <v>0</v>
      </c>
      <c r="IBU38" s="250" t="s">
        <v>0</v>
      </c>
      <c r="IBV38" s="250" t="s">
        <v>0</v>
      </c>
      <c r="IBW38" s="250" t="s">
        <v>0</v>
      </c>
      <c r="IBX38" s="250" t="s">
        <v>0</v>
      </c>
      <c r="IBY38" s="250" t="s">
        <v>0</v>
      </c>
      <c r="IBZ38" s="250" t="s">
        <v>0</v>
      </c>
      <c r="ICA38" s="250" t="s">
        <v>0</v>
      </c>
      <c r="ICB38" s="250" t="s">
        <v>0</v>
      </c>
      <c r="ICC38" s="250" t="s">
        <v>0</v>
      </c>
      <c r="ICD38" s="250" t="s">
        <v>0</v>
      </c>
      <c r="ICE38" s="250" t="s">
        <v>0</v>
      </c>
      <c r="ICF38" s="250" t="s">
        <v>0</v>
      </c>
      <c r="ICG38" s="250" t="s">
        <v>0</v>
      </c>
      <c r="ICH38" s="250" t="s">
        <v>0</v>
      </c>
      <c r="ICI38" s="250" t="s">
        <v>0</v>
      </c>
      <c r="ICJ38" s="250" t="s">
        <v>0</v>
      </c>
      <c r="ICK38" s="250" t="s">
        <v>0</v>
      </c>
      <c r="ICL38" s="250" t="s">
        <v>0</v>
      </c>
      <c r="ICM38" s="250" t="s">
        <v>0</v>
      </c>
      <c r="ICN38" s="250" t="s">
        <v>0</v>
      </c>
      <c r="ICO38" s="250" t="s">
        <v>0</v>
      </c>
      <c r="ICP38" s="250" t="s">
        <v>0</v>
      </c>
      <c r="ICQ38" s="250" t="s">
        <v>0</v>
      </c>
      <c r="ICR38" s="250" t="s">
        <v>0</v>
      </c>
      <c r="ICS38" s="250" t="s">
        <v>0</v>
      </c>
      <c r="ICT38" s="250" t="s">
        <v>0</v>
      </c>
      <c r="ICU38" s="250" t="s">
        <v>0</v>
      </c>
      <c r="ICV38" s="250" t="s">
        <v>0</v>
      </c>
      <c r="ICW38" s="250" t="s">
        <v>0</v>
      </c>
      <c r="ICX38" s="250" t="s">
        <v>0</v>
      </c>
      <c r="ICY38" s="250" t="s">
        <v>0</v>
      </c>
      <c r="ICZ38" s="250" t="s">
        <v>0</v>
      </c>
      <c r="IDA38" s="250" t="s">
        <v>0</v>
      </c>
      <c r="IDB38" s="250" t="s">
        <v>0</v>
      </c>
      <c r="IDC38" s="250" t="s">
        <v>0</v>
      </c>
      <c r="IDD38" s="250" t="s">
        <v>0</v>
      </c>
      <c r="IDE38" s="250" t="s">
        <v>0</v>
      </c>
      <c r="IDF38" s="250" t="s">
        <v>0</v>
      </c>
      <c r="IDG38" s="250" t="s">
        <v>0</v>
      </c>
      <c r="IDH38" s="250" t="s">
        <v>0</v>
      </c>
      <c r="IDI38" s="250" t="s">
        <v>0</v>
      </c>
      <c r="IDJ38" s="250" t="s">
        <v>0</v>
      </c>
      <c r="IDK38" s="250" t="s">
        <v>0</v>
      </c>
      <c r="IDL38" s="250" t="s">
        <v>0</v>
      </c>
      <c r="IDM38" s="250" t="s">
        <v>0</v>
      </c>
      <c r="IDN38" s="250" t="s">
        <v>0</v>
      </c>
      <c r="IDO38" s="250" t="s">
        <v>0</v>
      </c>
      <c r="IDP38" s="250" t="s">
        <v>0</v>
      </c>
      <c r="IDQ38" s="250" t="s">
        <v>0</v>
      </c>
      <c r="IDR38" s="250" t="s">
        <v>0</v>
      </c>
      <c r="IDS38" s="250" t="s">
        <v>0</v>
      </c>
      <c r="IDT38" s="250" t="s">
        <v>0</v>
      </c>
      <c r="IDU38" s="250" t="s">
        <v>0</v>
      </c>
      <c r="IDV38" s="250" t="s">
        <v>0</v>
      </c>
      <c r="IDW38" s="250" t="s">
        <v>0</v>
      </c>
      <c r="IDX38" s="250" t="s">
        <v>0</v>
      </c>
      <c r="IDY38" s="250" t="s">
        <v>0</v>
      </c>
      <c r="IDZ38" s="250" t="s">
        <v>0</v>
      </c>
      <c r="IEA38" s="250" t="s">
        <v>0</v>
      </c>
      <c r="IEB38" s="250" t="s">
        <v>0</v>
      </c>
      <c r="IEC38" s="250" t="s">
        <v>0</v>
      </c>
      <c r="IED38" s="250" t="s">
        <v>0</v>
      </c>
      <c r="IEE38" s="250" t="s">
        <v>0</v>
      </c>
      <c r="IEF38" s="250" t="s">
        <v>0</v>
      </c>
      <c r="IEG38" s="250" t="s">
        <v>0</v>
      </c>
      <c r="IEH38" s="250" t="s">
        <v>0</v>
      </c>
      <c r="IEI38" s="250" t="s">
        <v>0</v>
      </c>
      <c r="IEJ38" s="250" t="s">
        <v>0</v>
      </c>
      <c r="IEK38" s="250" t="s">
        <v>0</v>
      </c>
      <c r="IEL38" s="250" t="s">
        <v>0</v>
      </c>
      <c r="IEM38" s="250" t="s">
        <v>0</v>
      </c>
      <c r="IEN38" s="250" t="s">
        <v>0</v>
      </c>
      <c r="IEO38" s="250" t="s">
        <v>0</v>
      </c>
      <c r="IEP38" s="250" t="s">
        <v>0</v>
      </c>
      <c r="IEQ38" s="250" t="s">
        <v>0</v>
      </c>
      <c r="IER38" s="250" t="s">
        <v>0</v>
      </c>
      <c r="IES38" s="250" t="s">
        <v>0</v>
      </c>
      <c r="IET38" s="250" t="s">
        <v>0</v>
      </c>
      <c r="IEU38" s="250" t="s">
        <v>0</v>
      </c>
      <c r="IEV38" s="250" t="s">
        <v>0</v>
      </c>
      <c r="IEW38" s="250" t="s">
        <v>0</v>
      </c>
      <c r="IEX38" s="250" t="s">
        <v>0</v>
      </c>
      <c r="IEY38" s="250" t="s">
        <v>0</v>
      </c>
      <c r="IEZ38" s="250" t="s">
        <v>0</v>
      </c>
      <c r="IFA38" s="250" t="s">
        <v>0</v>
      </c>
      <c r="IFB38" s="250" t="s">
        <v>0</v>
      </c>
      <c r="IFC38" s="250" t="s">
        <v>0</v>
      </c>
      <c r="IFD38" s="250" t="s">
        <v>0</v>
      </c>
      <c r="IFE38" s="250" t="s">
        <v>0</v>
      </c>
      <c r="IFF38" s="250" t="s">
        <v>0</v>
      </c>
      <c r="IFG38" s="250" t="s">
        <v>0</v>
      </c>
      <c r="IFH38" s="250" t="s">
        <v>0</v>
      </c>
      <c r="IFI38" s="250" t="s">
        <v>0</v>
      </c>
      <c r="IFJ38" s="250" t="s">
        <v>0</v>
      </c>
      <c r="IFK38" s="250" t="s">
        <v>0</v>
      </c>
      <c r="IFL38" s="250" t="s">
        <v>0</v>
      </c>
      <c r="IFM38" s="250" t="s">
        <v>0</v>
      </c>
      <c r="IFN38" s="250" t="s">
        <v>0</v>
      </c>
      <c r="IFO38" s="250" t="s">
        <v>0</v>
      </c>
      <c r="IFP38" s="250" t="s">
        <v>0</v>
      </c>
      <c r="IFQ38" s="250" t="s">
        <v>0</v>
      </c>
      <c r="IFR38" s="250" t="s">
        <v>0</v>
      </c>
      <c r="IFS38" s="250" t="s">
        <v>0</v>
      </c>
      <c r="IFT38" s="250" t="s">
        <v>0</v>
      </c>
      <c r="IFU38" s="250" t="s">
        <v>0</v>
      </c>
      <c r="IFV38" s="250" t="s">
        <v>0</v>
      </c>
      <c r="IFW38" s="250" t="s">
        <v>0</v>
      </c>
      <c r="IFX38" s="250" t="s">
        <v>0</v>
      </c>
      <c r="IFY38" s="250" t="s">
        <v>0</v>
      </c>
      <c r="IFZ38" s="250" t="s">
        <v>0</v>
      </c>
      <c r="IGA38" s="250" t="s">
        <v>0</v>
      </c>
      <c r="IGB38" s="250" t="s">
        <v>0</v>
      </c>
      <c r="IGC38" s="250" t="s">
        <v>0</v>
      </c>
      <c r="IGD38" s="250" t="s">
        <v>0</v>
      </c>
      <c r="IGE38" s="250" t="s">
        <v>0</v>
      </c>
      <c r="IGF38" s="250" t="s">
        <v>0</v>
      </c>
      <c r="IGG38" s="250" t="s">
        <v>0</v>
      </c>
      <c r="IGH38" s="250" t="s">
        <v>0</v>
      </c>
      <c r="IGI38" s="250" t="s">
        <v>0</v>
      </c>
      <c r="IGJ38" s="250" t="s">
        <v>0</v>
      </c>
      <c r="IGK38" s="250" t="s">
        <v>0</v>
      </c>
      <c r="IGL38" s="250" t="s">
        <v>0</v>
      </c>
      <c r="IGM38" s="250" t="s">
        <v>0</v>
      </c>
      <c r="IGN38" s="250" t="s">
        <v>0</v>
      </c>
      <c r="IGO38" s="250" t="s">
        <v>0</v>
      </c>
      <c r="IGP38" s="250" t="s">
        <v>0</v>
      </c>
      <c r="IGQ38" s="250" t="s">
        <v>0</v>
      </c>
      <c r="IGR38" s="250" t="s">
        <v>0</v>
      </c>
      <c r="IGS38" s="250" t="s">
        <v>0</v>
      </c>
      <c r="IGT38" s="250" t="s">
        <v>0</v>
      </c>
      <c r="IGU38" s="250" t="s">
        <v>0</v>
      </c>
      <c r="IGV38" s="250" t="s">
        <v>0</v>
      </c>
      <c r="IGW38" s="250" t="s">
        <v>0</v>
      </c>
      <c r="IGX38" s="250" t="s">
        <v>0</v>
      </c>
      <c r="IGY38" s="250" t="s">
        <v>0</v>
      </c>
      <c r="IGZ38" s="250" t="s">
        <v>0</v>
      </c>
      <c r="IHA38" s="250" t="s">
        <v>0</v>
      </c>
      <c r="IHB38" s="250" t="s">
        <v>0</v>
      </c>
      <c r="IHC38" s="250" t="s">
        <v>0</v>
      </c>
      <c r="IHD38" s="250" t="s">
        <v>0</v>
      </c>
      <c r="IHE38" s="250" t="s">
        <v>0</v>
      </c>
      <c r="IHF38" s="250" t="s">
        <v>0</v>
      </c>
      <c r="IHG38" s="250" t="s">
        <v>0</v>
      </c>
      <c r="IHH38" s="250" t="s">
        <v>0</v>
      </c>
      <c r="IHI38" s="250" t="s">
        <v>0</v>
      </c>
      <c r="IHJ38" s="250" t="s">
        <v>0</v>
      </c>
      <c r="IHK38" s="250" t="s">
        <v>0</v>
      </c>
      <c r="IHL38" s="250" t="s">
        <v>0</v>
      </c>
      <c r="IHM38" s="250" t="s">
        <v>0</v>
      </c>
      <c r="IHN38" s="250" t="s">
        <v>0</v>
      </c>
      <c r="IHO38" s="250" t="s">
        <v>0</v>
      </c>
      <c r="IHP38" s="250" t="s">
        <v>0</v>
      </c>
      <c r="IHQ38" s="250" t="s">
        <v>0</v>
      </c>
      <c r="IHR38" s="250" t="s">
        <v>0</v>
      </c>
      <c r="IHS38" s="250" t="s">
        <v>0</v>
      </c>
      <c r="IHT38" s="250" t="s">
        <v>0</v>
      </c>
      <c r="IHU38" s="250" t="s">
        <v>0</v>
      </c>
      <c r="IHV38" s="250" t="s">
        <v>0</v>
      </c>
      <c r="IHW38" s="250" t="s">
        <v>0</v>
      </c>
      <c r="IHX38" s="250" t="s">
        <v>0</v>
      </c>
      <c r="IHY38" s="250" t="s">
        <v>0</v>
      </c>
      <c r="IHZ38" s="250" t="s">
        <v>0</v>
      </c>
      <c r="IIA38" s="250" t="s">
        <v>0</v>
      </c>
      <c r="IIB38" s="250" t="s">
        <v>0</v>
      </c>
      <c r="IIC38" s="250" t="s">
        <v>0</v>
      </c>
      <c r="IID38" s="250" t="s">
        <v>0</v>
      </c>
      <c r="IIE38" s="250" t="s">
        <v>0</v>
      </c>
      <c r="IIF38" s="250" t="s">
        <v>0</v>
      </c>
      <c r="IIG38" s="250" t="s">
        <v>0</v>
      </c>
      <c r="IIH38" s="250" t="s">
        <v>0</v>
      </c>
      <c r="III38" s="250" t="s">
        <v>0</v>
      </c>
      <c r="IIJ38" s="250" t="s">
        <v>0</v>
      </c>
      <c r="IIK38" s="250" t="s">
        <v>0</v>
      </c>
      <c r="IIL38" s="250" t="s">
        <v>0</v>
      </c>
      <c r="IIM38" s="250" t="s">
        <v>0</v>
      </c>
      <c r="IIN38" s="250" t="s">
        <v>0</v>
      </c>
      <c r="IIO38" s="250" t="s">
        <v>0</v>
      </c>
      <c r="IIP38" s="250" t="s">
        <v>0</v>
      </c>
      <c r="IIQ38" s="250" t="s">
        <v>0</v>
      </c>
      <c r="IIR38" s="250" t="s">
        <v>0</v>
      </c>
      <c r="IIS38" s="250" t="s">
        <v>0</v>
      </c>
      <c r="IIT38" s="250" t="s">
        <v>0</v>
      </c>
      <c r="IIU38" s="250" t="s">
        <v>0</v>
      </c>
      <c r="IIV38" s="250" t="s">
        <v>0</v>
      </c>
      <c r="IIW38" s="250" t="s">
        <v>0</v>
      </c>
      <c r="IIX38" s="250" t="s">
        <v>0</v>
      </c>
      <c r="IIY38" s="250" t="s">
        <v>0</v>
      </c>
      <c r="IIZ38" s="250" t="s">
        <v>0</v>
      </c>
      <c r="IJA38" s="250" t="s">
        <v>0</v>
      </c>
      <c r="IJB38" s="250" t="s">
        <v>0</v>
      </c>
      <c r="IJC38" s="250" t="s">
        <v>0</v>
      </c>
      <c r="IJD38" s="250" t="s">
        <v>0</v>
      </c>
      <c r="IJE38" s="250" t="s">
        <v>0</v>
      </c>
      <c r="IJF38" s="250" t="s">
        <v>0</v>
      </c>
      <c r="IJG38" s="250" t="s">
        <v>0</v>
      </c>
      <c r="IJH38" s="250" t="s">
        <v>0</v>
      </c>
      <c r="IJI38" s="250" t="s">
        <v>0</v>
      </c>
      <c r="IJJ38" s="250" t="s">
        <v>0</v>
      </c>
      <c r="IJK38" s="250" t="s">
        <v>0</v>
      </c>
      <c r="IJL38" s="250" t="s">
        <v>0</v>
      </c>
      <c r="IJM38" s="250" t="s">
        <v>0</v>
      </c>
      <c r="IJN38" s="250" t="s">
        <v>0</v>
      </c>
      <c r="IJO38" s="250" t="s">
        <v>0</v>
      </c>
      <c r="IJP38" s="250" t="s">
        <v>0</v>
      </c>
      <c r="IJQ38" s="250" t="s">
        <v>0</v>
      </c>
      <c r="IJR38" s="250" t="s">
        <v>0</v>
      </c>
      <c r="IJS38" s="250" t="s">
        <v>0</v>
      </c>
      <c r="IJT38" s="250" t="s">
        <v>0</v>
      </c>
      <c r="IJU38" s="250" t="s">
        <v>0</v>
      </c>
      <c r="IJV38" s="250" t="s">
        <v>0</v>
      </c>
      <c r="IJW38" s="250" t="s">
        <v>0</v>
      </c>
      <c r="IJX38" s="250" t="s">
        <v>0</v>
      </c>
      <c r="IJY38" s="250" t="s">
        <v>0</v>
      </c>
      <c r="IJZ38" s="250" t="s">
        <v>0</v>
      </c>
      <c r="IKA38" s="250" t="s">
        <v>0</v>
      </c>
      <c r="IKB38" s="250" t="s">
        <v>0</v>
      </c>
      <c r="IKC38" s="250" t="s">
        <v>0</v>
      </c>
      <c r="IKD38" s="250" t="s">
        <v>0</v>
      </c>
      <c r="IKE38" s="250" t="s">
        <v>0</v>
      </c>
      <c r="IKF38" s="250" t="s">
        <v>0</v>
      </c>
      <c r="IKG38" s="250" t="s">
        <v>0</v>
      </c>
      <c r="IKH38" s="250" t="s">
        <v>0</v>
      </c>
      <c r="IKI38" s="250" t="s">
        <v>0</v>
      </c>
      <c r="IKJ38" s="250" t="s">
        <v>0</v>
      </c>
      <c r="IKK38" s="250" t="s">
        <v>0</v>
      </c>
      <c r="IKL38" s="250" t="s">
        <v>0</v>
      </c>
      <c r="IKM38" s="250" t="s">
        <v>0</v>
      </c>
      <c r="IKN38" s="250" t="s">
        <v>0</v>
      </c>
      <c r="IKO38" s="250" t="s">
        <v>0</v>
      </c>
      <c r="IKP38" s="250" t="s">
        <v>0</v>
      </c>
      <c r="IKQ38" s="250" t="s">
        <v>0</v>
      </c>
      <c r="IKR38" s="250" t="s">
        <v>0</v>
      </c>
      <c r="IKS38" s="250" t="s">
        <v>0</v>
      </c>
      <c r="IKT38" s="250" t="s">
        <v>0</v>
      </c>
      <c r="IKU38" s="250" t="s">
        <v>0</v>
      </c>
      <c r="IKV38" s="250" t="s">
        <v>0</v>
      </c>
      <c r="IKW38" s="250" t="s">
        <v>0</v>
      </c>
      <c r="IKX38" s="250" t="s">
        <v>0</v>
      </c>
      <c r="IKY38" s="250" t="s">
        <v>0</v>
      </c>
      <c r="IKZ38" s="250" t="s">
        <v>0</v>
      </c>
      <c r="ILA38" s="250" t="s">
        <v>0</v>
      </c>
      <c r="ILB38" s="250" t="s">
        <v>0</v>
      </c>
      <c r="ILC38" s="250" t="s">
        <v>0</v>
      </c>
      <c r="ILD38" s="250" t="s">
        <v>0</v>
      </c>
      <c r="ILE38" s="250" t="s">
        <v>0</v>
      </c>
      <c r="ILF38" s="250" t="s">
        <v>0</v>
      </c>
      <c r="ILG38" s="250" t="s">
        <v>0</v>
      </c>
      <c r="ILH38" s="250" t="s">
        <v>0</v>
      </c>
      <c r="ILI38" s="250" t="s">
        <v>0</v>
      </c>
      <c r="ILJ38" s="250" t="s">
        <v>0</v>
      </c>
      <c r="ILK38" s="250" t="s">
        <v>0</v>
      </c>
      <c r="ILL38" s="250" t="s">
        <v>0</v>
      </c>
      <c r="ILM38" s="250" t="s">
        <v>0</v>
      </c>
      <c r="ILN38" s="250" t="s">
        <v>0</v>
      </c>
      <c r="ILO38" s="250" t="s">
        <v>0</v>
      </c>
      <c r="ILP38" s="250" t="s">
        <v>0</v>
      </c>
      <c r="ILQ38" s="250" t="s">
        <v>0</v>
      </c>
      <c r="ILR38" s="250" t="s">
        <v>0</v>
      </c>
      <c r="ILS38" s="250" t="s">
        <v>0</v>
      </c>
      <c r="ILT38" s="250" t="s">
        <v>0</v>
      </c>
      <c r="ILU38" s="250" t="s">
        <v>0</v>
      </c>
      <c r="ILV38" s="250" t="s">
        <v>0</v>
      </c>
      <c r="ILW38" s="250" t="s">
        <v>0</v>
      </c>
      <c r="ILX38" s="250" t="s">
        <v>0</v>
      </c>
      <c r="ILY38" s="250" t="s">
        <v>0</v>
      </c>
      <c r="ILZ38" s="250" t="s">
        <v>0</v>
      </c>
      <c r="IMA38" s="250" t="s">
        <v>0</v>
      </c>
      <c r="IMB38" s="250" t="s">
        <v>0</v>
      </c>
      <c r="IMC38" s="250" t="s">
        <v>0</v>
      </c>
      <c r="IMD38" s="250" t="s">
        <v>0</v>
      </c>
      <c r="IME38" s="250" t="s">
        <v>0</v>
      </c>
      <c r="IMF38" s="250" t="s">
        <v>0</v>
      </c>
      <c r="IMG38" s="250" t="s">
        <v>0</v>
      </c>
      <c r="IMH38" s="250" t="s">
        <v>0</v>
      </c>
      <c r="IMI38" s="250" t="s">
        <v>0</v>
      </c>
      <c r="IMJ38" s="250" t="s">
        <v>0</v>
      </c>
      <c r="IMK38" s="250" t="s">
        <v>0</v>
      </c>
      <c r="IML38" s="250" t="s">
        <v>0</v>
      </c>
      <c r="IMM38" s="250" t="s">
        <v>0</v>
      </c>
      <c r="IMN38" s="250" t="s">
        <v>0</v>
      </c>
      <c r="IMO38" s="250" t="s">
        <v>0</v>
      </c>
      <c r="IMP38" s="250" t="s">
        <v>0</v>
      </c>
      <c r="IMQ38" s="250" t="s">
        <v>0</v>
      </c>
      <c r="IMR38" s="250" t="s">
        <v>0</v>
      </c>
      <c r="IMS38" s="250" t="s">
        <v>0</v>
      </c>
      <c r="IMT38" s="250" t="s">
        <v>0</v>
      </c>
      <c r="IMU38" s="250" t="s">
        <v>0</v>
      </c>
      <c r="IMV38" s="250" t="s">
        <v>0</v>
      </c>
      <c r="IMW38" s="250" t="s">
        <v>0</v>
      </c>
      <c r="IMX38" s="250" t="s">
        <v>0</v>
      </c>
      <c r="IMY38" s="250" t="s">
        <v>0</v>
      </c>
      <c r="IMZ38" s="250" t="s">
        <v>0</v>
      </c>
      <c r="INA38" s="250" t="s">
        <v>0</v>
      </c>
      <c r="INB38" s="250" t="s">
        <v>0</v>
      </c>
      <c r="INC38" s="250" t="s">
        <v>0</v>
      </c>
      <c r="IND38" s="250" t="s">
        <v>0</v>
      </c>
      <c r="INE38" s="250" t="s">
        <v>0</v>
      </c>
      <c r="INF38" s="250" t="s">
        <v>0</v>
      </c>
      <c r="ING38" s="250" t="s">
        <v>0</v>
      </c>
      <c r="INH38" s="250" t="s">
        <v>0</v>
      </c>
      <c r="INI38" s="250" t="s">
        <v>0</v>
      </c>
      <c r="INJ38" s="250" t="s">
        <v>0</v>
      </c>
      <c r="INK38" s="250" t="s">
        <v>0</v>
      </c>
      <c r="INL38" s="250" t="s">
        <v>0</v>
      </c>
      <c r="INM38" s="250" t="s">
        <v>0</v>
      </c>
      <c r="INN38" s="250" t="s">
        <v>0</v>
      </c>
      <c r="INO38" s="250" t="s">
        <v>0</v>
      </c>
      <c r="INP38" s="250" t="s">
        <v>0</v>
      </c>
      <c r="INQ38" s="250" t="s">
        <v>0</v>
      </c>
      <c r="INR38" s="250" t="s">
        <v>0</v>
      </c>
      <c r="INS38" s="250" t="s">
        <v>0</v>
      </c>
      <c r="INT38" s="250" t="s">
        <v>0</v>
      </c>
      <c r="INU38" s="250" t="s">
        <v>0</v>
      </c>
      <c r="INV38" s="250" t="s">
        <v>0</v>
      </c>
      <c r="INW38" s="250" t="s">
        <v>0</v>
      </c>
      <c r="INX38" s="250" t="s">
        <v>0</v>
      </c>
      <c r="INY38" s="250" t="s">
        <v>0</v>
      </c>
      <c r="INZ38" s="250" t="s">
        <v>0</v>
      </c>
      <c r="IOA38" s="250" t="s">
        <v>0</v>
      </c>
      <c r="IOB38" s="250" t="s">
        <v>0</v>
      </c>
      <c r="IOC38" s="250" t="s">
        <v>0</v>
      </c>
      <c r="IOD38" s="250" t="s">
        <v>0</v>
      </c>
      <c r="IOE38" s="250" t="s">
        <v>0</v>
      </c>
      <c r="IOF38" s="250" t="s">
        <v>0</v>
      </c>
      <c r="IOG38" s="250" t="s">
        <v>0</v>
      </c>
      <c r="IOH38" s="250" t="s">
        <v>0</v>
      </c>
      <c r="IOI38" s="250" t="s">
        <v>0</v>
      </c>
      <c r="IOJ38" s="250" t="s">
        <v>0</v>
      </c>
      <c r="IOK38" s="250" t="s">
        <v>0</v>
      </c>
      <c r="IOL38" s="250" t="s">
        <v>0</v>
      </c>
      <c r="IOM38" s="250" t="s">
        <v>0</v>
      </c>
      <c r="ION38" s="250" t="s">
        <v>0</v>
      </c>
      <c r="IOO38" s="250" t="s">
        <v>0</v>
      </c>
      <c r="IOP38" s="250" t="s">
        <v>0</v>
      </c>
      <c r="IOQ38" s="250" t="s">
        <v>0</v>
      </c>
      <c r="IOR38" s="250" t="s">
        <v>0</v>
      </c>
      <c r="IOS38" s="250" t="s">
        <v>0</v>
      </c>
      <c r="IOT38" s="250" t="s">
        <v>0</v>
      </c>
      <c r="IOU38" s="250" t="s">
        <v>0</v>
      </c>
      <c r="IOV38" s="250" t="s">
        <v>0</v>
      </c>
      <c r="IOW38" s="250" t="s">
        <v>0</v>
      </c>
      <c r="IOX38" s="250" t="s">
        <v>0</v>
      </c>
      <c r="IOY38" s="250" t="s">
        <v>0</v>
      </c>
      <c r="IOZ38" s="250" t="s">
        <v>0</v>
      </c>
      <c r="IPA38" s="250" t="s">
        <v>0</v>
      </c>
      <c r="IPB38" s="250" t="s">
        <v>0</v>
      </c>
      <c r="IPC38" s="250" t="s">
        <v>0</v>
      </c>
      <c r="IPD38" s="250" t="s">
        <v>0</v>
      </c>
      <c r="IPE38" s="250" t="s">
        <v>0</v>
      </c>
      <c r="IPF38" s="250" t="s">
        <v>0</v>
      </c>
      <c r="IPG38" s="250" t="s">
        <v>0</v>
      </c>
      <c r="IPH38" s="250" t="s">
        <v>0</v>
      </c>
      <c r="IPI38" s="250" t="s">
        <v>0</v>
      </c>
      <c r="IPJ38" s="250" t="s">
        <v>0</v>
      </c>
      <c r="IPK38" s="250" t="s">
        <v>0</v>
      </c>
      <c r="IPL38" s="250" t="s">
        <v>0</v>
      </c>
      <c r="IPM38" s="250" t="s">
        <v>0</v>
      </c>
      <c r="IPN38" s="250" t="s">
        <v>0</v>
      </c>
      <c r="IPO38" s="250" t="s">
        <v>0</v>
      </c>
      <c r="IPP38" s="250" t="s">
        <v>0</v>
      </c>
      <c r="IPQ38" s="250" t="s">
        <v>0</v>
      </c>
      <c r="IPR38" s="250" t="s">
        <v>0</v>
      </c>
      <c r="IPS38" s="250" t="s">
        <v>0</v>
      </c>
      <c r="IPT38" s="250" t="s">
        <v>0</v>
      </c>
      <c r="IPU38" s="250" t="s">
        <v>0</v>
      </c>
      <c r="IPV38" s="250" t="s">
        <v>0</v>
      </c>
      <c r="IPW38" s="250" t="s">
        <v>0</v>
      </c>
      <c r="IPX38" s="250" t="s">
        <v>0</v>
      </c>
      <c r="IPY38" s="250" t="s">
        <v>0</v>
      </c>
      <c r="IPZ38" s="250" t="s">
        <v>0</v>
      </c>
      <c r="IQA38" s="250" t="s">
        <v>0</v>
      </c>
      <c r="IQB38" s="250" t="s">
        <v>0</v>
      </c>
      <c r="IQC38" s="250" t="s">
        <v>0</v>
      </c>
      <c r="IQD38" s="250" t="s">
        <v>0</v>
      </c>
      <c r="IQE38" s="250" t="s">
        <v>0</v>
      </c>
      <c r="IQF38" s="250" t="s">
        <v>0</v>
      </c>
      <c r="IQG38" s="250" t="s">
        <v>0</v>
      </c>
      <c r="IQH38" s="250" t="s">
        <v>0</v>
      </c>
      <c r="IQI38" s="250" t="s">
        <v>0</v>
      </c>
      <c r="IQJ38" s="250" t="s">
        <v>0</v>
      </c>
      <c r="IQK38" s="250" t="s">
        <v>0</v>
      </c>
      <c r="IQL38" s="250" t="s">
        <v>0</v>
      </c>
      <c r="IQM38" s="250" t="s">
        <v>0</v>
      </c>
      <c r="IQN38" s="250" t="s">
        <v>0</v>
      </c>
      <c r="IQO38" s="250" t="s">
        <v>0</v>
      </c>
      <c r="IQP38" s="250" t="s">
        <v>0</v>
      </c>
      <c r="IQQ38" s="250" t="s">
        <v>0</v>
      </c>
      <c r="IQR38" s="250" t="s">
        <v>0</v>
      </c>
      <c r="IQS38" s="250" t="s">
        <v>0</v>
      </c>
      <c r="IQT38" s="250" t="s">
        <v>0</v>
      </c>
      <c r="IQU38" s="250" t="s">
        <v>0</v>
      </c>
      <c r="IQV38" s="250" t="s">
        <v>0</v>
      </c>
      <c r="IQW38" s="250" t="s">
        <v>0</v>
      </c>
      <c r="IQX38" s="250" t="s">
        <v>0</v>
      </c>
      <c r="IQY38" s="250" t="s">
        <v>0</v>
      </c>
      <c r="IQZ38" s="250" t="s">
        <v>0</v>
      </c>
      <c r="IRA38" s="250" t="s">
        <v>0</v>
      </c>
      <c r="IRB38" s="250" t="s">
        <v>0</v>
      </c>
      <c r="IRC38" s="250" t="s">
        <v>0</v>
      </c>
      <c r="IRD38" s="250" t="s">
        <v>0</v>
      </c>
      <c r="IRE38" s="250" t="s">
        <v>0</v>
      </c>
      <c r="IRF38" s="250" t="s">
        <v>0</v>
      </c>
      <c r="IRG38" s="250" t="s">
        <v>0</v>
      </c>
      <c r="IRH38" s="250" t="s">
        <v>0</v>
      </c>
      <c r="IRI38" s="250" t="s">
        <v>0</v>
      </c>
      <c r="IRJ38" s="250" t="s">
        <v>0</v>
      </c>
      <c r="IRK38" s="250" t="s">
        <v>0</v>
      </c>
      <c r="IRL38" s="250" t="s">
        <v>0</v>
      </c>
      <c r="IRM38" s="250" t="s">
        <v>0</v>
      </c>
      <c r="IRN38" s="250" t="s">
        <v>0</v>
      </c>
      <c r="IRO38" s="250" t="s">
        <v>0</v>
      </c>
      <c r="IRP38" s="250" t="s">
        <v>0</v>
      </c>
      <c r="IRQ38" s="250" t="s">
        <v>0</v>
      </c>
      <c r="IRR38" s="250" t="s">
        <v>0</v>
      </c>
      <c r="IRS38" s="250" t="s">
        <v>0</v>
      </c>
      <c r="IRT38" s="250" t="s">
        <v>0</v>
      </c>
      <c r="IRU38" s="250" t="s">
        <v>0</v>
      </c>
      <c r="IRV38" s="250" t="s">
        <v>0</v>
      </c>
      <c r="IRW38" s="250" t="s">
        <v>0</v>
      </c>
      <c r="IRX38" s="250" t="s">
        <v>0</v>
      </c>
      <c r="IRY38" s="250" t="s">
        <v>0</v>
      </c>
      <c r="IRZ38" s="250" t="s">
        <v>0</v>
      </c>
      <c r="ISA38" s="250" t="s">
        <v>0</v>
      </c>
      <c r="ISB38" s="250" t="s">
        <v>0</v>
      </c>
      <c r="ISC38" s="250" t="s">
        <v>0</v>
      </c>
      <c r="ISD38" s="250" t="s">
        <v>0</v>
      </c>
      <c r="ISE38" s="250" t="s">
        <v>0</v>
      </c>
      <c r="ISF38" s="250" t="s">
        <v>0</v>
      </c>
      <c r="ISG38" s="250" t="s">
        <v>0</v>
      </c>
      <c r="ISH38" s="250" t="s">
        <v>0</v>
      </c>
      <c r="ISI38" s="250" t="s">
        <v>0</v>
      </c>
      <c r="ISJ38" s="250" t="s">
        <v>0</v>
      </c>
      <c r="ISK38" s="250" t="s">
        <v>0</v>
      </c>
      <c r="ISL38" s="250" t="s">
        <v>0</v>
      </c>
      <c r="ISM38" s="250" t="s">
        <v>0</v>
      </c>
      <c r="ISN38" s="250" t="s">
        <v>0</v>
      </c>
      <c r="ISO38" s="250" t="s">
        <v>0</v>
      </c>
      <c r="ISP38" s="250" t="s">
        <v>0</v>
      </c>
      <c r="ISQ38" s="250" t="s">
        <v>0</v>
      </c>
      <c r="ISR38" s="250" t="s">
        <v>0</v>
      </c>
      <c r="ISS38" s="250" t="s">
        <v>0</v>
      </c>
      <c r="IST38" s="250" t="s">
        <v>0</v>
      </c>
      <c r="ISU38" s="250" t="s">
        <v>0</v>
      </c>
      <c r="ISV38" s="250" t="s">
        <v>0</v>
      </c>
      <c r="ISW38" s="250" t="s">
        <v>0</v>
      </c>
      <c r="ISX38" s="250" t="s">
        <v>0</v>
      </c>
      <c r="ISY38" s="250" t="s">
        <v>0</v>
      </c>
      <c r="ISZ38" s="250" t="s">
        <v>0</v>
      </c>
      <c r="ITA38" s="250" t="s">
        <v>0</v>
      </c>
      <c r="ITB38" s="250" t="s">
        <v>0</v>
      </c>
      <c r="ITC38" s="250" t="s">
        <v>0</v>
      </c>
      <c r="ITD38" s="250" t="s">
        <v>0</v>
      </c>
      <c r="ITE38" s="250" t="s">
        <v>0</v>
      </c>
      <c r="ITF38" s="250" t="s">
        <v>0</v>
      </c>
      <c r="ITG38" s="250" t="s">
        <v>0</v>
      </c>
      <c r="ITH38" s="250" t="s">
        <v>0</v>
      </c>
      <c r="ITI38" s="250" t="s">
        <v>0</v>
      </c>
      <c r="ITJ38" s="250" t="s">
        <v>0</v>
      </c>
      <c r="ITK38" s="250" t="s">
        <v>0</v>
      </c>
      <c r="ITL38" s="250" t="s">
        <v>0</v>
      </c>
      <c r="ITM38" s="250" t="s">
        <v>0</v>
      </c>
      <c r="ITN38" s="250" t="s">
        <v>0</v>
      </c>
      <c r="ITO38" s="250" t="s">
        <v>0</v>
      </c>
      <c r="ITP38" s="250" t="s">
        <v>0</v>
      </c>
      <c r="ITQ38" s="250" t="s">
        <v>0</v>
      </c>
      <c r="ITR38" s="250" t="s">
        <v>0</v>
      </c>
      <c r="ITS38" s="250" t="s">
        <v>0</v>
      </c>
      <c r="ITT38" s="250" t="s">
        <v>0</v>
      </c>
      <c r="ITU38" s="250" t="s">
        <v>0</v>
      </c>
      <c r="ITV38" s="250" t="s">
        <v>0</v>
      </c>
      <c r="ITW38" s="250" t="s">
        <v>0</v>
      </c>
      <c r="ITX38" s="250" t="s">
        <v>0</v>
      </c>
      <c r="ITY38" s="250" t="s">
        <v>0</v>
      </c>
      <c r="ITZ38" s="250" t="s">
        <v>0</v>
      </c>
      <c r="IUA38" s="250" t="s">
        <v>0</v>
      </c>
      <c r="IUB38" s="250" t="s">
        <v>0</v>
      </c>
      <c r="IUC38" s="250" t="s">
        <v>0</v>
      </c>
      <c r="IUD38" s="250" t="s">
        <v>0</v>
      </c>
      <c r="IUE38" s="250" t="s">
        <v>0</v>
      </c>
      <c r="IUF38" s="250" t="s">
        <v>0</v>
      </c>
      <c r="IUG38" s="250" t="s">
        <v>0</v>
      </c>
      <c r="IUH38" s="250" t="s">
        <v>0</v>
      </c>
      <c r="IUI38" s="250" t="s">
        <v>0</v>
      </c>
      <c r="IUJ38" s="250" t="s">
        <v>0</v>
      </c>
      <c r="IUK38" s="250" t="s">
        <v>0</v>
      </c>
      <c r="IUL38" s="250" t="s">
        <v>0</v>
      </c>
      <c r="IUM38" s="250" t="s">
        <v>0</v>
      </c>
      <c r="IUN38" s="250" t="s">
        <v>0</v>
      </c>
      <c r="IUO38" s="250" t="s">
        <v>0</v>
      </c>
      <c r="IUP38" s="250" t="s">
        <v>0</v>
      </c>
      <c r="IUQ38" s="250" t="s">
        <v>0</v>
      </c>
      <c r="IUR38" s="250" t="s">
        <v>0</v>
      </c>
      <c r="IUS38" s="250" t="s">
        <v>0</v>
      </c>
      <c r="IUT38" s="250" t="s">
        <v>0</v>
      </c>
      <c r="IUU38" s="250" t="s">
        <v>0</v>
      </c>
      <c r="IUV38" s="250" t="s">
        <v>0</v>
      </c>
      <c r="IUW38" s="250" t="s">
        <v>0</v>
      </c>
      <c r="IUX38" s="250" t="s">
        <v>0</v>
      </c>
      <c r="IUY38" s="250" t="s">
        <v>0</v>
      </c>
      <c r="IUZ38" s="250" t="s">
        <v>0</v>
      </c>
      <c r="IVA38" s="250" t="s">
        <v>0</v>
      </c>
      <c r="IVB38" s="250" t="s">
        <v>0</v>
      </c>
      <c r="IVC38" s="250" t="s">
        <v>0</v>
      </c>
      <c r="IVD38" s="250" t="s">
        <v>0</v>
      </c>
      <c r="IVE38" s="250" t="s">
        <v>0</v>
      </c>
      <c r="IVF38" s="250" t="s">
        <v>0</v>
      </c>
      <c r="IVG38" s="250" t="s">
        <v>0</v>
      </c>
      <c r="IVH38" s="250" t="s">
        <v>0</v>
      </c>
      <c r="IVI38" s="250" t="s">
        <v>0</v>
      </c>
      <c r="IVJ38" s="250" t="s">
        <v>0</v>
      </c>
      <c r="IVK38" s="250" t="s">
        <v>0</v>
      </c>
      <c r="IVL38" s="250" t="s">
        <v>0</v>
      </c>
      <c r="IVM38" s="250" t="s">
        <v>0</v>
      </c>
      <c r="IVN38" s="250" t="s">
        <v>0</v>
      </c>
      <c r="IVO38" s="250" t="s">
        <v>0</v>
      </c>
      <c r="IVP38" s="250" t="s">
        <v>0</v>
      </c>
      <c r="IVQ38" s="250" t="s">
        <v>0</v>
      </c>
      <c r="IVR38" s="250" t="s">
        <v>0</v>
      </c>
      <c r="IVS38" s="250" t="s">
        <v>0</v>
      </c>
      <c r="IVT38" s="250" t="s">
        <v>0</v>
      </c>
      <c r="IVU38" s="250" t="s">
        <v>0</v>
      </c>
      <c r="IVV38" s="250" t="s">
        <v>0</v>
      </c>
      <c r="IVW38" s="250" t="s">
        <v>0</v>
      </c>
      <c r="IVX38" s="250" t="s">
        <v>0</v>
      </c>
      <c r="IVY38" s="250" t="s">
        <v>0</v>
      </c>
      <c r="IVZ38" s="250" t="s">
        <v>0</v>
      </c>
      <c r="IWA38" s="250" t="s">
        <v>0</v>
      </c>
      <c r="IWB38" s="250" t="s">
        <v>0</v>
      </c>
      <c r="IWC38" s="250" t="s">
        <v>0</v>
      </c>
      <c r="IWD38" s="250" t="s">
        <v>0</v>
      </c>
      <c r="IWE38" s="250" t="s">
        <v>0</v>
      </c>
      <c r="IWF38" s="250" t="s">
        <v>0</v>
      </c>
      <c r="IWG38" s="250" t="s">
        <v>0</v>
      </c>
      <c r="IWH38" s="250" t="s">
        <v>0</v>
      </c>
      <c r="IWI38" s="250" t="s">
        <v>0</v>
      </c>
      <c r="IWJ38" s="250" t="s">
        <v>0</v>
      </c>
      <c r="IWK38" s="250" t="s">
        <v>0</v>
      </c>
      <c r="IWL38" s="250" t="s">
        <v>0</v>
      </c>
      <c r="IWM38" s="250" t="s">
        <v>0</v>
      </c>
      <c r="IWN38" s="250" t="s">
        <v>0</v>
      </c>
      <c r="IWO38" s="250" t="s">
        <v>0</v>
      </c>
      <c r="IWP38" s="250" t="s">
        <v>0</v>
      </c>
      <c r="IWQ38" s="250" t="s">
        <v>0</v>
      </c>
      <c r="IWR38" s="250" t="s">
        <v>0</v>
      </c>
      <c r="IWS38" s="250" t="s">
        <v>0</v>
      </c>
      <c r="IWT38" s="250" t="s">
        <v>0</v>
      </c>
      <c r="IWU38" s="250" t="s">
        <v>0</v>
      </c>
      <c r="IWV38" s="250" t="s">
        <v>0</v>
      </c>
      <c r="IWW38" s="250" t="s">
        <v>0</v>
      </c>
      <c r="IWX38" s="250" t="s">
        <v>0</v>
      </c>
      <c r="IWY38" s="250" t="s">
        <v>0</v>
      </c>
      <c r="IWZ38" s="250" t="s">
        <v>0</v>
      </c>
      <c r="IXA38" s="250" t="s">
        <v>0</v>
      </c>
      <c r="IXB38" s="250" t="s">
        <v>0</v>
      </c>
      <c r="IXC38" s="250" t="s">
        <v>0</v>
      </c>
      <c r="IXD38" s="250" t="s">
        <v>0</v>
      </c>
      <c r="IXE38" s="250" t="s">
        <v>0</v>
      </c>
      <c r="IXF38" s="250" t="s">
        <v>0</v>
      </c>
      <c r="IXG38" s="250" t="s">
        <v>0</v>
      </c>
      <c r="IXH38" s="250" t="s">
        <v>0</v>
      </c>
      <c r="IXI38" s="250" t="s">
        <v>0</v>
      </c>
      <c r="IXJ38" s="250" t="s">
        <v>0</v>
      </c>
      <c r="IXK38" s="250" t="s">
        <v>0</v>
      </c>
      <c r="IXL38" s="250" t="s">
        <v>0</v>
      </c>
      <c r="IXM38" s="250" t="s">
        <v>0</v>
      </c>
      <c r="IXN38" s="250" t="s">
        <v>0</v>
      </c>
      <c r="IXO38" s="250" t="s">
        <v>0</v>
      </c>
      <c r="IXP38" s="250" t="s">
        <v>0</v>
      </c>
      <c r="IXQ38" s="250" t="s">
        <v>0</v>
      </c>
      <c r="IXR38" s="250" t="s">
        <v>0</v>
      </c>
      <c r="IXS38" s="250" t="s">
        <v>0</v>
      </c>
      <c r="IXT38" s="250" t="s">
        <v>0</v>
      </c>
      <c r="IXU38" s="250" t="s">
        <v>0</v>
      </c>
      <c r="IXV38" s="250" t="s">
        <v>0</v>
      </c>
      <c r="IXW38" s="250" t="s">
        <v>0</v>
      </c>
      <c r="IXX38" s="250" t="s">
        <v>0</v>
      </c>
      <c r="IXY38" s="250" t="s">
        <v>0</v>
      </c>
      <c r="IXZ38" s="250" t="s">
        <v>0</v>
      </c>
      <c r="IYA38" s="250" t="s">
        <v>0</v>
      </c>
      <c r="IYB38" s="250" t="s">
        <v>0</v>
      </c>
      <c r="IYC38" s="250" t="s">
        <v>0</v>
      </c>
      <c r="IYD38" s="250" t="s">
        <v>0</v>
      </c>
      <c r="IYE38" s="250" t="s">
        <v>0</v>
      </c>
      <c r="IYF38" s="250" t="s">
        <v>0</v>
      </c>
      <c r="IYG38" s="250" t="s">
        <v>0</v>
      </c>
      <c r="IYH38" s="250" t="s">
        <v>0</v>
      </c>
      <c r="IYI38" s="250" t="s">
        <v>0</v>
      </c>
      <c r="IYJ38" s="250" t="s">
        <v>0</v>
      </c>
      <c r="IYK38" s="250" t="s">
        <v>0</v>
      </c>
      <c r="IYL38" s="250" t="s">
        <v>0</v>
      </c>
      <c r="IYM38" s="250" t="s">
        <v>0</v>
      </c>
      <c r="IYN38" s="250" t="s">
        <v>0</v>
      </c>
      <c r="IYO38" s="250" t="s">
        <v>0</v>
      </c>
      <c r="IYP38" s="250" t="s">
        <v>0</v>
      </c>
      <c r="IYQ38" s="250" t="s">
        <v>0</v>
      </c>
      <c r="IYR38" s="250" t="s">
        <v>0</v>
      </c>
      <c r="IYS38" s="250" t="s">
        <v>0</v>
      </c>
      <c r="IYT38" s="250" t="s">
        <v>0</v>
      </c>
      <c r="IYU38" s="250" t="s">
        <v>0</v>
      </c>
      <c r="IYV38" s="250" t="s">
        <v>0</v>
      </c>
      <c r="IYW38" s="250" t="s">
        <v>0</v>
      </c>
      <c r="IYX38" s="250" t="s">
        <v>0</v>
      </c>
      <c r="IYY38" s="250" t="s">
        <v>0</v>
      </c>
      <c r="IYZ38" s="250" t="s">
        <v>0</v>
      </c>
      <c r="IZA38" s="250" t="s">
        <v>0</v>
      </c>
      <c r="IZB38" s="250" t="s">
        <v>0</v>
      </c>
      <c r="IZC38" s="250" t="s">
        <v>0</v>
      </c>
      <c r="IZD38" s="250" t="s">
        <v>0</v>
      </c>
      <c r="IZE38" s="250" t="s">
        <v>0</v>
      </c>
      <c r="IZF38" s="250" t="s">
        <v>0</v>
      </c>
      <c r="IZG38" s="250" t="s">
        <v>0</v>
      </c>
      <c r="IZH38" s="250" t="s">
        <v>0</v>
      </c>
      <c r="IZI38" s="250" t="s">
        <v>0</v>
      </c>
      <c r="IZJ38" s="250" t="s">
        <v>0</v>
      </c>
      <c r="IZK38" s="250" t="s">
        <v>0</v>
      </c>
      <c r="IZL38" s="250" t="s">
        <v>0</v>
      </c>
      <c r="IZM38" s="250" t="s">
        <v>0</v>
      </c>
      <c r="IZN38" s="250" t="s">
        <v>0</v>
      </c>
      <c r="IZO38" s="250" t="s">
        <v>0</v>
      </c>
      <c r="IZP38" s="250" t="s">
        <v>0</v>
      </c>
      <c r="IZQ38" s="250" t="s">
        <v>0</v>
      </c>
      <c r="IZR38" s="250" t="s">
        <v>0</v>
      </c>
      <c r="IZS38" s="250" t="s">
        <v>0</v>
      </c>
      <c r="IZT38" s="250" t="s">
        <v>0</v>
      </c>
      <c r="IZU38" s="250" t="s">
        <v>0</v>
      </c>
      <c r="IZV38" s="250" t="s">
        <v>0</v>
      </c>
      <c r="IZW38" s="250" t="s">
        <v>0</v>
      </c>
      <c r="IZX38" s="250" t="s">
        <v>0</v>
      </c>
      <c r="IZY38" s="250" t="s">
        <v>0</v>
      </c>
      <c r="IZZ38" s="250" t="s">
        <v>0</v>
      </c>
      <c r="JAA38" s="250" t="s">
        <v>0</v>
      </c>
      <c r="JAB38" s="250" t="s">
        <v>0</v>
      </c>
      <c r="JAC38" s="250" t="s">
        <v>0</v>
      </c>
      <c r="JAD38" s="250" t="s">
        <v>0</v>
      </c>
      <c r="JAE38" s="250" t="s">
        <v>0</v>
      </c>
      <c r="JAF38" s="250" t="s">
        <v>0</v>
      </c>
      <c r="JAG38" s="250" t="s">
        <v>0</v>
      </c>
      <c r="JAH38" s="250" t="s">
        <v>0</v>
      </c>
      <c r="JAI38" s="250" t="s">
        <v>0</v>
      </c>
      <c r="JAJ38" s="250" t="s">
        <v>0</v>
      </c>
      <c r="JAK38" s="250" t="s">
        <v>0</v>
      </c>
      <c r="JAL38" s="250" t="s">
        <v>0</v>
      </c>
      <c r="JAM38" s="250" t="s">
        <v>0</v>
      </c>
      <c r="JAN38" s="250" t="s">
        <v>0</v>
      </c>
      <c r="JAO38" s="250" t="s">
        <v>0</v>
      </c>
      <c r="JAP38" s="250" t="s">
        <v>0</v>
      </c>
      <c r="JAQ38" s="250" t="s">
        <v>0</v>
      </c>
      <c r="JAR38" s="250" t="s">
        <v>0</v>
      </c>
      <c r="JAS38" s="250" t="s">
        <v>0</v>
      </c>
      <c r="JAT38" s="250" t="s">
        <v>0</v>
      </c>
      <c r="JAU38" s="250" t="s">
        <v>0</v>
      </c>
      <c r="JAV38" s="250" t="s">
        <v>0</v>
      </c>
      <c r="JAW38" s="250" t="s">
        <v>0</v>
      </c>
      <c r="JAX38" s="250" t="s">
        <v>0</v>
      </c>
      <c r="JAY38" s="250" t="s">
        <v>0</v>
      </c>
      <c r="JAZ38" s="250" t="s">
        <v>0</v>
      </c>
      <c r="JBA38" s="250" t="s">
        <v>0</v>
      </c>
      <c r="JBB38" s="250" t="s">
        <v>0</v>
      </c>
      <c r="JBC38" s="250" t="s">
        <v>0</v>
      </c>
      <c r="JBD38" s="250" t="s">
        <v>0</v>
      </c>
      <c r="JBE38" s="250" t="s">
        <v>0</v>
      </c>
      <c r="JBF38" s="250" t="s">
        <v>0</v>
      </c>
      <c r="JBG38" s="250" t="s">
        <v>0</v>
      </c>
      <c r="JBH38" s="250" t="s">
        <v>0</v>
      </c>
      <c r="JBI38" s="250" t="s">
        <v>0</v>
      </c>
      <c r="JBJ38" s="250" t="s">
        <v>0</v>
      </c>
      <c r="JBK38" s="250" t="s">
        <v>0</v>
      </c>
      <c r="JBL38" s="250" t="s">
        <v>0</v>
      </c>
      <c r="JBM38" s="250" t="s">
        <v>0</v>
      </c>
      <c r="JBN38" s="250" t="s">
        <v>0</v>
      </c>
      <c r="JBO38" s="250" t="s">
        <v>0</v>
      </c>
      <c r="JBP38" s="250" t="s">
        <v>0</v>
      </c>
      <c r="JBQ38" s="250" t="s">
        <v>0</v>
      </c>
      <c r="JBR38" s="250" t="s">
        <v>0</v>
      </c>
      <c r="JBS38" s="250" t="s">
        <v>0</v>
      </c>
      <c r="JBT38" s="250" t="s">
        <v>0</v>
      </c>
      <c r="JBU38" s="250" t="s">
        <v>0</v>
      </c>
      <c r="JBV38" s="250" t="s">
        <v>0</v>
      </c>
      <c r="JBW38" s="250" t="s">
        <v>0</v>
      </c>
      <c r="JBX38" s="250" t="s">
        <v>0</v>
      </c>
      <c r="JBY38" s="250" t="s">
        <v>0</v>
      </c>
      <c r="JBZ38" s="250" t="s">
        <v>0</v>
      </c>
      <c r="JCA38" s="250" t="s">
        <v>0</v>
      </c>
      <c r="JCB38" s="250" t="s">
        <v>0</v>
      </c>
      <c r="JCC38" s="250" t="s">
        <v>0</v>
      </c>
      <c r="JCD38" s="250" t="s">
        <v>0</v>
      </c>
      <c r="JCE38" s="250" t="s">
        <v>0</v>
      </c>
      <c r="JCF38" s="250" t="s">
        <v>0</v>
      </c>
      <c r="JCG38" s="250" t="s">
        <v>0</v>
      </c>
      <c r="JCH38" s="250" t="s">
        <v>0</v>
      </c>
      <c r="JCI38" s="250" t="s">
        <v>0</v>
      </c>
      <c r="JCJ38" s="250" t="s">
        <v>0</v>
      </c>
      <c r="JCK38" s="250" t="s">
        <v>0</v>
      </c>
      <c r="JCL38" s="250" t="s">
        <v>0</v>
      </c>
      <c r="JCM38" s="250" t="s">
        <v>0</v>
      </c>
      <c r="JCN38" s="250" t="s">
        <v>0</v>
      </c>
      <c r="JCO38" s="250" t="s">
        <v>0</v>
      </c>
      <c r="JCP38" s="250" t="s">
        <v>0</v>
      </c>
      <c r="JCQ38" s="250" t="s">
        <v>0</v>
      </c>
      <c r="JCR38" s="250" t="s">
        <v>0</v>
      </c>
      <c r="JCS38" s="250" t="s">
        <v>0</v>
      </c>
      <c r="JCT38" s="250" t="s">
        <v>0</v>
      </c>
      <c r="JCU38" s="250" t="s">
        <v>0</v>
      </c>
      <c r="JCV38" s="250" t="s">
        <v>0</v>
      </c>
      <c r="JCW38" s="250" t="s">
        <v>0</v>
      </c>
      <c r="JCX38" s="250" t="s">
        <v>0</v>
      </c>
      <c r="JCY38" s="250" t="s">
        <v>0</v>
      </c>
      <c r="JCZ38" s="250" t="s">
        <v>0</v>
      </c>
      <c r="JDA38" s="250" t="s">
        <v>0</v>
      </c>
      <c r="JDB38" s="250" t="s">
        <v>0</v>
      </c>
      <c r="JDC38" s="250" t="s">
        <v>0</v>
      </c>
      <c r="JDD38" s="250" t="s">
        <v>0</v>
      </c>
      <c r="JDE38" s="250" t="s">
        <v>0</v>
      </c>
      <c r="JDF38" s="250" t="s">
        <v>0</v>
      </c>
      <c r="JDG38" s="250" t="s">
        <v>0</v>
      </c>
      <c r="JDH38" s="250" t="s">
        <v>0</v>
      </c>
      <c r="JDI38" s="250" t="s">
        <v>0</v>
      </c>
      <c r="JDJ38" s="250" t="s">
        <v>0</v>
      </c>
      <c r="JDK38" s="250" t="s">
        <v>0</v>
      </c>
      <c r="JDL38" s="250" t="s">
        <v>0</v>
      </c>
      <c r="JDM38" s="250" t="s">
        <v>0</v>
      </c>
      <c r="JDN38" s="250" t="s">
        <v>0</v>
      </c>
      <c r="JDO38" s="250" t="s">
        <v>0</v>
      </c>
      <c r="JDP38" s="250" t="s">
        <v>0</v>
      </c>
      <c r="JDQ38" s="250" t="s">
        <v>0</v>
      </c>
      <c r="JDR38" s="250" t="s">
        <v>0</v>
      </c>
      <c r="JDS38" s="250" t="s">
        <v>0</v>
      </c>
      <c r="JDT38" s="250" t="s">
        <v>0</v>
      </c>
      <c r="JDU38" s="250" t="s">
        <v>0</v>
      </c>
      <c r="JDV38" s="250" t="s">
        <v>0</v>
      </c>
      <c r="JDW38" s="250" t="s">
        <v>0</v>
      </c>
      <c r="JDX38" s="250" t="s">
        <v>0</v>
      </c>
      <c r="JDY38" s="250" t="s">
        <v>0</v>
      </c>
      <c r="JDZ38" s="250" t="s">
        <v>0</v>
      </c>
      <c r="JEA38" s="250" t="s">
        <v>0</v>
      </c>
      <c r="JEB38" s="250" t="s">
        <v>0</v>
      </c>
      <c r="JEC38" s="250" t="s">
        <v>0</v>
      </c>
      <c r="JED38" s="250" t="s">
        <v>0</v>
      </c>
      <c r="JEE38" s="250" t="s">
        <v>0</v>
      </c>
      <c r="JEF38" s="250" t="s">
        <v>0</v>
      </c>
      <c r="JEG38" s="250" t="s">
        <v>0</v>
      </c>
      <c r="JEH38" s="250" t="s">
        <v>0</v>
      </c>
      <c r="JEI38" s="250" t="s">
        <v>0</v>
      </c>
      <c r="JEJ38" s="250" t="s">
        <v>0</v>
      </c>
      <c r="JEK38" s="250" t="s">
        <v>0</v>
      </c>
      <c r="JEL38" s="250" t="s">
        <v>0</v>
      </c>
      <c r="JEM38" s="250" t="s">
        <v>0</v>
      </c>
      <c r="JEN38" s="250" t="s">
        <v>0</v>
      </c>
      <c r="JEO38" s="250" t="s">
        <v>0</v>
      </c>
      <c r="JEP38" s="250" t="s">
        <v>0</v>
      </c>
      <c r="JEQ38" s="250" t="s">
        <v>0</v>
      </c>
      <c r="JER38" s="250" t="s">
        <v>0</v>
      </c>
      <c r="JES38" s="250" t="s">
        <v>0</v>
      </c>
      <c r="JET38" s="250" t="s">
        <v>0</v>
      </c>
      <c r="JEU38" s="250" t="s">
        <v>0</v>
      </c>
      <c r="JEV38" s="250" t="s">
        <v>0</v>
      </c>
      <c r="JEW38" s="250" t="s">
        <v>0</v>
      </c>
      <c r="JEX38" s="250" t="s">
        <v>0</v>
      </c>
      <c r="JEY38" s="250" t="s">
        <v>0</v>
      </c>
      <c r="JEZ38" s="250" t="s">
        <v>0</v>
      </c>
      <c r="JFA38" s="250" t="s">
        <v>0</v>
      </c>
      <c r="JFB38" s="250" t="s">
        <v>0</v>
      </c>
      <c r="JFC38" s="250" t="s">
        <v>0</v>
      </c>
      <c r="JFD38" s="250" t="s">
        <v>0</v>
      </c>
      <c r="JFE38" s="250" t="s">
        <v>0</v>
      </c>
      <c r="JFF38" s="250" t="s">
        <v>0</v>
      </c>
      <c r="JFG38" s="250" t="s">
        <v>0</v>
      </c>
      <c r="JFH38" s="250" t="s">
        <v>0</v>
      </c>
      <c r="JFI38" s="250" t="s">
        <v>0</v>
      </c>
      <c r="JFJ38" s="250" t="s">
        <v>0</v>
      </c>
      <c r="JFK38" s="250" t="s">
        <v>0</v>
      </c>
      <c r="JFL38" s="250" t="s">
        <v>0</v>
      </c>
      <c r="JFM38" s="250" t="s">
        <v>0</v>
      </c>
      <c r="JFN38" s="250" t="s">
        <v>0</v>
      </c>
      <c r="JFO38" s="250" t="s">
        <v>0</v>
      </c>
      <c r="JFP38" s="250" t="s">
        <v>0</v>
      </c>
      <c r="JFQ38" s="250" t="s">
        <v>0</v>
      </c>
      <c r="JFR38" s="250" t="s">
        <v>0</v>
      </c>
      <c r="JFS38" s="250" t="s">
        <v>0</v>
      </c>
      <c r="JFT38" s="250" t="s">
        <v>0</v>
      </c>
      <c r="JFU38" s="250" t="s">
        <v>0</v>
      </c>
      <c r="JFV38" s="250" t="s">
        <v>0</v>
      </c>
      <c r="JFW38" s="250" t="s">
        <v>0</v>
      </c>
      <c r="JFX38" s="250" t="s">
        <v>0</v>
      </c>
      <c r="JFY38" s="250" t="s">
        <v>0</v>
      </c>
      <c r="JFZ38" s="250" t="s">
        <v>0</v>
      </c>
      <c r="JGA38" s="250" t="s">
        <v>0</v>
      </c>
      <c r="JGB38" s="250" t="s">
        <v>0</v>
      </c>
      <c r="JGC38" s="250" t="s">
        <v>0</v>
      </c>
      <c r="JGD38" s="250" t="s">
        <v>0</v>
      </c>
      <c r="JGE38" s="250" t="s">
        <v>0</v>
      </c>
      <c r="JGF38" s="250" t="s">
        <v>0</v>
      </c>
      <c r="JGG38" s="250" t="s">
        <v>0</v>
      </c>
      <c r="JGH38" s="250" t="s">
        <v>0</v>
      </c>
      <c r="JGI38" s="250" t="s">
        <v>0</v>
      </c>
      <c r="JGJ38" s="250" t="s">
        <v>0</v>
      </c>
      <c r="JGK38" s="250" t="s">
        <v>0</v>
      </c>
      <c r="JGL38" s="250" t="s">
        <v>0</v>
      </c>
      <c r="JGM38" s="250" t="s">
        <v>0</v>
      </c>
      <c r="JGN38" s="250" t="s">
        <v>0</v>
      </c>
      <c r="JGO38" s="250" t="s">
        <v>0</v>
      </c>
      <c r="JGP38" s="250" t="s">
        <v>0</v>
      </c>
      <c r="JGQ38" s="250" t="s">
        <v>0</v>
      </c>
      <c r="JGR38" s="250" t="s">
        <v>0</v>
      </c>
      <c r="JGS38" s="250" t="s">
        <v>0</v>
      </c>
      <c r="JGT38" s="250" t="s">
        <v>0</v>
      </c>
      <c r="JGU38" s="250" t="s">
        <v>0</v>
      </c>
      <c r="JGV38" s="250" t="s">
        <v>0</v>
      </c>
      <c r="JGW38" s="250" t="s">
        <v>0</v>
      </c>
      <c r="JGX38" s="250" t="s">
        <v>0</v>
      </c>
      <c r="JGY38" s="250" t="s">
        <v>0</v>
      </c>
      <c r="JGZ38" s="250" t="s">
        <v>0</v>
      </c>
      <c r="JHA38" s="250" t="s">
        <v>0</v>
      </c>
      <c r="JHB38" s="250" t="s">
        <v>0</v>
      </c>
      <c r="JHC38" s="250" t="s">
        <v>0</v>
      </c>
      <c r="JHD38" s="250" t="s">
        <v>0</v>
      </c>
      <c r="JHE38" s="250" t="s">
        <v>0</v>
      </c>
      <c r="JHF38" s="250" t="s">
        <v>0</v>
      </c>
      <c r="JHG38" s="250" t="s">
        <v>0</v>
      </c>
      <c r="JHH38" s="250" t="s">
        <v>0</v>
      </c>
      <c r="JHI38" s="250" t="s">
        <v>0</v>
      </c>
      <c r="JHJ38" s="250" t="s">
        <v>0</v>
      </c>
      <c r="JHK38" s="250" t="s">
        <v>0</v>
      </c>
      <c r="JHL38" s="250" t="s">
        <v>0</v>
      </c>
      <c r="JHM38" s="250" t="s">
        <v>0</v>
      </c>
      <c r="JHN38" s="250" t="s">
        <v>0</v>
      </c>
      <c r="JHO38" s="250" t="s">
        <v>0</v>
      </c>
      <c r="JHP38" s="250" t="s">
        <v>0</v>
      </c>
      <c r="JHQ38" s="250" t="s">
        <v>0</v>
      </c>
      <c r="JHR38" s="250" t="s">
        <v>0</v>
      </c>
      <c r="JHS38" s="250" t="s">
        <v>0</v>
      </c>
      <c r="JHT38" s="250" t="s">
        <v>0</v>
      </c>
      <c r="JHU38" s="250" t="s">
        <v>0</v>
      </c>
      <c r="JHV38" s="250" t="s">
        <v>0</v>
      </c>
      <c r="JHW38" s="250" t="s">
        <v>0</v>
      </c>
      <c r="JHX38" s="250" t="s">
        <v>0</v>
      </c>
      <c r="JHY38" s="250" t="s">
        <v>0</v>
      </c>
      <c r="JHZ38" s="250" t="s">
        <v>0</v>
      </c>
      <c r="JIA38" s="250" t="s">
        <v>0</v>
      </c>
      <c r="JIB38" s="250" t="s">
        <v>0</v>
      </c>
      <c r="JIC38" s="250" t="s">
        <v>0</v>
      </c>
      <c r="JID38" s="250" t="s">
        <v>0</v>
      </c>
      <c r="JIE38" s="250" t="s">
        <v>0</v>
      </c>
      <c r="JIF38" s="250" t="s">
        <v>0</v>
      </c>
      <c r="JIG38" s="250" t="s">
        <v>0</v>
      </c>
      <c r="JIH38" s="250" t="s">
        <v>0</v>
      </c>
      <c r="JII38" s="250" t="s">
        <v>0</v>
      </c>
      <c r="JIJ38" s="250" t="s">
        <v>0</v>
      </c>
      <c r="JIK38" s="250" t="s">
        <v>0</v>
      </c>
      <c r="JIL38" s="250" t="s">
        <v>0</v>
      </c>
      <c r="JIM38" s="250" t="s">
        <v>0</v>
      </c>
      <c r="JIN38" s="250" t="s">
        <v>0</v>
      </c>
      <c r="JIO38" s="250" t="s">
        <v>0</v>
      </c>
      <c r="JIP38" s="250" t="s">
        <v>0</v>
      </c>
      <c r="JIQ38" s="250" t="s">
        <v>0</v>
      </c>
      <c r="JIR38" s="250" t="s">
        <v>0</v>
      </c>
      <c r="JIS38" s="250" t="s">
        <v>0</v>
      </c>
      <c r="JIT38" s="250" t="s">
        <v>0</v>
      </c>
      <c r="JIU38" s="250" t="s">
        <v>0</v>
      </c>
      <c r="JIV38" s="250" t="s">
        <v>0</v>
      </c>
      <c r="JIW38" s="250" t="s">
        <v>0</v>
      </c>
      <c r="JIX38" s="250" t="s">
        <v>0</v>
      </c>
      <c r="JIY38" s="250" t="s">
        <v>0</v>
      </c>
      <c r="JIZ38" s="250" t="s">
        <v>0</v>
      </c>
      <c r="JJA38" s="250" t="s">
        <v>0</v>
      </c>
      <c r="JJB38" s="250" t="s">
        <v>0</v>
      </c>
      <c r="JJC38" s="250" t="s">
        <v>0</v>
      </c>
      <c r="JJD38" s="250" t="s">
        <v>0</v>
      </c>
      <c r="JJE38" s="250" t="s">
        <v>0</v>
      </c>
      <c r="JJF38" s="250" t="s">
        <v>0</v>
      </c>
      <c r="JJG38" s="250" t="s">
        <v>0</v>
      </c>
      <c r="JJH38" s="250" t="s">
        <v>0</v>
      </c>
      <c r="JJI38" s="250" t="s">
        <v>0</v>
      </c>
      <c r="JJJ38" s="250" t="s">
        <v>0</v>
      </c>
      <c r="JJK38" s="250" t="s">
        <v>0</v>
      </c>
      <c r="JJL38" s="250" t="s">
        <v>0</v>
      </c>
      <c r="JJM38" s="250" t="s">
        <v>0</v>
      </c>
      <c r="JJN38" s="250" t="s">
        <v>0</v>
      </c>
      <c r="JJO38" s="250" t="s">
        <v>0</v>
      </c>
      <c r="JJP38" s="250" t="s">
        <v>0</v>
      </c>
      <c r="JJQ38" s="250" t="s">
        <v>0</v>
      </c>
      <c r="JJR38" s="250" t="s">
        <v>0</v>
      </c>
      <c r="JJS38" s="250" t="s">
        <v>0</v>
      </c>
      <c r="JJT38" s="250" t="s">
        <v>0</v>
      </c>
      <c r="JJU38" s="250" t="s">
        <v>0</v>
      </c>
      <c r="JJV38" s="250" t="s">
        <v>0</v>
      </c>
      <c r="JJW38" s="250" t="s">
        <v>0</v>
      </c>
      <c r="JJX38" s="250" t="s">
        <v>0</v>
      </c>
      <c r="JJY38" s="250" t="s">
        <v>0</v>
      </c>
      <c r="JJZ38" s="250" t="s">
        <v>0</v>
      </c>
      <c r="JKA38" s="250" t="s">
        <v>0</v>
      </c>
      <c r="JKB38" s="250" t="s">
        <v>0</v>
      </c>
      <c r="JKC38" s="250" t="s">
        <v>0</v>
      </c>
      <c r="JKD38" s="250" t="s">
        <v>0</v>
      </c>
      <c r="JKE38" s="250" t="s">
        <v>0</v>
      </c>
      <c r="JKF38" s="250" t="s">
        <v>0</v>
      </c>
      <c r="JKG38" s="250" t="s">
        <v>0</v>
      </c>
      <c r="JKH38" s="250" t="s">
        <v>0</v>
      </c>
      <c r="JKI38" s="250" t="s">
        <v>0</v>
      </c>
      <c r="JKJ38" s="250" t="s">
        <v>0</v>
      </c>
      <c r="JKK38" s="250" t="s">
        <v>0</v>
      </c>
      <c r="JKL38" s="250" t="s">
        <v>0</v>
      </c>
      <c r="JKM38" s="250" t="s">
        <v>0</v>
      </c>
      <c r="JKN38" s="250" t="s">
        <v>0</v>
      </c>
      <c r="JKO38" s="250" t="s">
        <v>0</v>
      </c>
      <c r="JKP38" s="250" t="s">
        <v>0</v>
      </c>
      <c r="JKQ38" s="250" t="s">
        <v>0</v>
      </c>
      <c r="JKR38" s="250" t="s">
        <v>0</v>
      </c>
      <c r="JKS38" s="250" t="s">
        <v>0</v>
      </c>
      <c r="JKT38" s="250" t="s">
        <v>0</v>
      </c>
      <c r="JKU38" s="250" t="s">
        <v>0</v>
      </c>
      <c r="JKV38" s="250" t="s">
        <v>0</v>
      </c>
      <c r="JKW38" s="250" t="s">
        <v>0</v>
      </c>
      <c r="JKX38" s="250" t="s">
        <v>0</v>
      </c>
      <c r="JKY38" s="250" t="s">
        <v>0</v>
      </c>
      <c r="JKZ38" s="250" t="s">
        <v>0</v>
      </c>
      <c r="JLA38" s="250" t="s">
        <v>0</v>
      </c>
      <c r="JLB38" s="250" t="s">
        <v>0</v>
      </c>
      <c r="JLC38" s="250" t="s">
        <v>0</v>
      </c>
      <c r="JLD38" s="250" t="s">
        <v>0</v>
      </c>
      <c r="JLE38" s="250" t="s">
        <v>0</v>
      </c>
      <c r="JLF38" s="250" t="s">
        <v>0</v>
      </c>
      <c r="JLG38" s="250" t="s">
        <v>0</v>
      </c>
      <c r="JLH38" s="250" t="s">
        <v>0</v>
      </c>
      <c r="JLI38" s="250" t="s">
        <v>0</v>
      </c>
      <c r="JLJ38" s="250" t="s">
        <v>0</v>
      </c>
      <c r="JLK38" s="250" t="s">
        <v>0</v>
      </c>
      <c r="JLL38" s="250" t="s">
        <v>0</v>
      </c>
      <c r="JLM38" s="250" t="s">
        <v>0</v>
      </c>
      <c r="JLN38" s="250" t="s">
        <v>0</v>
      </c>
      <c r="JLO38" s="250" t="s">
        <v>0</v>
      </c>
      <c r="JLP38" s="250" t="s">
        <v>0</v>
      </c>
      <c r="JLQ38" s="250" t="s">
        <v>0</v>
      </c>
      <c r="JLR38" s="250" t="s">
        <v>0</v>
      </c>
      <c r="JLS38" s="250" t="s">
        <v>0</v>
      </c>
      <c r="JLT38" s="250" t="s">
        <v>0</v>
      </c>
      <c r="JLU38" s="250" t="s">
        <v>0</v>
      </c>
      <c r="JLV38" s="250" t="s">
        <v>0</v>
      </c>
      <c r="JLW38" s="250" t="s">
        <v>0</v>
      </c>
      <c r="JLX38" s="250" t="s">
        <v>0</v>
      </c>
      <c r="JLY38" s="250" t="s">
        <v>0</v>
      </c>
      <c r="JLZ38" s="250" t="s">
        <v>0</v>
      </c>
      <c r="JMA38" s="250" t="s">
        <v>0</v>
      </c>
      <c r="JMB38" s="250" t="s">
        <v>0</v>
      </c>
      <c r="JMC38" s="250" t="s">
        <v>0</v>
      </c>
      <c r="JMD38" s="250" t="s">
        <v>0</v>
      </c>
      <c r="JME38" s="250" t="s">
        <v>0</v>
      </c>
      <c r="JMF38" s="250" t="s">
        <v>0</v>
      </c>
      <c r="JMG38" s="250" t="s">
        <v>0</v>
      </c>
      <c r="JMH38" s="250" t="s">
        <v>0</v>
      </c>
      <c r="JMI38" s="250" t="s">
        <v>0</v>
      </c>
      <c r="JMJ38" s="250" t="s">
        <v>0</v>
      </c>
      <c r="JMK38" s="250" t="s">
        <v>0</v>
      </c>
      <c r="JML38" s="250" t="s">
        <v>0</v>
      </c>
      <c r="JMM38" s="250" t="s">
        <v>0</v>
      </c>
      <c r="JMN38" s="250" t="s">
        <v>0</v>
      </c>
      <c r="JMO38" s="250" t="s">
        <v>0</v>
      </c>
      <c r="JMP38" s="250" t="s">
        <v>0</v>
      </c>
      <c r="JMQ38" s="250" t="s">
        <v>0</v>
      </c>
      <c r="JMR38" s="250" t="s">
        <v>0</v>
      </c>
      <c r="JMS38" s="250" t="s">
        <v>0</v>
      </c>
      <c r="JMT38" s="250" t="s">
        <v>0</v>
      </c>
      <c r="JMU38" s="250" t="s">
        <v>0</v>
      </c>
      <c r="JMV38" s="250" t="s">
        <v>0</v>
      </c>
      <c r="JMW38" s="250" t="s">
        <v>0</v>
      </c>
      <c r="JMX38" s="250" t="s">
        <v>0</v>
      </c>
      <c r="JMY38" s="250" t="s">
        <v>0</v>
      </c>
      <c r="JMZ38" s="250" t="s">
        <v>0</v>
      </c>
      <c r="JNA38" s="250" t="s">
        <v>0</v>
      </c>
      <c r="JNB38" s="250" t="s">
        <v>0</v>
      </c>
      <c r="JNC38" s="250" t="s">
        <v>0</v>
      </c>
      <c r="JND38" s="250" t="s">
        <v>0</v>
      </c>
      <c r="JNE38" s="250" t="s">
        <v>0</v>
      </c>
      <c r="JNF38" s="250" t="s">
        <v>0</v>
      </c>
      <c r="JNG38" s="250" t="s">
        <v>0</v>
      </c>
      <c r="JNH38" s="250" t="s">
        <v>0</v>
      </c>
      <c r="JNI38" s="250" t="s">
        <v>0</v>
      </c>
      <c r="JNJ38" s="250" t="s">
        <v>0</v>
      </c>
      <c r="JNK38" s="250" t="s">
        <v>0</v>
      </c>
      <c r="JNL38" s="250" t="s">
        <v>0</v>
      </c>
      <c r="JNM38" s="250" t="s">
        <v>0</v>
      </c>
      <c r="JNN38" s="250" t="s">
        <v>0</v>
      </c>
      <c r="JNO38" s="250" t="s">
        <v>0</v>
      </c>
      <c r="JNP38" s="250" t="s">
        <v>0</v>
      </c>
      <c r="JNQ38" s="250" t="s">
        <v>0</v>
      </c>
      <c r="JNR38" s="250" t="s">
        <v>0</v>
      </c>
      <c r="JNS38" s="250" t="s">
        <v>0</v>
      </c>
      <c r="JNT38" s="250" t="s">
        <v>0</v>
      </c>
      <c r="JNU38" s="250" t="s">
        <v>0</v>
      </c>
      <c r="JNV38" s="250" t="s">
        <v>0</v>
      </c>
      <c r="JNW38" s="250" t="s">
        <v>0</v>
      </c>
      <c r="JNX38" s="250" t="s">
        <v>0</v>
      </c>
      <c r="JNY38" s="250" t="s">
        <v>0</v>
      </c>
      <c r="JNZ38" s="250" t="s">
        <v>0</v>
      </c>
      <c r="JOA38" s="250" t="s">
        <v>0</v>
      </c>
      <c r="JOB38" s="250" t="s">
        <v>0</v>
      </c>
      <c r="JOC38" s="250" t="s">
        <v>0</v>
      </c>
      <c r="JOD38" s="250" t="s">
        <v>0</v>
      </c>
      <c r="JOE38" s="250" t="s">
        <v>0</v>
      </c>
      <c r="JOF38" s="250" t="s">
        <v>0</v>
      </c>
      <c r="JOG38" s="250" t="s">
        <v>0</v>
      </c>
      <c r="JOH38" s="250" t="s">
        <v>0</v>
      </c>
      <c r="JOI38" s="250" t="s">
        <v>0</v>
      </c>
      <c r="JOJ38" s="250" t="s">
        <v>0</v>
      </c>
      <c r="JOK38" s="250" t="s">
        <v>0</v>
      </c>
      <c r="JOL38" s="250" t="s">
        <v>0</v>
      </c>
      <c r="JOM38" s="250" t="s">
        <v>0</v>
      </c>
      <c r="JON38" s="250" t="s">
        <v>0</v>
      </c>
      <c r="JOO38" s="250" t="s">
        <v>0</v>
      </c>
      <c r="JOP38" s="250" t="s">
        <v>0</v>
      </c>
      <c r="JOQ38" s="250" t="s">
        <v>0</v>
      </c>
      <c r="JOR38" s="250" t="s">
        <v>0</v>
      </c>
      <c r="JOS38" s="250" t="s">
        <v>0</v>
      </c>
      <c r="JOT38" s="250" t="s">
        <v>0</v>
      </c>
      <c r="JOU38" s="250" t="s">
        <v>0</v>
      </c>
      <c r="JOV38" s="250" t="s">
        <v>0</v>
      </c>
      <c r="JOW38" s="250" t="s">
        <v>0</v>
      </c>
      <c r="JOX38" s="250" t="s">
        <v>0</v>
      </c>
      <c r="JOY38" s="250" t="s">
        <v>0</v>
      </c>
      <c r="JOZ38" s="250" t="s">
        <v>0</v>
      </c>
      <c r="JPA38" s="250" t="s">
        <v>0</v>
      </c>
      <c r="JPB38" s="250" t="s">
        <v>0</v>
      </c>
      <c r="JPC38" s="250" t="s">
        <v>0</v>
      </c>
      <c r="JPD38" s="250" t="s">
        <v>0</v>
      </c>
      <c r="JPE38" s="250" t="s">
        <v>0</v>
      </c>
      <c r="JPF38" s="250" t="s">
        <v>0</v>
      </c>
      <c r="JPG38" s="250" t="s">
        <v>0</v>
      </c>
      <c r="JPH38" s="250" t="s">
        <v>0</v>
      </c>
      <c r="JPI38" s="250" t="s">
        <v>0</v>
      </c>
      <c r="JPJ38" s="250" t="s">
        <v>0</v>
      </c>
      <c r="JPK38" s="250" t="s">
        <v>0</v>
      </c>
      <c r="JPL38" s="250" t="s">
        <v>0</v>
      </c>
      <c r="JPM38" s="250" t="s">
        <v>0</v>
      </c>
      <c r="JPN38" s="250" t="s">
        <v>0</v>
      </c>
      <c r="JPO38" s="250" t="s">
        <v>0</v>
      </c>
      <c r="JPP38" s="250" t="s">
        <v>0</v>
      </c>
      <c r="JPQ38" s="250" t="s">
        <v>0</v>
      </c>
      <c r="JPR38" s="250" t="s">
        <v>0</v>
      </c>
      <c r="JPS38" s="250" t="s">
        <v>0</v>
      </c>
      <c r="JPT38" s="250" t="s">
        <v>0</v>
      </c>
      <c r="JPU38" s="250" t="s">
        <v>0</v>
      </c>
      <c r="JPV38" s="250" t="s">
        <v>0</v>
      </c>
      <c r="JPW38" s="250" t="s">
        <v>0</v>
      </c>
      <c r="JPX38" s="250" t="s">
        <v>0</v>
      </c>
      <c r="JPY38" s="250" t="s">
        <v>0</v>
      </c>
      <c r="JPZ38" s="250" t="s">
        <v>0</v>
      </c>
      <c r="JQA38" s="250" t="s">
        <v>0</v>
      </c>
      <c r="JQB38" s="250" t="s">
        <v>0</v>
      </c>
      <c r="JQC38" s="250" t="s">
        <v>0</v>
      </c>
      <c r="JQD38" s="250" t="s">
        <v>0</v>
      </c>
      <c r="JQE38" s="250" t="s">
        <v>0</v>
      </c>
      <c r="JQF38" s="250" t="s">
        <v>0</v>
      </c>
      <c r="JQG38" s="250" t="s">
        <v>0</v>
      </c>
      <c r="JQH38" s="250" t="s">
        <v>0</v>
      </c>
      <c r="JQI38" s="250" t="s">
        <v>0</v>
      </c>
      <c r="JQJ38" s="250" t="s">
        <v>0</v>
      </c>
      <c r="JQK38" s="250" t="s">
        <v>0</v>
      </c>
      <c r="JQL38" s="250" t="s">
        <v>0</v>
      </c>
      <c r="JQM38" s="250" t="s">
        <v>0</v>
      </c>
      <c r="JQN38" s="250" t="s">
        <v>0</v>
      </c>
      <c r="JQO38" s="250" t="s">
        <v>0</v>
      </c>
      <c r="JQP38" s="250" t="s">
        <v>0</v>
      </c>
      <c r="JQQ38" s="250" t="s">
        <v>0</v>
      </c>
      <c r="JQR38" s="250" t="s">
        <v>0</v>
      </c>
      <c r="JQS38" s="250" t="s">
        <v>0</v>
      </c>
      <c r="JQT38" s="250" t="s">
        <v>0</v>
      </c>
      <c r="JQU38" s="250" t="s">
        <v>0</v>
      </c>
      <c r="JQV38" s="250" t="s">
        <v>0</v>
      </c>
      <c r="JQW38" s="250" t="s">
        <v>0</v>
      </c>
      <c r="JQX38" s="250" t="s">
        <v>0</v>
      </c>
      <c r="JQY38" s="250" t="s">
        <v>0</v>
      </c>
      <c r="JQZ38" s="250" t="s">
        <v>0</v>
      </c>
      <c r="JRA38" s="250" t="s">
        <v>0</v>
      </c>
      <c r="JRB38" s="250" t="s">
        <v>0</v>
      </c>
      <c r="JRC38" s="250" t="s">
        <v>0</v>
      </c>
      <c r="JRD38" s="250" t="s">
        <v>0</v>
      </c>
      <c r="JRE38" s="250" t="s">
        <v>0</v>
      </c>
      <c r="JRF38" s="250" t="s">
        <v>0</v>
      </c>
      <c r="JRG38" s="250" t="s">
        <v>0</v>
      </c>
      <c r="JRH38" s="250" t="s">
        <v>0</v>
      </c>
      <c r="JRI38" s="250" t="s">
        <v>0</v>
      </c>
      <c r="JRJ38" s="250" t="s">
        <v>0</v>
      </c>
      <c r="JRK38" s="250" t="s">
        <v>0</v>
      </c>
      <c r="JRL38" s="250" t="s">
        <v>0</v>
      </c>
      <c r="JRM38" s="250" t="s">
        <v>0</v>
      </c>
      <c r="JRN38" s="250" t="s">
        <v>0</v>
      </c>
      <c r="JRO38" s="250" t="s">
        <v>0</v>
      </c>
      <c r="JRP38" s="250" t="s">
        <v>0</v>
      </c>
      <c r="JRQ38" s="250" t="s">
        <v>0</v>
      </c>
      <c r="JRR38" s="250" t="s">
        <v>0</v>
      </c>
      <c r="JRS38" s="250" t="s">
        <v>0</v>
      </c>
      <c r="JRT38" s="250" t="s">
        <v>0</v>
      </c>
      <c r="JRU38" s="250" t="s">
        <v>0</v>
      </c>
      <c r="JRV38" s="250" t="s">
        <v>0</v>
      </c>
      <c r="JRW38" s="250" t="s">
        <v>0</v>
      </c>
      <c r="JRX38" s="250" t="s">
        <v>0</v>
      </c>
      <c r="JRY38" s="250" t="s">
        <v>0</v>
      </c>
      <c r="JRZ38" s="250" t="s">
        <v>0</v>
      </c>
      <c r="JSA38" s="250" t="s">
        <v>0</v>
      </c>
      <c r="JSB38" s="250" t="s">
        <v>0</v>
      </c>
      <c r="JSC38" s="250" t="s">
        <v>0</v>
      </c>
      <c r="JSD38" s="250" t="s">
        <v>0</v>
      </c>
      <c r="JSE38" s="250" t="s">
        <v>0</v>
      </c>
      <c r="JSF38" s="250" t="s">
        <v>0</v>
      </c>
      <c r="JSG38" s="250" t="s">
        <v>0</v>
      </c>
      <c r="JSH38" s="250" t="s">
        <v>0</v>
      </c>
      <c r="JSI38" s="250" t="s">
        <v>0</v>
      </c>
      <c r="JSJ38" s="250" t="s">
        <v>0</v>
      </c>
      <c r="JSK38" s="250" t="s">
        <v>0</v>
      </c>
      <c r="JSL38" s="250" t="s">
        <v>0</v>
      </c>
      <c r="JSM38" s="250" t="s">
        <v>0</v>
      </c>
      <c r="JSN38" s="250" t="s">
        <v>0</v>
      </c>
      <c r="JSO38" s="250" t="s">
        <v>0</v>
      </c>
      <c r="JSP38" s="250" t="s">
        <v>0</v>
      </c>
      <c r="JSQ38" s="250" t="s">
        <v>0</v>
      </c>
      <c r="JSR38" s="250" t="s">
        <v>0</v>
      </c>
      <c r="JSS38" s="250" t="s">
        <v>0</v>
      </c>
      <c r="JST38" s="250" t="s">
        <v>0</v>
      </c>
      <c r="JSU38" s="250" t="s">
        <v>0</v>
      </c>
      <c r="JSV38" s="250" t="s">
        <v>0</v>
      </c>
      <c r="JSW38" s="250" t="s">
        <v>0</v>
      </c>
      <c r="JSX38" s="250" t="s">
        <v>0</v>
      </c>
      <c r="JSY38" s="250" t="s">
        <v>0</v>
      </c>
      <c r="JSZ38" s="250" t="s">
        <v>0</v>
      </c>
      <c r="JTA38" s="250" t="s">
        <v>0</v>
      </c>
      <c r="JTB38" s="250" t="s">
        <v>0</v>
      </c>
      <c r="JTC38" s="250" t="s">
        <v>0</v>
      </c>
      <c r="JTD38" s="250" t="s">
        <v>0</v>
      </c>
      <c r="JTE38" s="250" t="s">
        <v>0</v>
      </c>
      <c r="JTF38" s="250" t="s">
        <v>0</v>
      </c>
      <c r="JTG38" s="250" t="s">
        <v>0</v>
      </c>
      <c r="JTH38" s="250" t="s">
        <v>0</v>
      </c>
      <c r="JTI38" s="250" t="s">
        <v>0</v>
      </c>
      <c r="JTJ38" s="250" t="s">
        <v>0</v>
      </c>
      <c r="JTK38" s="250" t="s">
        <v>0</v>
      </c>
      <c r="JTL38" s="250" t="s">
        <v>0</v>
      </c>
      <c r="JTM38" s="250" t="s">
        <v>0</v>
      </c>
      <c r="JTN38" s="250" t="s">
        <v>0</v>
      </c>
      <c r="JTO38" s="250" t="s">
        <v>0</v>
      </c>
      <c r="JTP38" s="250" t="s">
        <v>0</v>
      </c>
      <c r="JTQ38" s="250" t="s">
        <v>0</v>
      </c>
      <c r="JTR38" s="250" t="s">
        <v>0</v>
      </c>
      <c r="JTS38" s="250" t="s">
        <v>0</v>
      </c>
      <c r="JTT38" s="250" t="s">
        <v>0</v>
      </c>
      <c r="JTU38" s="250" t="s">
        <v>0</v>
      </c>
      <c r="JTV38" s="250" t="s">
        <v>0</v>
      </c>
      <c r="JTW38" s="250" t="s">
        <v>0</v>
      </c>
      <c r="JTX38" s="250" t="s">
        <v>0</v>
      </c>
      <c r="JTY38" s="250" t="s">
        <v>0</v>
      </c>
      <c r="JTZ38" s="250" t="s">
        <v>0</v>
      </c>
      <c r="JUA38" s="250" t="s">
        <v>0</v>
      </c>
      <c r="JUB38" s="250" t="s">
        <v>0</v>
      </c>
      <c r="JUC38" s="250" t="s">
        <v>0</v>
      </c>
      <c r="JUD38" s="250" t="s">
        <v>0</v>
      </c>
      <c r="JUE38" s="250" t="s">
        <v>0</v>
      </c>
      <c r="JUF38" s="250" t="s">
        <v>0</v>
      </c>
      <c r="JUG38" s="250" t="s">
        <v>0</v>
      </c>
      <c r="JUH38" s="250" t="s">
        <v>0</v>
      </c>
      <c r="JUI38" s="250" t="s">
        <v>0</v>
      </c>
      <c r="JUJ38" s="250" t="s">
        <v>0</v>
      </c>
      <c r="JUK38" s="250" t="s">
        <v>0</v>
      </c>
      <c r="JUL38" s="250" t="s">
        <v>0</v>
      </c>
      <c r="JUM38" s="250" t="s">
        <v>0</v>
      </c>
      <c r="JUN38" s="250" t="s">
        <v>0</v>
      </c>
      <c r="JUO38" s="250" t="s">
        <v>0</v>
      </c>
      <c r="JUP38" s="250" t="s">
        <v>0</v>
      </c>
      <c r="JUQ38" s="250" t="s">
        <v>0</v>
      </c>
      <c r="JUR38" s="250" t="s">
        <v>0</v>
      </c>
      <c r="JUS38" s="250" t="s">
        <v>0</v>
      </c>
      <c r="JUT38" s="250" t="s">
        <v>0</v>
      </c>
      <c r="JUU38" s="250" t="s">
        <v>0</v>
      </c>
      <c r="JUV38" s="250" t="s">
        <v>0</v>
      </c>
      <c r="JUW38" s="250" t="s">
        <v>0</v>
      </c>
      <c r="JUX38" s="250" t="s">
        <v>0</v>
      </c>
      <c r="JUY38" s="250" t="s">
        <v>0</v>
      </c>
      <c r="JUZ38" s="250" t="s">
        <v>0</v>
      </c>
      <c r="JVA38" s="250" t="s">
        <v>0</v>
      </c>
      <c r="JVB38" s="250" t="s">
        <v>0</v>
      </c>
      <c r="JVC38" s="250" t="s">
        <v>0</v>
      </c>
      <c r="JVD38" s="250" t="s">
        <v>0</v>
      </c>
      <c r="JVE38" s="250" t="s">
        <v>0</v>
      </c>
      <c r="JVF38" s="250" t="s">
        <v>0</v>
      </c>
      <c r="JVG38" s="250" t="s">
        <v>0</v>
      </c>
      <c r="JVH38" s="250" t="s">
        <v>0</v>
      </c>
      <c r="JVI38" s="250" t="s">
        <v>0</v>
      </c>
      <c r="JVJ38" s="250" t="s">
        <v>0</v>
      </c>
      <c r="JVK38" s="250" t="s">
        <v>0</v>
      </c>
      <c r="JVL38" s="250" t="s">
        <v>0</v>
      </c>
      <c r="JVM38" s="250" t="s">
        <v>0</v>
      </c>
      <c r="JVN38" s="250" t="s">
        <v>0</v>
      </c>
      <c r="JVO38" s="250" t="s">
        <v>0</v>
      </c>
      <c r="JVP38" s="250" t="s">
        <v>0</v>
      </c>
      <c r="JVQ38" s="250" t="s">
        <v>0</v>
      </c>
      <c r="JVR38" s="250" t="s">
        <v>0</v>
      </c>
      <c r="JVS38" s="250" t="s">
        <v>0</v>
      </c>
      <c r="JVT38" s="250" t="s">
        <v>0</v>
      </c>
      <c r="JVU38" s="250" t="s">
        <v>0</v>
      </c>
      <c r="JVV38" s="250" t="s">
        <v>0</v>
      </c>
      <c r="JVW38" s="250" t="s">
        <v>0</v>
      </c>
      <c r="JVX38" s="250" t="s">
        <v>0</v>
      </c>
      <c r="JVY38" s="250" t="s">
        <v>0</v>
      </c>
      <c r="JVZ38" s="250" t="s">
        <v>0</v>
      </c>
      <c r="JWA38" s="250" t="s">
        <v>0</v>
      </c>
      <c r="JWB38" s="250" t="s">
        <v>0</v>
      </c>
      <c r="JWC38" s="250" t="s">
        <v>0</v>
      </c>
      <c r="JWD38" s="250" t="s">
        <v>0</v>
      </c>
      <c r="JWE38" s="250" t="s">
        <v>0</v>
      </c>
      <c r="JWF38" s="250" t="s">
        <v>0</v>
      </c>
      <c r="JWG38" s="250" t="s">
        <v>0</v>
      </c>
      <c r="JWH38" s="250" t="s">
        <v>0</v>
      </c>
      <c r="JWI38" s="250" t="s">
        <v>0</v>
      </c>
      <c r="JWJ38" s="250" t="s">
        <v>0</v>
      </c>
      <c r="JWK38" s="250" t="s">
        <v>0</v>
      </c>
      <c r="JWL38" s="250" t="s">
        <v>0</v>
      </c>
      <c r="JWM38" s="250" t="s">
        <v>0</v>
      </c>
      <c r="JWN38" s="250" t="s">
        <v>0</v>
      </c>
      <c r="JWO38" s="250" t="s">
        <v>0</v>
      </c>
      <c r="JWP38" s="250" t="s">
        <v>0</v>
      </c>
      <c r="JWQ38" s="250" t="s">
        <v>0</v>
      </c>
      <c r="JWR38" s="250" t="s">
        <v>0</v>
      </c>
      <c r="JWS38" s="250" t="s">
        <v>0</v>
      </c>
      <c r="JWT38" s="250" t="s">
        <v>0</v>
      </c>
      <c r="JWU38" s="250" t="s">
        <v>0</v>
      </c>
      <c r="JWV38" s="250" t="s">
        <v>0</v>
      </c>
      <c r="JWW38" s="250" t="s">
        <v>0</v>
      </c>
      <c r="JWX38" s="250" t="s">
        <v>0</v>
      </c>
      <c r="JWY38" s="250" t="s">
        <v>0</v>
      </c>
      <c r="JWZ38" s="250" t="s">
        <v>0</v>
      </c>
      <c r="JXA38" s="250" t="s">
        <v>0</v>
      </c>
      <c r="JXB38" s="250" t="s">
        <v>0</v>
      </c>
      <c r="JXC38" s="250" t="s">
        <v>0</v>
      </c>
      <c r="JXD38" s="250" t="s">
        <v>0</v>
      </c>
      <c r="JXE38" s="250" t="s">
        <v>0</v>
      </c>
      <c r="JXF38" s="250" t="s">
        <v>0</v>
      </c>
      <c r="JXG38" s="250" t="s">
        <v>0</v>
      </c>
      <c r="JXH38" s="250" t="s">
        <v>0</v>
      </c>
      <c r="JXI38" s="250" t="s">
        <v>0</v>
      </c>
      <c r="JXJ38" s="250" t="s">
        <v>0</v>
      </c>
      <c r="JXK38" s="250" t="s">
        <v>0</v>
      </c>
      <c r="JXL38" s="250" t="s">
        <v>0</v>
      </c>
      <c r="JXM38" s="250" t="s">
        <v>0</v>
      </c>
      <c r="JXN38" s="250" t="s">
        <v>0</v>
      </c>
      <c r="JXO38" s="250" t="s">
        <v>0</v>
      </c>
      <c r="JXP38" s="250" t="s">
        <v>0</v>
      </c>
      <c r="JXQ38" s="250" t="s">
        <v>0</v>
      </c>
      <c r="JXR38" s="250" t="s">
        <v>0</v>
      </c>
      <c r="JXS38" s="250" t="s">
        <v>0</v>
      </c>
      <c r="JXT38" s="250" t="s">
        <v>0</v>
      </c>
      <c r="JXU38" s="250" t="s">
        <v>0</v>
      </c>
      <c r="JXV38" s="250" t="s">
        <v>0</v>
      </c>
      <c r="JXW38" s="250" t="s">
        <v>0</v>
      </c>
      <c r="JXX38" s="250" t="s">
        <v>0</v>
      </c>
      <c r="JXY38" s="250" t="s">
        <v>0</v>
      </c>
      <c r="JXZ38" s="250" t="s">
        <v>0</v>
      </c>
      <c r="JYA38" s="250" t="s">
        <v>0</v>
      </c>
      <c r="JYB38" s="250" t="s">
        <v>0</v>
      </c>
      <c r="JYC38" s="250" t="s">
        <v>0</v>
      </c>
      <c r="JYD38" s="250" t="s">
        <v>0</v>
      </c>
      <c r="JYE38" s="250" t="s">
        <v>0</v>
      </c>
      <c r="JYF38" s="250" t="s">
        <v>0</v>
      </c>
      <c r="JYG38" s="250" t="s">
        <v>0</v>
      </c>
      <c r="JYH38" s="250" t="s">
        <v>0</v>
      </c>
      <c r="JYI38" s="250" t="s">
        <v>0</v>
      </c>
      <c r="JYJ38" s="250" t="s">
        <v>0</v>
      </c>
      <c r="JYK38" s="250" t="s">
        <v>0</v>
      </c>
      <c r="JYL38" s="250" t="s">
        <v>0</v>
      </c>
      <c r="JYM38" s="250" t="s">
        <v>0</v>
      </c>
      <c r="JYN38" s="250" t="s">
        <v>0</v>
      </c>
      <c r="JYO38" s="250" t="s">
        <v>0</v>
      </c>
      <c r="JYP38" s="250" t="s">
        <v>0</v>
      </c>
      <c r="JYQ38" s="250" t="s">
        <v>0</v>
      </c>
      <c r="JYR38" s="250" t="s">
        <v>0</v>
      </c>
      <c r="JYS38" s="250" t="s">
        <v>0</v>
      </c>
      <c r="JYT38" s="250" t="s">
        <v>0</v>
      </c>
      <c r="JYU38" s="250" t="s">
        <v>0</v>
      </c>
      <c r="JYV38" s="250" t="s">
        <v>0</v>
      </c>
      <c r="JYW38" s="250" t="s">
        <v>0</v>
      </c>
      <c r="JYX38" s="250" t="s">
        <v>0</v>
      </c>
      <c r="JYY38" s="250" t="s">
        <v>0</v>
      </c>
      <c r="JYZ38" s="250" t="s">
        <v>0</v>
      </c>
      <c r="JZA38" s="250" t="s">
        <v>0</v>
      </c>
      <c r="JZB38" s="250" t="s">
        <v>0</v>
      </c>
      <c r="JZC38" s="250" t="s">
        <v>0</v>
      </c>
      <c r="JZD38" s="250" t="s">
        <v>0</v>
      </c>
      <c r="JZE38" s="250" t="s">
        <v>0</v>
      </c>
      <c r="JZF38" s="250" t="s">
        <v>0</v>
      </c>
      <c r="JZG38" s="250" t="s">
        <v>0</v>
      </c>
      <c r="JZH38" s="250" t="s">
        <v>0</v>
      </c>
      <c r="JZI38" s="250" t="s">
        <v>0</v>
      </c>
      <c r="JZJ38" s="250" t="s">
        <v>0</v>
      </c>
      <c r="JZK38" s="250" t="s">
        <v>0</v>
      </c>
      <c r="JZL38" s="250" t="s">
        <v>0</v>
      </c>
      <c r="JZM38" s="250" t="s">
        <v>0</v>
      </c>
      <c r="JZN38" s="250" t="s">
        <v>0</v>
      </c>
      <c r="JZO38" s="250" t="s">
        <v>0</v>
      </c>
      <c r="JZP38" s="250" t="s">
        <v>0</v>
      </c>
      <c r="JZQ38" s="250" t="s">
        <v>0</v>
      </c>
      <c r="JZR38" s="250" t="s">
        <v>0</v>
      </c>
      <c r="JZS38" s="250" t="s">
        <v>0</v>
      </c>
      <c r="JZT38" s="250" t="s">
        <v>0</v>
      </c>
      <c r="JZU38" s="250" t="s">
        <v>0</v>
      </c>
      <c r="JZV38" s="250" t="s">
        <v>0</v>
      </c>
      <c r="JZW38" s="250" t="s">
        <v>0</v>
      </c>
      <c r="JZX38" s="250" t="s">
        <v>0</v>
      </c>
      <c r="JZY38" s="250" t="s">
        <v>0</v>
      </c>
      <c r="JZZ38" s="250" t="s">
        <v>0</v>
      </c>
      <c r="KAA38" s="250" t="s">
        <v>0</v>
      </c>
      <c r="KAB38" s="250" t="s">
        <v>0</v>
      </c>
      <c r="KAC38" s="250" t="s">
        <v>0</v>
      </c>
      <c r="KAD38" s="250" t="s">
        <v>0</v>
      </c>
      <c r="KAE38" s="250" t="s">
        <v>0</v>
      </c>
      <c r="KAF38" s="250" t="s">
        <v>0</v>
      </c>
      <c r="KAG38" s="250" t="s">
        <v>0</v>
      </c>
      <c r="KAH38" s="250" t="s">
        <v>0</v>
      </c>
      <c r="KAI38" s="250" t="s">
        <v>0</v>
      </c>
      <c r="KAJ38" s="250" t="s">
        <v>0</v>
      </c>
      <c r="KAK38" s="250" t="s">
        <v>0</v>
      </c>
      <c r="KAL38" s="250" t="s">
        <v>0</v>
      </c>
      <c r="KAM38" s="250" t="s">
        <v>0</v>
      </c>
      <c r="KAN38" s="250" t="s">
        <v>0</v>
      </c>
      <c r="KAO38" s="250" t="s">
        <v>0</v>
      </c>
      <c r="KAP38" s="250" t="s">
        <v>0</v>
      </c>
      <c r="KAQ38" s="250" t="s">
        <v>0</v>
      </c>
      <c r="KAR38" s="250" t="s">
        <v>0</v>
      </c>
      <c r="KAS38" s="250" t="s">
        <v>0</v>
      </c>
      <c r="KAT38" s="250" t="s">
        <v>0</v>
      </c>
      <c r="KAU38" s="250" t="s">
        <v>0</v>
      </c>
      <c r="KAV38" s="250" t="s">
        <v>0</v>
      </c>
      <c r="KAW38" s="250" t="s">
        <v>0</v>
      </c>
      <c r="KAX38" s="250" t="s">
        <v>0</v>
      </c>
      <c r="KAY38" s="250" t="s">
        <v>0</v>
      </c>
      <c r="KAZ38" s="250" t="s">
        <v>0</v>
      </c>
      <c r="KBA38" s="250" t="s">
        <v>0</v>
      </c>
      <c r="KBB38" s="250" t="s">
        <v>0</v>
      </c>
      <c r="KBC38" s="250" t="s">
        <v>0</v>
      </c>
      <c r="KBD38" s="250" t="s">
        <v>0</v>
      </c>
      <c r="KBE38" s="250" t="s">
        <v>0</v>
      </c>
      <c r="KBF38" s="250" t="s">
        <v>0</v>
      </c>
      <c r="KBG38" s="250" t="s">
        <v>0</v>
      </c>
      <c r="KBH38" s="250" t="s">
        <v>0</v>
      </c>
      <c r="KBI38" s="250" t="s">
        <v>0</v>
      </c>
      <c r="KBJ38" s="250" t="s">
        <v>0</v>
      </c>
      <c r="KBK38" s="250" t="s">
        <v>0</v>
      </c>
      <c r="KBL38" s="250" t="s">
        <v>0</v>
      </c>
      <c r="KBM38" s="250" t="s">
        <v>0</v>
      </c>
      <c r="KBN38" s="250" t="s">
        <v>0</v>
      </c>
      <c r="KBO38" s="250" t="s">
        <v>0</v>
      </c>
      <c r="KBP38" s="250" t="s">
        <v>0</v>
      </c>
      <c r="KBQ38" s="250" t="s">
        <v>0</v>
      </c>
      <c r="KBR38" s="250" t="s">
        <v>0</v>
      </c>
      <c r="KBS38" s="250" t="s">
        <v>0</v>
      </c>
      <c r="KBT38" s="250" t="s">
        <v>0</v>
      </c>
      <c r="KBU38" s="250" t="s">
        <v>0</v>
      </c>
      <c r="KBV38" s="250" t="s">
        <v>0</v>
      </c>
      <c r="KBW38" s="250" t="s">
        <v>0</v>
      </c>
      <c r="KBX38" s="250" t="s">
        <v>0</v>
      </c>
      <c r="KBY38" s="250" t="s">
        <v>0</v>
      </c>
      <c r="KBZ38" s="250" t="s">
        <v>0</v>
      </c>
      <c r="KCA38" s="250" t="s">
        <v>0</v>
      </c>
      <c r="KCB38" s="250" t="s">
        <v>0</v>
      </c>
      <c r="KCC38" s="250" t="s">
        <v>0</v>
      </c>
      <c r="KCD38" s="250" t="s">
        <v>0</v>
      </c>
      <c r="KCE38" s="250" t="s">
        <v>0</v>
      </c>
      <c r="KCF38" s="250" t="s">
        <v>0</v>
      </c>
      <c r="KCG38" s="250" t="s">
        <v>0</v>
      </c>
      <c r="KCH38" s="250" t="s">
        <v>0</v>
      </c>
      <c r="KCI38" s="250" t="s">
        <v>0</v>
      </c>
      <c r="KCJ38" s="250" t="s">
        <v>0</v>
      </c>
      <c r="KCK38" s="250" t="s">
        <v>0</v>
      </c>
      <c r="KCL38" s="250" t="s">
        <v>0</v>
      </c>
      <c r="KCM38" s="250" t="s">
        <v>0</v>
      </c>
      <c r="KCN38" s="250" t="s">
        <v>0</v>
      </c>
      <c r="KCO38" s="250" t="s">
        <v>0</v>
      </c>
      <c r="KCP38" s="250" t="s">
        <v>0</v>
      </c>
      <c r="KCQ38" s="250" t="s">
        <v>0</v>
      </c>
      <c r="KCR38" s="250" t="s">
        <v>0</v>
      </c>
      <c r="KCS38" s="250" t="s">
        <v>0</v>
      </c>
      <c r="KCT38" s="250" t="s">
        <v>0</v>
      </c>
      <c r="KCU38" s="250" t="s">
        <v>0</v>
      </c>
      <c r="KCV38" s="250" t="s">
        <v>0</v>
      </c>
      <c r="KCW38" s="250" t="s">
        <v>0</v>
      </c>
      <c r="KCX38" s="250" t="s">
        <v>0</v>
      </c>
      <c r="KCY38" s="250" t="s">
        <v>0</v>
      </c>
      <c r="KCZ38" s="250" t="s">
        <v>0</v>
      </c>
      <c r="KDA38" s="250" t="s">
        <v>0</v>
      </c>
      <c r="KDB38" s="250" t="s">
        <v>0</v>
      </c>
      <c r="KDC38" s="250" t="s">
        <v>0</v>
      </c>
      <c r="KDD38" s="250" t="s">
        <v>0</v>
      </c>
      <c r="KDE38" s="250" t="s">
        <v>0</v>
      </c>
      <c r="KDF38" s="250" t="s">
        <v>0</v>
      </c>
      <c r="KDG38" s="250" t="s">
        <v>0</v>
      </c>
      <c r="KDH38" s="250" t="s">
        <v>0</v>
      </c>
      <c r="KDI38" s="250" t="s">
        <v>0</v>
      </c>
      <c r="KDJ38" s="250" t="s">
        <v>0</v>
      </c>
      <c r="KDK38" s="250" t="s">
        <v>0</v>
      </c>
      <c r="KDL38" s="250" t="s">
        <v>0</v>
      </c>
      <c r="KDM38" s="250" t="s">
        <v>0</v>
      </c>
      <c r="KDN38" s="250" t="s">
        <v>0</v>
      </c>
      <c r="KDO38" s="250" t="s">
        <v>0</v>
      </c>
      <c r="KDP38" s="250" t="s">
        <v>0</v>
      </c>
      <c r="KDQ38" s="250" t="s">
        <v>0</v>
      </c>
      <c r="KDR38" s="250" t="s">
        <v>0</v>
      </c>
      <c r="KDS38" s="250" t="s">
        <v>0</v>
      </c>
      <c r="KDT38" s="250" t="s">
        <v>0</v>
      </c>
      <c r="KDU38" s="250" t="s">
        <v>0</v>
      </c>
      <c r="KDV38" s="250" t="s">
        <v>0</v>
      </c>
      <c r="KDW38" s="250" t="s">
        <v>0</v>
      </c>
      <c r="KDX38" s="250" t="s">
        <v>0</v>
      </c>
      <c r="KDY38" s="250" t="s">
        <v>0</v>
      </c>
      <c r="KDZ38" s="250" t="s">
        <v>0</v>
      </c>
      <c r="KEA38" s="250" t="s">
        <v>0</v>
      </c>
      <c r="KEB38" s="250" t="s">
        <v>0</v>
      </c>
      <c r="KEC38" s="250" t="s">
        <v>0</v>
      </c>
      <c r="KED38" s="250" t="s">
        <v>0</v>
      </c>
      <c r="KEE38" s="250" t="s">
        <v>0</v>
      </c>
      <c r="KEF38" s="250" t="s">
        <v>0</v>
      </c>
      <c r="KEG38" s="250" t="s">
        <v>0</v>
      </c>
      <c r="KEH38" s="250" t="s">
        <v>0</v>
      </c>
      <c r="KEI38" s="250" t="s">
        <v>0</v>
      </c>
      <c r="KEJ38" s="250" t="s">
        <v>0</v>
      </c>
      <c r="KEK38" s="250" t="s">
        <v>0</v>
      </c>
      <c r="KEL38" s="250" t="s">
        <v>0</v>
      </c>
      <c r="KEM38" s="250" t="s">
        <v>0</v>
      </c>
      <c r="KEN38" s="250" t="s">
        <v>0</v>
      </c>
      <c r="KEO38" s="250" t="s">
        <v>0</v>
      </c>
      <c r="KEP38" s="250" t="s">
        <v>0</v>
      </c>
      <c r="KEQ38" s="250" t="s">
        <v>0</v>
      </c>
      <c r="KER38" s="250" t="s">
        <v>0</v>
      </c>
      <c r="KES38" s="250" t="s">
        <v>0</v>
      </c>
      <c r="KET38" s="250" t="s">
        <v>0</v>
      </c>
      <c r="KEU38" s="250" t="s">
        <v>0</v>
      </c>
      <c r="KEV38" s="250" t="s">
        <v>0</v>
      </c>
      <c r="KEW38" s="250" t="s">
        <v>0</v>
      </c>
      <c r="KEX38" s="250" t="s">
        <v>0</v>
      </c>
      <c r="KEY38" s="250" t="s">
        <v>0</v>
      </c>
      <c r="KEZ38" s="250" t="s">
        <v>0</v>
      </c>
      <c r="KFA38" s="250" t="s">
        <v>0</v>
      </c>
      <c r="KFB38" s="250" t="s">
        <v>0</v>
      </c>
      <c r="KFC38" s="250" t="s">
        <v>0</v>
      </c>
      <c r="KFD38" s="250" t="s">
        <v>0</v>
      </c>
      <c r="KFE38" s="250" t="s">
        <v>0</v>
      </c>
      <c r="KFF38" s="250" t="s">
        <v>0</v>
      </c>
      <c r="KFG38" s="250" t="s">
        <v>0</v>
      </c>
      <c r="KFH38" s="250" t="s">
        <v>0</v>
      </c>
      <c r="KFI38" s="250" t="s">
        <v>0</v>
      </c>
      <c r="KFJ38" s="250" t="s">
        <v>0</v>
      </c>
      <c r="KFK38" s="250" t="s">
        <v>0</v>
      </c>
      <c r="KFL38" s="250" t="s">
        <v>0</v>
      </c>
      <c r="KFM38" s="250" t="s">
        <v>0</v>
      </c>
      <c r="KFN38" s="250" t="s">
        <v>0</v>
      </c>
      <c r="KFO38" s="250" t="s">
        <v>0</v>
      </c>
      <c r="KFP38" s="250" t="s">
        <v>0</v>
      </c>
      <c r="KFQ38" s="250" t="s">
        <v>0</v>
      </c>
      <c r="KFR38" s="250" t="s">
        <v>0</v>
      </c>
      <c r="KFS38" s="250" t="s">
        <v>0</v>
      </c>
      <c r="KFT38" s="250" t="s">
        <v>0</v>
      </c>
      <c r="KFU38" s="250" t="s">
        <v>0</v>
      </c>
      <c r="KFV38" s="250" t="s">
        <v>0</v>
      </c>
      <c r="KFW38" s="250" t="s">
        <v>0</v>
      </c>
      <c r="KFX38" s="250" t="s">
        <v>0</v>
      </c>
      <c r="KFY38" s="250" t="s">
        <v>0</v>
      </c>
      <c r="KFZ38" s="250" t="s">
        <v>0</v>
      </c>
      <c r="KGA38" s="250" t="s">
        <v>0</v>
      </c>
      <c r="KGB38" s="250" t="s">
        <v>0</v>
      </c>
      <c r="KGC38" s="250" t="s">
        <v>0</v>
      </c>
      <c r="KGD38" s="250" t="s">
        <v>0</v>
      </c>
      <c r="KGE38" s="250" t="s">
        <v>0</v>
      </c>
      <c r="KGF38" s="250" t="s">
        <v>0</v>
      </c>
      <c r="KGG38" s="250" t="s">
        <v>0</v>
      </c>
      <c r="KGH38" s="250" t="s">
        <v>0</v>
      </c>
      <c r="KGI38" s="250" t="s">
        <v>0</v>
      </c>
      <c r="KGJ38" s="250" t="s">
        <v>0</v>
      </c>
      <c r="KGK38" s="250" t="s">
        <v>0</v>
      </c>
      <c r="KGL38" s="250" t="s">
        <v>0</v>
      </c>
      <c r="KGM38" s="250" t="s">
        <v>0</v>
      </c>
      <c r="KGN38" s="250" t="s">
        <v>0</v>
      </c>
      <c r="KGO38" s="250" t="s">
        <v>0</v>
      </c>
      <c r="KGP38" s="250" t="s">
        <v>0</v>
      </c>
      <c r="KGQ38" s="250" t="s">
        <v>0</v>
      </c>
      <c r="KGR38" s="250" t="s">
        <v>0</v>
      </c>
      <c r="KGS38" s="250" t="s">
        <v>0</v>
      </c>
      <c r="KGT38" s="250" t="s">
        <v>0</v>
      </c>
      <c r="KGU38" s="250" t="s">
        <v>0</v>
      </c>
      <c r="KGV38" s="250" t="s">
        <v>0</v>
      </c>
      <c r="KGW38" s="250" t="s">
        <v>0</v>
      </c>
      <c r="KGX38" s="250" t="s">
        <v>0</v>
      </c>
      <c r="KGY38" s="250" t="s">
        <v>0</v>
      </c>
      <c r="KGZ38" s="250" t="s">
        <v>0</v>
      </c>
      <c r="KHA38" s="250" t="s">
        <v>0</v>
      </c>
      <c r="KHB38" s="250" t="s">
        <v>0</v>
      </c>
      <c r="KHC38" s="250" t="s">
        <v>0</v>
      </c>
      <c r="KHD38" s="250" t="s">
        <v>0</v>
      </c>
      <c r="KHE38" s="250" t="s">
        <v>0</v>
      </c>
      <c r="KHF38" s="250" t="s">
        <v>0</v>
      </c>
      <c r="KHG38" s="250" t="s">
        <v>0</v>
      </c>
      <c r="KHH38" s="250" t="s">
        <v>0</v>
      </c>
      <c r="KHI38" s="250" t="s">
        <v>0</v>
      </c>
      <c r="KHJ38" s="250" t="s">
        <v>0</v>
      </c>
      <c r="KHK38" s="250" t="s">
        <v>0</v>
      </c>
      <c r="KHL38" s="250" t="s">
        <v>0</v>
      </c>
      <c r="KHM38" s="250" t="s">
        <v>0</v>
      </c>
      <c r="KHN38" s="250" t="s">
        <v>0</v>
      </c>
      <c r="KHO38" s="250" t="s">
        <v>0</v>
      </c>
      <c r="KHP38" s="250" t="s">
        <v>0</v>
      </c>
      <c r="KHQ38" s="250" t="s">
        <v>0</v>
      </c>
      <c r="KHR38" s="250" t="s">
        <v>0</v>
      </c>
      <c r="KHS38" s="250" t="s">
        <v>0</v>
      </c>
      <c r="KHT38" s="250" t="s">
        <v>0</v>
      </c>
      <c r="KHU38" s="250" t="s">
        <v>0</v>
      </c>
      <c r="KHV38" s="250" t="s">
        <v>0</v>
      </c>
      <c r="KHW38" s="250" t="s">
        <v>0</v>
      </c>
      <c r="KHX38" s="250" t="s">
        <v>0</v>
      </c>
      <c r="KHY38" s="250" t="s">
        <v>0</v>
      </c>
      <c r="KHZ38" s="250" t="s">
        <v>0</v>
      </c>
      <c r="KIA38" s="250" t="s">
        <v>0</v>
      </c>
      <c r="KIB38" s="250" t="s">
        <v>0</v>
      </c>
      <c r="KIC38" s="250" t="s">
        <v>0</v>
      </c>
      <c r="KID38" s="250" t="s">
        <v>0</v>
      </c>
      <c r="KIE38" s="250" t="s">
        <v>0</v>
      </c>
      <c r="KIF38" s="250" t="s">
        <v>0</v>
      </c>
      <c r="KIG38" s="250" t="s">
        <v>0</v>
      </c>
      <c r="KIH38" s="250" t="s">
        <v>0</v>
      </c>
      <c r="KII38" s="250" t="s">
        <v>0</v>
      </c>
      <c r="KIJ38" s="250" t="s">
        <v>0</v>
      </c>
      <c r="KIK38" s="250" t="s">
        <v>0</v>
      </c>
      <c r="KIL38" s="250" t="s">
        <v>0</v>
      </c>
      <c r="KIM38" s="250" t="s">
        <v>0</v>
      </c>
      <c r="KIN38" s="250" t="s">
        <v>0</v>
      </c>
      <c r="KIO38" s="250" t="s">
        <v>0</v>
      </c>
      <c r="KIP38" s="250" t="s">
        <v>0</v>
      </c>
      <c r="KIQ38" s="250" t="s">
        <v>0</v>
      </c>
      <c r="KIR38" s="250" t="s">
        <v>0</v>
      </c>
      <c r="KIS38" s="250" t="s">
        <v>0</v>
      </c>
      <c r="KIT38" s="250" t="s">
        <v>0</v>
      </c>
      <c r="KIU38" s="250" t="s">
        <v>0</v>
      </c>
      <c r="KIV38" s="250" t="s">
        <v>0</v>
      </c>
      <c r="KIW38" s="250" t="s">
        <v>0</v>
      </c>
      <c r="KIX38" s="250" t="s">
        <v>0</v>
      </c>
      <c r="KIY38" s="250" t="s">
        <v>0</v>
      </c>
      <c r="KIZ38" s="250" t="s">
        <v>0</v>
      </c>
      <c r="KJA38" s="250" t="s">
        <v>0</v>
      </c>
      <c r="KJB38" s="250" t="s">
        <v>0</v>
      </c>
      <c r="KJC38" s="250" t="s">
        <v>0</v>
      </c>
      <c r="KJD38" s="250" t="s">
        <v>0</v>
      </c>
      <c r="KJE38" s="250" t="s">
        <v>0</v>
      </c>
      <c r="KJF38" s="250" t="s">
        <v>0</v>
      </c>
      <c r="KJG38" s="250" t="s">
        <v>0</v>
      </c>
      <c r="KJH38" s="250" t="s">
        <v>0</v>
      </c>
      <c r="KJI38" s="250" t="s">
        <v>0</v>
      </c>
      <c r="KJJ38" s="250" t="s">
        <v>0</v>
      </c>
      <c r="KJK38" s="250" t="s">
        <v>0</v>
      </c>
      <c r="KJL38" s="250" t="s">
        <v>0</v>
      </c>
      <c r="KJM38" s="250" t="s">
        <v>0</v>
      </c>
      <c r="KJN38" s="250" t="s">
        <v>0</v>
      </c>
      <c r="KJO38" s="250" t="s">
        <v>0</v>
      </c>
      <c r="KJP38" s="250" t="s">
        <v>0</v>
      </c>
      <c r="KJQ38" s="250" t="s">
        <v>0</v>
      </c>
      <c r="KJR38" s="250" t="s">
        <v>0</v>
      </c>
      <c r="KJS38" s="250" t="s">
        <v>0</v>
      </c>
      <c r="KJT38" s="250" t="s">
        <v>0</v>
      </c>
      <c r="KJU38" s="250" t="s">
        <v>0</v>
      </c>
      <c r="KJV38" s="250" t="s">
        <v>0</v>
      </c>
      <c r="KJW38" s="250" t="s">
        <v>0</v>
      </c>
      <c r="KJX38" s="250" t="s">
        <v>0</v>
      </c>
      <c r="KJY38" s="250" t="s">
        <v>0</v>
      </c>
      <c r="KJZ38" s="250" t="s">
        <v>0</v>
      </c>
      <c r="KKA38" s="250" t="s">
        <v>0</v>
      </c>
      <c r="KKB38" s="250" t="s">
        <v>0</v>
      </c>
      <c r="KKC38" s="250" t="s">
        <v>0</v>
      </c>
      <c r="KKD38" s="250" t="s">
        <v>0</v>
      </c>
      <c r="KKE38" s="250" t="s">
        <v>0</v>
      </c>
      <c r="KKF38" s="250" t="s">
        <v>0</v>
      </c>
      <c r="KKG38" s="250" t="s">
        <v>0</v>
      </c>
      <c r="KKH38" s="250" t="s">
        <v>0</v>
      </c>
      <c r="KKI38" s="250" t="s">
        <v>0</v>
      </c>
      <c r="KKJ38" s="250" t="s">
        <v>0</v>
      </c>
      <c r="KKK38" s="250" t="s">
        <v>0</v>
      </c>
      <c r="KKL38" s="250" t="s">
        <v>0</v>
      </c>
      <c r="KKM38" s="250" t="s">
        <v>0</v>
      </c>
      <c r="KKN38" s="250" t="s">
        <v>0</v>
      </c>
      <c r="KKO38" s="250" t="s">
        <v>0</v>
      </c>
      <c r="KKP38" s="250" t="s">
        <v>0</v>
      </c>
      <c r="KKQ38" s="250" t="s">
        <v>0</v>
      </c>
      <c r="KKR38" s="250" t="s">
        <v>0</v>
      </c>
      <c r="KKS38" s="250" t="s">
        <v>0</v>
      </c>
      <c r="KKT38" s="250" t="s">
        <v>0</v>
      </c>
      <c r="KKU38" s="250" t="s">
        <v>0</v>
      </c>
      <c r="KKV38" s="250" t="s">
        <v>0</v>
      </c>
      <c r="KKW38" s="250" t="s">
        <v>0</v>
      </c>
      <c r="KKX38" s="250" t="s">
        <v>0</v>
      </c>
      <c r="KKY38" s="250" t="s">
        <v>0</v>
      </c>
      <c r="KKZ38" s="250" t="s">
        <v>0</v>
      </c>
      <c r="KLA38" s="250" t="s">
        <v>0</v>
      </c>
      <c r="KLB38" s="250" t="s">
        <v>0</v>
      </c>
      <c r="KLC38" s="250" t="s">
        <v>0</v>
      </c>
      <c r="KLD38" s="250" t="s">
        <v>0</v>
      </c>
      <c r="KLE38" s="250" t="s">
        <v>0</v>
      </c>
      <c r="KLF38" s="250" t="s">
        <v>0</v>
      </c>
      <c r="KLG38" s="250" t="s">
        <v>0</v>
      </c>
      <c r="KLH38" s="250" t="s">
        <v>0</v>
      </c>
      <c r="KLI38" s="250" t="s">
        <v>0</v>
      </c>
      <c r="KLJ38" s="250" t="s">
        <v>0</v>
      </c>
      <c r="KLK38" s="250" t="s">
        <v>0</v>
      </c>
      <c r="KLL38" s="250" t="s">
        <v>0</v>
      </c>
      <c r="KLM38" s="250" t="s">
        <v>0</v>
      </c>
      <c r="KLN38" s="250" t="s">
        <v>0</v>
      </c>
      <c r="KLO38" s="250" t="s">
        <v>0</v>
      </c>
      <c r="KLP38" s="250" t="s">
        <v>0</v>
      </c>
      <c r="KLQ38" s="250" t="s">
        <v>0</v>
      </c>
      <c r="KLR38" s="250" t="s">
        <v>0</v>
      </c>
      <c r="KLS38" s="250" t="s">
        <v>0</v>
      </c>
      <c r="KLT38" s="250" t="s">
        <v>0</v>
      </c>
      <c r="KLU38" s="250" t="s">
        <v>0</v>
      </c>
      <c r="KLV38" s="250" t="s">
        <v>0</v>
      </c>
      <c r="KLW38" s="250" t="s">
        <v>0</v>
      </c>
      <c r="KLX38" s="250" t="s">
        <v>0</v>
      </c>
      <c r="KLY38" s="250" t="s">
        <v>0</v>
      </c>
      <c r="KLZ38" s="250" t="s">
        <v>0</v>
      </c>
      <c r="KMA38" s="250" t="s">
        <v>0</v>
      </c>
      <c r="KMB38" s="250" t="s">
        <v>0</v>
      </c>
      <c r="KMC38" s="250" t="s">
        <v>0</v>
      </c>
      <c r="KMD38" s="250" t="s">
        <v>0</v>
      </c>
      <c r="KME38" s="250" t="s">
        <v>0</v>
      </c>
      <c r="KMF38" s="250" t="s">
        <v>0</v>
      </c>
      <c r="KMG38" s="250" t="s">
        <v>0</v>
      </c>
      <c r="KMH38" s="250" t="s">
        <v>0</v>
      </c>
      <c r="KMI38" s="250" t="s">
        <v>0</v>
      </c>
      <c r="KMJ38" s="250" t="s">
        <v>0</v>
      </c>
      <c r="KMK38" s="250" t="s">
        <v>0</v>
      </c>
      <c r="KML38" s="250" t="s">
        <v>0</v>
      </c>
      <c r="KMM38" s="250" t="s">
        <v>0</v>
      </c>
      <c r="KMN38" s="250" t="s">
        <v>0</v>
      </c>
      <c r="KMO38" s="250" t="s">
        <v>0</v>
      </c>
      <c r="KMP38" s="250" t="s">
        <v>0</v>
      </c>
      <c r="KMQ38" s="250" t="s">
        <v>0</v>
      </c>
      <c r="KMR38" s="250" t="s">
        <v>0</v>
      </c>
      <c r="KMS38" s="250" t="s">
        <v>0</v>
      </c>
      <c r="KMT38" s="250" t="s">
        <v>0</v>
      </c>
      <c r="KMU38" s="250" t="s">
        <v>0</v>
      </c>
      <c r="KMV38" s="250" t="s">
        <v>0</v>
      </c>
      <c r="KMW38" s="250" t="s">
        <v>0</v>
      </c>
      <c r="KMX38" s="250" t="s">
        <v>0</v>
      </c>
      <c r="KMY38" s="250" t="s">
        <v>0</v>
      </c>
      <c r="KMZ38" s="250" t="s">
        <v>0</v>
      </c>
      <c r="KNA38" s="250" t="s">
        <v>0</v>
      </c>
      <c r="KNB38" s="250" t="s">
        <v>0</v>
      </c>
      <c r="KNC38" s="250" t="s">
        <v>0</v>
      </c>
      <c r="KND38" s="250" t="s">
        <v>0</v>
      </c>
      <c r="KNE38" s="250" t="s">
        <v>0</v>
      </c>
      <c r="KNF38" s="250" t="s">
        <v>0</v>
      </c>
      <c r="KNG38" s="250" t="s">
        <v>0</v>
      </c>
      <c r="KNH38" s="250" t="s">
        <v>0</v>
      </c>
      <c r="KNI38" s="250" t="s">
        <v>0</v>
      </c>
      <c r="KNJ38" s="250" t="s">
        <v>0</v>
      </c>
      <c r="KNK38" s="250" t="s">
        <v>0</v>
      </c>
      <c r="KNL38" s="250" t="s">
        <v>0</v>
      </c>
      <c r="KNM38" s="250" t="s">
        <v>0</v>
      </c>
      <c r="KNN38" s="250" t="s">
        <v>0</v>
      </c>
      <c r="KNO38" s="250" t="s">
        <v>0</v>
      </c>
      <c r="KNP38" s="250" t="s">
        <v>0</v>
      </c>
      <c r="KNQ38" s="250" t="s">
        <v>0</v>
      </c>
      <c r="KNR38" s="250" t="s">
        <v>0</v>
      </c>
      <c r="KNS38" s="250" t="s">
        <v>0</v>
      </c>
      <c r="KNT38" s="250" t="s">
        <v>0</v>
      </c>
      <c r="KNU38" s="250" t="s">
        <v>0</v>
      </c>
      <c r="KNV38" s="250" t="s">
        <v>0</v>
      </c>
      <c r="KNW38" s="250" t="s">
        <v>0</v>
      </c>
      <c r="KNX38" s="250" t="s">
        <v>0</v>
      </c>
      <c r="KNY38" s="250" t="s">
        <v>0</v>
      </c>
      <c r="KNZ38" s="250" t="s">
        <v>0</v>
      </c>
      <c r="KOA38" s="250" t="s">
        <v>0</v>
      </c>
      <c r="KOB38" s="250" t="s">
        <v>0</v>
      </c>
      <c r="KOC38" s="250" t="s">
        <v>0</v>
      </c>
      <c r="KOD38" s="250" t="s">
        <v>0</v>
      </c>
      <c r="KOE38" s="250" t="s">
        <v>0</v>
      </c>
      <c r="KOF38" s="250" t="s">
        <v>0</v>
      </c>
      <c r="KOG38" s="250" t="s">
        <v>0</v>
      </c>
      <c r="KOH38" s="250" t="s">
        <v>0</v>
      </c>
      <c r="KOI38" s="250" t="s">
        <v>0</v>
      </c>
      <c r="KOJ38" s="250" t="s">
        <v>0</v>
      </c>
      <c r="KOK38" s="250" t="s">
        <v>0</v>
      </c>
      <c r="KOL38" s="250" t="s">
        <v>0</v>
      </c>
      <c r="KOM38" s="250" t="s">
        <v>0</v>
      </c>
      <c r="KON38" s="250" t="s">
        <v>0</v>
      </c>
      <c r="KOO38" s="250" t="s">
        <v>0</v>
      </c>
      <c r="KOP38" s="250" t="s">
        <v>0</v>
      </c>
      <c r="KOQ38" s="250" t="s">
        <v>0</v>
      </c>
      <c r="KOR38" s="250" t="s">
        <v>0</v>
      </c>
      <c r="KOS38" s="250" t="s">
        <v>0</v>
      </c>
      <c r="KOT38" s="250" t="s">
        <v>0</v>
      </c>
      <c r="KOU38" s="250" t="s">
        <v>0</v>
      </c>
      <c r="KOV38" s="250" t="s">
        <v>0</v>
      </c>
      <c r="KOW38" s="250" t="s">
        <v>0</v>
      </c>
      <c r="KOX38" s="250" t="s">
        <v>0</v>
      </c>
      <c r="KOY38" s="250" t="s">
        <v>0</v>
      </c>
      <c r="KOZ38" s="250" t="s">
        <v>0</v>
      </c>
      <c r="KPA38" s="250" t="s">
        <v>0</v>
      </c>
      <c r="KPB38" s="250" t="s">
        <v>0</v>
      </c>
      <c r="KPC38" s="250" t="s">
        <v>0</v>
      </c>
      <c r="KPD38" s="250" t="s">
        <v>0</v>
      </c>
      <c r="KPE38" s="250" t="s">
        <v>0</v>
      </c>
      <c r="KPF38" s="250" t="s">
        <v>0</v>
      </c>
      <c r="KPG38" s="250" t="s">
        <v>0</v>
      </c>
      <c r="KPH38" s="250" t="s">
        <v>0</v>
      </c>
      <c r="KPI38" s="250" t="s">
        <v>0</v>
      </c>
      <c r="KPJ38" s="250" t="s">
        <v>0</v>
      </c>
      <c r="KPK38" s="250" t="s">
        <v>0</v>
      </c>
      <c r="KPL38" s="250" t="s">
        <v>0</v>
      </c>
      <c r="KPM38" s="250" t="s">
        <v>0</v>
      </c>
      <c r="KPN38" s="250" t="s">
        <v>0</v>
      </c>
      <c r="KPO38" s="250" t="s">
        <v>0</v>
      </c>
      <c r="KPP38" s="250" t="s">
        <v>0</v>
      </c>
      <c r="KPQ38" s="250" t="s">
        <v>0</v>
      </c>
      <c r="KPR38" s="250" t="s">
        <v>0</v>
      </c>
      <c r="KPS38" s="250" t="s">
        <v>0</v>
      </c>
      <c r="KPT38" s="250" t="s">
        <v>0</v>
      </c>
      <c r="KPU38" s="250" t="s">
        <v>0</v>
      </c>
      <c r="KPV38" s="250" t="s">
        <v>0</v>
      </c>
      <c r="KPW38" s="250" t="s">
        <v>0</v>
      </c>
      <c r="KPX38" s="250" t="s">
        <v>0</v>
      </c>
      <c r="KPY38" s="250" t="s">
        <v>0</v>
      </c>
      <c r="KPZ38" s="250" t="s">
        <v>0</v>
      </c>
      <c r="KQA38" s="250" t="s">
        <v>0</v>
      </c>
      <c r="KQB38" s="250" t="s">
        <v>0</v>
      </c>
      <c r="KQC38" s="250" t="s">
        <v>0</v>
      </c>
      <c r="KQD38" s="250" t="s">
        <v>0</v>
      </c>
      <c r="KQE38" s="250" t="s">
        <v>0</v>
      </c>
      <c r="KQF38" s="250" t="s">
        <v>0</v>
      </c>
      <c r="KQG38" s="250" t="s">
        <v>0</v>
      </c>
      <c r="KQH38" s="250" t="s">
        <v>0</v>
      </c>
      <c r="KQI38" s="250" t="s">
        <v>0</v>
      </c>
      <c r="KQJ38" s="250" t="s">
        <v>0</v>
      </c>
      <c r="KQK38" s="250" t="s">
        <v>0</v>
      </c>
      <c r="KQL38" s="250" t="s">
        <v>0</v>
      </c>
      <c r="KQM38" s="250" t="s">
        <v>0</v>
      </c>
      <c r="KQN38" s="250" t="s">
        <v>0</v>
      </c>
      <c r="KQO38" s="250" t="s">
        <v>0</v>
      </c>
      <c r="KQP38" s="250" t="s">
        <v>0</v>
      </c>
      <c r="KQQ38" s="250" t="s">
        <v>0</v>
      </c>
      <c r="KQR38" s="250" t="s">
        <v>0</v>
      </c>
      <c r="KQS38" s="250" t="s">
        <v>0</v>
      </c>
      <c r="KQT38" s="250" t="s">
        <v>0</v>
      </c>
      <c r="KQU38" s="250" t="s">
        <v>0</v>
      </c>
      <c r="KQV38" s="250" t="s">
        <v>0</v>
      </c>
      <c r="KQW38" s="250" t="s">
        <v>0</v>
      </c>
      <c r="KQX38" s="250" t="s">
        <v>0</v>
      </c>
      <c r="KQY38" s="250" t="s">
        <v>0</v>
      </c>
      <c r="KQZ38" s="250" t="s">
        <v>0</v>
      </c>
      <c r="KRA38" s="250" t="s">
        <v>0</v>
      </c>
      <c r="KRB38" s="250" t="s">
        <v>0</v>
      </c>
      <c r="KRC38" s="250" t="s">
        <v>0</v>
      </c>
      <c r="KRD38" s="250" t="s">
        <v>0</v>
      </c>
      <c r="KRE38" s="250" t="s">
        <v>0</v>
      </c>
      <c r="KRF38" s="250" t="s">
        <v>0</v>
      </c>
      <c r="KRG38" s="250" t="s">
        <v>0</v>
      </c>
      <c r="KRH38" s="250" t="s">
        <v>0</v>
      </c>
      <c r="KRI38" s="250" t="s">
        <v>0</v>
      </c>
      <c r="KRJ38" s="250" t="s">
        <v>0</v>
      </c>
      <c r="KRK38" s="250" t="s">
        <v>0</v>
      </c>
      <c r="KRL38" s="250" t="s">
        <v>0</v>
      </c>
      <c r="KRM38" s="250" t="s">
        <v>0</v>
      </c>
      <c r="KRN38" s="250" t="s">
        <v>0</v>
      </c>
      <c r="KRO38" s="250" t="s">
        <v>0</v>
      </c>
      <c r="KRP38" s="250" t="s">
        <v>0</v>
      </c>
      <c r="KRQ38" s="250" t="s">
        <v>0</v>
      </c>
      <c r="KRR38" s="250" t="s">
        <v>0</v>
      </c>
      <c r="KRS38" s="250" t="s">
        <v>0</v>
      </c>
      <c r="KRT38" s="250" t="s">
        <v>0</v>
      </c>
      <c r="KRU38" s="250" t="s">
        <v>0</v>
      </c>
      <c r="KRV38" s="250" t="s">
        <v>0</v>
      </c>
      <c r="KRW38" s="250" t="s">
        <v>0</v>
      </c>
      <c r="KRX38" s="250" t="s">
        <v>0</v>
      </c>
      <c r="KRY38" s="250" t="s">
        <v>0</v>
      </c>
      <c r="KRZ38" s="250" t="s">
        <v>0</v>
      </c>
      <c r="KSA38" s="250" t="s">
        <v>0</v>
      </c>
      <c r="KSB38" s="250" t="s">
        <v>0</v>
      </c>
      <c r="KSC38" s="250" t="s">
        <v>0</v>
      </c>
      <c r="KSD38" s="250" t="s">
        <v>0</v>
      </c>
      <c r="KSE38" s="250" t="s">
        <v>0</v>
      </c>
      <c r="KSF38" s="250" t="s">
        <v>0</v>
      </c>
      <c r="KSG38" s="250" t="s">
        <v>0</v>
      </c>
      <c r="KSH38" s="250" t="s">
        <v>0</v>
      </c>
      <c r="KSI38" s="250" t="s">
        <v>0</v>
      </c>
      <c r="KSJ38" s="250" t="s">
        <v>0</v>
      </c>
      <c r="KSK38" s="250" t="s">
        <v>0</v>
      </c>
      <c r="KSL38" s="250" t="s">
        <v>0</v>
      </c>
      <c r="KSM38" s="250" t="s">
        <v>0</v>
      </c>
      <c r="KSN38" s="250" t="s">
        <v>0</v>
      </c>
      <c r="KSO38" s="250" t="s">
        <v>0</v>
      </c>
      <c r="KSP38" s="250" t="s">
        <v>0</v>
      </c>
      <c r="KSQ38" s="250" t="s">
        <v>0</v>
      </c>
      <c r="KSR38" s="250" t="s">
        <v>0</v>
      </c>
      <c r="KSS38" s="250" t="s">
        <v>0</v>
      </c>
      <c r="KST38" s="250" t="s">
        <v>0</v>
      </c>
      <c r="KSU38" s="250" t="s">
        <v>0</v>
      </c>
      <c r="KSV38" s="250" t="s">
        <v>0</v>
      </c>
      <c r="KSW38" s="250" t="s">
        <v>0</v>
      </c>
      <c r="KSX38" s="250" t="s">
        <v>0</v>
      </c>
      <c r="KSY38" s="250" t="s">
        <v>0</v>
      </c>
      <c r="KSZ38" s="250" t="s">
        <v>0</v>
      </c>
      <c r="KTA38" s="250" t="s">
        <v>0</v>
      </c>
      <c r="KTB38" s="250" t="s">
        <v>0</v>
      </c>
      <c r="KTC38" s="250" t="s">
        <v>0</v>
      </c>
      <c r="KTD38" s="250" t="s">
        <v>0</v>
      </c>
      <c r="KTE38" s="250" t="s">
        <v>0</v>
      </c>
      <c r="KTF38" s="250" t="s">
        <v>0</v>
      </c>
      <c r="KTG38" s="250" t="s">
        <v>0</v>
      </c>
      <c r="KTH38" s="250" t="s">
        <v>0</v>
      </c>
      <c r="KTI38" s="250" t="s">
        <v>0</v>
      </c>
      <c r="KTJ38" s="250" t="s">
        <v>0</v>
      </c>
      <c r="KTK38" s="250" t="s">
        <v>0</v>
      </c>
      <c r="KTL38" s="250" t="s">
        <v>0</v>
      </c>
      <c r="KTM38" s="250" t="s">
        <v>0</v>
      </c>
      <c r="KTN38" s="250" t="s">
        <v>0</v>
      </c>
      <c r="KTO38" s="250" t="s">
        <v>0</v>
      </c>
      <c r="KTP38" s="250" t="s">
        <v>0</v>
      </c>
      <c r="KTQ38" s="250" t="s">
        <v>0</v>
      </c>
      <c r="KTR38" s="250" t="s">
        <v>0</v>
      </c>
      <c r="KTS38" s="250" t="s">
        <v>0</v>
      </c>
      <c r="KTT38" s="250" t="s">
        <v>0</v>
      </c>
      <c r="KTU38" s="250" t="s">
        <v>0</v>
      </c>
      <c r="KTV38" s="250" t="s">
        <v>0</v>
      </c>
      <c r="KTW38" s="250" t="s">
        <v>0</v>
      </c>
      <c r="KTX38" s="250" t="s">
        <v>0</v>
      </c>
      <c r="KTY38" s="250" t="s">
        <v>0</v>
      </c>
      <c r="KTZ38" s="250" t="s">
        <v>0</v>
      </c>
      <c r="KUA38" s="250" t="s">
        <v>0</v>
      </c>
      <c r="KUB38" s="250" t="s">
        <v>0</v>
      </c>
      <c r="KUC38" s="250" t="s">
        <v>0</v>
      </c>
      <c r="KUD38" s="250" t="s">
        <v>0</v>
      </c>
      <c r="KUE38" s="250" t="s">
        <v>0</v>
      </c>
      <c r="KUF38" s="250" t="s">
        <v>0</v>
      </c>
      <c r="KUG38" s="250" t="s">
        <v>0</v>
      </c>
      <c r="KUH38" s="250" t="s">
        <v>0</v>
      </c>
      <c r="KUI38" s="250" t="s">
        <v>0</v>
      </c>
      <c r="KUJ38" s="250" t="s">
        <v>0</v>
      </c>
      <c r="KUK38" s="250" t="s">
        <v>0</v>
      </c>
      <c r="KUL38" s="250" t="s">
        <v>0</v>
      </c>
      <c r="KUM38" s="250" t="s">
        <v>0</v>
      </c>
      <c r="KUN38" s="250" t="s">
        <v>0</v>
      </c>
      <c r="KUO38" s="250" t="s">
        <v>0</v>
      </c>
      <c r="KUP38" s="250" t="s">
        <v>0</v>
      </c>
      <c r="KUQ38" s="250" t="s">
        <v>0</v>
      </c>
      <c r="KUR38" s="250" t="s">
        <v>0</v>
      </c>
      <c r="KUS38" s="250" t="s">
        <v>0</v>
      </c>
      <c r="KUT38" s="250" t="s">
        <v>0</v>
      </c>
      <c r="KUU38" s="250" t="s">
        <v>0</v>
      </c>
      <c r="KUV38" s="250" t="s">
        <v>0</v>
      </c>
      <c r="KUW38" s="250" t="s">
        <v>0</v>
      </c>
      <c r="KUX38" s="250" t="s">
        <v>0</v>
      </c>
      <c r="KUY38" s="250" t="s">
        <v>0</v>
      </c>
      <c r="KUZ38" s="250" t="s">
        <v>0</v>
      </c>
      <c r="KVA38" s="250" t="s">
        <v>0</v>
      </c>
      <c r="KVB38" s="250" t="s">
        <v>0</v>
      </c>
      <c r="KVC38" s="250" t="s">
        <v>0</v>
      </c>
      <c r="KVD38" s="250" t="s">
        <v>0</v>
      </c>
      <c r="KVE38" s="250" t="s">
        <v>0</v>
      </c>
      <c r="KVF38" s="250" t="s">
        <v>0</v>
      </c>
      <c r="KVG38" s="250" t="s">
        <v>0</v>
      </c>
      <c r="KVH38" s="250" t="s">
        <v>0</v>
      </c>
      <c r="KVI38" s="250" t="s">
        <v>0</v>
      </c>
      <c r="KVJ38" s="250" t="s">
        <v>0</v>
      </c>
      <c r="KVK38" s="250" t="s">
        <v>0</v>
      </c>
      <c r="KVL38" s="250" t="s">
        <v>0</v>
      </c>
      <c r="KVM38" s="250" t="s">
        <v>0</v>
      </c>
      <c r="KVN38" s="250" t="s">
        <v>0</v>
      </c>
      <c r="KVO38" s="250" t="s">
        <v>0</v>
      </c>
      <c r="KVP38" s="250" t="s">
        <v>0</v>
      </c>
      <c r="KVQ38" s="250" t="s">
        <v>0</v>
      </c>
      <c r="KVR38" s="250" t="s">
        <v>0</v>
      </c>
      <c r="KVS38" s="250" t="s">
        <v>0</v>
      </c>
      <c r="KVT38" s="250" t="s">
        <v>0</v>
      </c>
      <c r="KVU38" s="250" t="s">
        <v>0</v>
      </c>
      <c r="KVV38" s="250" t="s">
        <v>0</v>
      </c>
      <c r="KVW38" s="250" t="s">
        <v>0</v>
      </c>
      <c r="KVX38" s="250" t="s">
        <v>0</v>
      </c>
      <c r="KVY38" s="250" t="s">
        <v>0</v>
      </c>
      <c r="KVZ38" s="250" t="s">
        <v>0</v>
      </c>
      <c r="KWA38" s="250" t="s">
        <v>0</v>
      </c>
      <c r="KWB38" s="250" t="s">
        <v>0</v>
      </c>
      <c r="KWC38" s="250" t="s">
        <v>0</v>
      </c>
      <c r="KWD38" s="250" t="s">
        <v>0</v>
      </c>
      <c r="KWE38" s="250" t="s">
        <v>0</v>
      </c>
      <c r="KWF38" s="250" t="s">
        <v>0</v>
      </c>
      <c r="KWG38" s="250" t="s">
        <v>0</v>
      </c>
      <c r="KWH38" s="250" t="s">
        <v>0</v>
      </c>
      <c r="KWI38" s="250" t="s">
        <v>0</v>
      </c>
      <c r="KWJ38" s="250" t="s">
        <v>0</v>
      </c>
      <c r="KWK38" s="250" t="s">
        <v>0</v>
      </c>
      <c r="KWL38" s="250" t="s">
        <v>0</v>
      </c>
      <c r="KWM38" s="250" t="s">
        <v>0</v>
      </c>
      <c r="KWN38" s="250" t="s">
        <v>0</v>
      </c>
      <c r="KWO38" s="250" t="s">
        <v>0</v>
      </c>
      <c r="KWP38" s="250" t="s">
        <v>0</v>
      </c>
      <c r="KWQ38" s="250" t="s">
        <v>0</v>
      </c>
      <c r="KWR38" s="250" t="s">
        <v>0</v>
      </c>
      <c r="KWS38" s="250" t="s">
        <v>0</v>
      </c>
      <c r="KWT38" s="250" t="s">
        <v>0</v>
      </c>
      <c r="KWU38" s="250" t="s">
        <v>0</v>
      </c>
      <c r="KWV38" s="250" t="s">
        <v>0</v>
      </c>
      <c r="KWW38" s="250" t="s">
        <v>0</v>
      </c>
      <c r="KWX38" s="250" t="s">
        <v>0</v>
      </c>
      <c r="KWY38" s="250" t="s">
        <v>0</v>
      </c>
      <c r="KWZ38" s="250" t="s">
        <v>0</v>
      </c>
      <c r="KXA38" s="250" t="s">
        <v>0</v>
      </c>
      <c r="KXB38" s="250" t="s">
        <v>0</v>
      </c>
      <c r="KXC38" s="250" t="s">
        <v>0</v>
      </c>
      <c r="KXD38" s="250" t="s">
        <v>0</v>
      </c>
      <c r="KXE38" s="250" t="s">
        <v>0</v>
      </c>
      <c r="KXF38" s="250" t="s">
        <v>0</v>
      </c>
      <c r="KXG38" s="250" t="s">
        <v>0</v>
      </c>
      <c r="KXH38" s="250" t="s">
        <v>0</v>
      </c>
      <c r="KXI38" s="250" t="s">
        <v>0</v>
      </c>
      <c r="KXJ38" s="250" t="s">
        <v>0</v>
      </c>
      <c r="KXK38" s="250" t="s">
        <v>0</v>
      </c>
      <c r="KXL38" s="250" t="s">
        <v>0</v>
      </c>
      <c r="KXM38" s="250" t="s">
        <v>0</v>
      </c>
      <c r="KXN38" s="250" t="s">
        <v>0</v>
      </c>
      <c r="KXO38" s="250" t="s">
        <v>0</v>
      </c>
      <c r="KXP38" s="250" t="s">
        <v>0</v>
      </c>
      <c r="KXQ38" s="250" t="s">
        <v>0</v>
      </c>
      <c r="KXR38" s="250" t="s">
        <v>0</v>
      </c>
      <c r="KXS38" s="250" t="s">
        <v>0</v>
      </c>
      <c r="KXT38" s="250" t="s">
        <v>0</v>
      </c>
      <c r="KXU38" s="250" t="s">
        <v>0</v>
      </c>
      <c r="KXV38" s="250" t="s">
        <v>0</v>
      </c>
      <c r="KXW38" s="250" t="s">
        <v>0</v>
      </c>
      <c r="KXX38" s="250" t="s">
        <v>0</v>
      </c>
      <c r="KXY38" s="250" t="s">
        <v>0</v>
      </c>
      <c r="KXZ38" s="250" t="s">
        <v>0</v>
      </c>
      <c r="KYA38" s="250" t="s">
        <v>0</v>
      </c>
      <c r="KYB38" s="250" t="s">
        <v>0</v>
      </c>
      <c r="KYC38" s="250" t="s">
        <v>0</v>
      </c>
      <c r="KYD38" s="250" t="s">
        <v>0</v>
      </c>
      <c r="KYE38" s="250" t="s">
        <v>0</v>
      </c>
      <c r="KYF38" s="250" t="s">
        <v>0</v>
      </c>
      <c r="KYG38" s="250" t="s">
        <v>0</v>
      </c>
      <c r="KYH38" s="250" t="s">
        <v>0</v>
      </c>
      <c r="KYI38" s="250" t="s">
        <v>0</v>
      </c>
      <c r="KYJ38" s="250" t="s">
        <v>0</v>
      </c>
      <c r="KYK38" s="250" t="s">
        <v>0</v>
      </c>
      <c r="KYL38" s="250" t="s">
        <v>0</v>
      </c>
      <c r="KYM38" s="250" t="s">
        <v>0</v>
      </c>
      <c r="KYN38" s="250" t="s">
        <v>0</v>
      </c>
      <c r="KYO38" s="250" t="s">
        <v>0</v>
      </c>
      <c r="KYP38" s="250" t="s">
        <v>0</v>
      </c>
      <c r="KYQ38" s="250" t="s">
        <v>0</v>
      </c>
      <c r="KYR38" s="250" t="s">
        <v>0</v>
      </c>
      <c r="KYS38" s="250" t="s">
        <v>0</v>
      </c>
      <c r="KYT38" s="250" t="s">
        <v>0</v>
      </c>
      <c r="KYU38" s="250" t="s">
        <v>0</v>
      </c>
      <c r="KYV38" s="250" t="s">
        <v>0</v>
      </c>
      <c r="KYW38" s="250" t="s">
        <v>0</v>
      </c>
      <c r="KYX38" s="250" t="s">
        <v>0</v>
      </c>
      <c r="KYY38" s="250" t="s">
        <v>0</v>
      </c>
      <c r="KYZ38" s="250" t="s">
        <v>0</v>
      </c>
      <c r="KZA38" s="250" t="s">
        <v>0</v>
      </c>
      <c r="KZB38" s="250" t="s">
        <v>0</v>
      </c>
      <c r="KZC38" s="250" t="s">
        <v>0</v>
      </c>
      <c r="KZD38" s="250" t="s">
        <v>0</v>
      </c>
      <c r="KZE38" s="250" t="s">
        <v>0</v>
      </c>
      <c r="KZF38" s="250" t="s">
        <v>0</v>
      </c>
      <c r="KZG38" s="250" t="s">
        <v>0</v>
      </c>
      <c r="KZH38" s="250" t="s">
        <v>0</v>
      </c>
      <c r="KZI38" s="250" t="s">
        <v>0</v>
      </c>
      <c r="KZJ38" s="250" t="s">
        <v>0</v>
      </c>
      <c r="KZK38" s="250" t="s">
        <v>0</v>
      </c>
      <c r="KZL38" s="250" t="s">
        <v>0</v>
      </c>
      <c r="KZM38" s="250" t="s">
        <v>0</v>
      </c>
      <c r="KZN38" s="250" t="s">
        <v>0</v>
      </c>
      <c r="KZO38" s="250" t="s">
        <v>0</v>
      </c>
      <c r="KZP38" s="250" t="s">
        <v>0</v>
      </c>
      <c r="KZQ38" s="250" t="s">
        <v>0</v>
      </c>
      <c r="KZR38" s="250" t="s">
        <v>0</v>
      </c>
      <c r="KZS38" s="250" t="s">
        <v>0</v>
      </c>
      <c r="KZT38" s="250" t="s">
        <v>0</v>
      </c>
      <c r="KZU38" s="250" t="s">
        <v>0</v>
      </c>
      <c r="KZV38" s="250" t="s">
        <v>0</v>
      </c>
      <c r="KZW38" s="250" t="s">
        <v>0</v>
      </c>
      <c r="KZX38" s="250" t="s">
        <v>0</v>
      </c>
      <c r="KZY38" s="250" t="s">
        <v>0</v>
      </c>
      <c r="KZZ38" s="250" t="s">
        <v>0</v>
      </c>
      <c r="LAA38" s="250" t="s">
        <v>0</v>
      </c>
      <c r="LAB38" s="250" t="s">
        <v>0</v>
      </c>
      <c r="LAC38" s="250" t="s">
        <v>0</v>
      </c>
      <c r="LAD38" s="250" t="s">
        <v>0</v>
      </c>
      <c r="LAE38" s="250" t="s">
        <v>0</v>
      </c>
      <c r="LAF38" s="250" t="s">
        <v>0</v>
      </c>
      <c r="LAG38" s="250" t="s">
        <v>0</v>
      </c>
      <c r="LAH38" s="250" t="s">
        <v>0</v>
      </c>
      <c r="LAI38" s="250" t="s">
        <v>0</v>
      </c>
      <c r="LAJ38" s="250" t="s">
        <v>0</v>
      </c>
      <c r="LAK38" s="250" t="s">
        <v>0</v>
      </c>
      <c r="LAL38" s="250" t="s">
        <v>0</v>
      </c>
      <c r="LAM38" s="250" t="s">
        <v>0</v>
      </c>
      <c r="LAN38" s="250" t="s">
        <v>0</v>
      </c>
      <c r="LAO38" s="250" t="s">
        <v>0</v>
      </c>
      <c r="LAP38" s="250" t="s">
        <v>0</v>
      </c>
      <c r="LAQ38" s="250" t="s">
        <v>0</v>
      </c>
      <c r="LAR38" s="250" t="s">
        <v>0</v>
      </c>
      <c r="LAS38" s="250" t="s">
        <v>0</v>
      </c>
      <c r="LAT38" s="250" t="s">
        <v>0</v>
      </c>
      <c r="LAU38" s="250" t="s">
        <v>0</v>
      </c>
      <c r="LAV38" s="250" t="s">
        <v>0</v>
      </c>
      <c r="LAW38" s="250" t="s">
        <v>0</v>
      </c>
      <c r="LAX38" s="250" t="s">
        <v>0</v>
      </c>
      <c r="LAY38" s="250" t="s">
        <v>0</v>
      </c>
      <c r="LAZ38" s="250" t="s">
        <v>0</v>
      </c>
      <c r="LBA38" s="250" t="s">
        <v>0</v>
      </c>
      <c r="LBB38" s="250" t="s">
        <v>0</v>
      </c>
      <c r="LBC38" s="250" t="s">
        <v>0</v>
      </c>
      <c r="LBD38" s="250" t="s">
        <v>0</v>
      </c>
      <c r="LBE38" s="250" t="s">
        <v>0</v>
      </c>
      <c r="LBF38" s="250" t="s">
        <v>0</v>
      </c>
      <c r="LBG38" s="250" t="s">
        <v>0</v>
      </c>
      <c r="LBH38" s="250" t="s">
        <v>0</v>
      </c>
      <c r="LBI38" s="250" t="s">
        <v>0</v>
      </c>
      <c r="LBJ38" s="250" t="s">
        <v>0</v>
      </c>
      <c r="LBK38" s="250" t="s">
        <v>0</v>
      </c>
      <c r="LBL38" s="250" t="s">
        <v>0</v>
      </c>
      <c r="LBM38" s="250" t="s">
        <v>0</v>
      </c>
      <c r="LBN38" s="250" t="s">
        <v>0</v>
      </c>
      <c r="LBO38" s="250" t="s">
        <v>0</v>
      </c>
      <c r="LBP38" s="250" t="s">
        <v>0</v>
      </c>
      <c r="LBQ38" s="250" t="s">
        <v>0</v>
      </c>
      <c r="LBR38" s="250" t="s">
        <v>0</v>
      </c>
      <c r="LBS38" s="250" t="s">
        <v>0</v>
      </c>
      <c r="LBT38" s="250" t="s">
        <v>0</v>
      </c>
      <c r="LBU38" s="250" t="s">
        <v>0</v>
      </c>
      <c r="LBV38" s="250" t="s">
        <v>0</v>
      </c>
      <c r="LBW38" s="250" t="s">
        <v>0</v>
      </c>
      <c r="LBX38" s="250" t="s">
        <v>0</v>
      </c>
      <c r="LBY38" s="250" t="s">
        <v>0</v>
      </c>
      <c r="LBZ38" s="250" t="s">
        <v>0</v>
      </c>
      <c r="LCA38" s="250" t="s">
        <v>0</v>
      </c>
      <c r="LCB38" s="250" t="s">
        <v>0</v>
      </c>
      <c r="LCC38" s="250" t="s">
        <v>0</v>
      </c>
      <c r="LCD38" s="250" t="s">
        <v>0</v>
      </c>
      <c r="LCE38" s="250" t="s">
        <v>0</v>
      </c>
      <c r="LCF38" s="250" t="s">
        <v>0</v>
      </c>
      <c r="LCG38" s="250" t="s">
        <v>0</v>
      </c>
      <c r="LCH38" s="250" t="s">
        <v>0</v>
      </c>
      <c r="LCI38" s="250" t="s">
        <v>0</v>
      </c>
      <c r="LCJ38" s="250" t="s">
        <v>0</v>
      </c>
      <c r="LCK38" s="250" t="s">
        <v>0</v>
      </c>
      <c r="LCL38" s="250" t="s">
        <v>0</v>
      </c>
      <c r="LCM38" s="250" t="s">
        <v>0</v>
      </c>
      <c r="LCN38" s="250" t="s">
        <v>0</v>
      </c>
      <c r="LCO38" s="250" t="s">
        <v>0</v>
      </c>
      <c r="LCP38" s="250" t="s">
        <v>0</v>
      </c>
      <c r="LCQ38" s="250" t="s">
        <v>0</v>
      </c>
      <c r="LCR38" s="250" t="s">
        <v>0</v>
      </c>
      <c r="LCS38" s="250" t="s">
        <v>0</v>
      </c>
      <c r="LCT38" s="250" t="s">
        <v>0</v>
      </c>
      <c r="LCU38" s="250" t="s">
        <v>0</v>
      </c>
      <c r="LCV38" s="250" t="s">
        <v>0</v>
      </c>
      <c r="LCW38" s="250" t="s">
        <v>0</v>
      </c>
      <c r="LCX38" s="250" t="s">
        <v>0</v>
      </c>
      <c r="LCY38" s="250" t="s">
        <v>0</v>
      </c>
      <c r="LCZ38" s="250" t="s">
        <v>0</v>
      </c>
      <c r="LDA38" s="250" t="s">
        <v>0</v>
      </c>
      <c r="LDB38" s="250" t="s">
        <v>0</v>
      </c>
      <c r="LDC38" s="250" t="s">
        <v>0</v>
      </c>
      <c r="LDD38" s="250" t="s">
        <v>0</v>
      </c>
      <c r="LDE38" s="250" t="s">
        <v>0</v>
      </c>
      <c r="LDF38" s="250" t="s">
        <v>0</v>
      </c>
      <c r="LDG38" s="250" t="s">
        <v>0</v>
      </c>
      <c r="LDH38" s="250" t="s">
        <v>0</v>
      </c>
      <c r="LDI38" s="250" t="s">
        <v>0</v>
      </c>
      <c r="LDJ38" s="250" t="s">
        <v>0</v>
      </c>
      <c r="LDK38" s="250" t="s">
        <v>0</v>
      </c>
      <c r="LDL38" s="250" t="s">
        <v>0</v>
      </c>
      <c r="LDM38" s="250" t="s">
        <v>0</v>
      </c>
      <c r="LDN38" s="250" t="s">
        <v>0</v>
      </c>
      <c r="LDO38" s="250" t="s">
        <v>0</v>
      </c>
      <c r="LDP38" s="250" t="s">
        <v>0</v>
      </c>
      <c r="LDQ38" s="250" t="s">
        <v>0</v>
      </c>
      <c r="LDR38" s="250" t="s">
        <v>0</v>
      </c>
      <c r="LDS38" s="250" t="s">
        <v>0</v>
      </c>
      <c r="LDT38" s="250" t="s">
        <v>0</v>
      </c>
      <c r="LDU38" s="250" t="s">
        <v>0</v>
      </c>
      <c r="LDV38" s="250" t="s">
        <v>0</v>
      </c>
      <c r="LDW38" s="250" t="s">
        <v>0</v>
      </c>
      <c r="LDX38" s="250" t="s">
        <v>0</v>
      </c>
      <c r="LDY38" s="250" t="s">
        <v>0</v>
      </c>
      <c r="LDZ38" s="250" t="s">
        <v>0</v>
      </c>
      <c r="LEA38" s="250" t="s">
        <v>0</v>
      </c>
      <c r="LEB38" s="250" t="s">
        <v>0</v>
      </c>
      <c r="LEC38" s="250" t="s">
        <v>0</v>
      </c>
      <c r="LED38" s="250" t="s">
        <v>0</v>
      </c>
      <c r="LEE38" s="250" t="s">
        <v>0</v>
      </c>
      <c r="LEF38" s="250" t="s">
        <v>0</v>
      </c>
      <c r="LEG38" s="250" t="s">
        <v>0</v>
      </c>
      <c r="LEH38" s="250" t="s">
        <v>0</v>
      </c>
      <c r="LEI38" s="250" t="s">
        <v>0</v>
      </c>
      <c r="LEJ38" s="250" t="s">
        <v>0</v>
      </c>
      <c r="LEK38" s="250" t="s">
        <v>0</v>
      </c>
      <c r="LEL38" s="250" t="s">
        <v>0</v>
      </c>
      <c r="LEM38" s="250" t="s">
        <v>0</v>
      </c>
      <c r="LEN38" s="250" t="s">
        <v>0</v>
      </c>
      <c r="LEO38" s="250" t="s">
        <v>0</v>
      </c>
      <c r="LEP38" s="250" t="s">
        <v>0</v>
      </c>
      <c r="LEQ38" s="250" t="s">
        <v>0</v>
      </c>
      <c r="LER38" s="250" t="s">
        <v>0</v>
      </c>
      <c r="LES38" s="250" t="s">
        <v>0</v>
      </c>
      <c r="LET38" s="250" t="s">
        <v>0</v>
      </c>
      <c r="LEU38" s="250" t="s">
        <v>0</v>
      </c>
      <c r="LEV38" s="250" t="s">
        <v>0</v>
      </c>
      <c r="LEW38" s="250" t="s">
        <v>0</v>
      </c>
      <c r="LEX38" s="250" t="s">
        <v>0</v>
      </c>
      <c r="LEY38" s="250" t="s">
        <v>0</v>
      </c>
      <c r="LEZ38" s="250" t="s">
        <v>0</v>
      </c>
      <c r="LFA38" s="250" t="s">
        <v>0</v>
      </c>
      <c r="LFB38" s="250" t="s">
        <v>0</v>
      </c>
      <c r="LFC38" s="250" t="s">
        <v>0</v>
      </c>
      <c r="LFD38" s="250" t="s">
        <v>0</v>
      </c>
      <c r="LFE38" s="250" t="s">
        <v>0</v>
      </c>
      <c r="LFF38" s="250" t="s">
        <v>0</v>
      </c>
      <c r="LFG38" s="250" t="s">
        <v>0</v>
      </c>
      <c r="LFH38" s="250" t="s">
        <v>0</v>
      </c>
      <c r="LFI38" s="250" t="s">
        <v>0</v>
      </c>
      <c r="LFJ38" s="250" t="s">
        <v>0</v>
      </c>
      <c r="LFK38" s="250" t="s">
        <v>0</v>
      </c>
      <c r="LFL38" s="250" t="s">
        <v>0</v>
      </c>
      <c r="LFM38" s="250" t="s">
        <v>0</v>
      </c>
      <c r="LFN38" s="250" t="s">
        <v>0</v>
      </c>
      <c r="LFO38" s="250" t="s">
        <v>0</v>
      </c>
      <c r="LFP38" s="250" t="s">
        <v>0</v>
      </c>
      <c r="LFQ38" s="250" t="s">
        <v>0</v>
      </c>
      <c r="LFR38" s="250" t="s">
        <v>0</v>
      </c>
      <c r="LFS38" s="250" t="s">
        <v>0</v>
      </c>
      <c r="LFT38" s="250" t="s">
        <v>0</v>
      </c>
      <c r="LFU38" s="250" t="s">
        <v>0</v>
      </c>
      <c r="LFV38" s="250" t="s">
        <v>0</v>
      </c>
      <c r="LFW38" s="250" t="s">
        <v>0</v>
      </c>
      <c r="LFX38" s="250" t="s">
        <v>0</v>
      </c>
      <c r="LFY38" s="250" t="s">
        <v>0</v>
      </c>
      <c r="LFZ38" s="250" t="s">
        <v>0</v>
      </c>
      <c r="LGA38" s="250" t="s">
        <v>0</v>
      </c>
      <c r="LGB38" s="250" t="s">
        <v>0</v>
      </c>
      <c r="LGC38" s="250" t="s">
        <v>0</v>
      </c>
      <c r="LGD38" s="250" t="s">
        <v>0</v>
      </c>
      <c r="LGE38" s="250" t="s">
        <v>0</v>
      </c>
      <c r="LGF38" s="250" t="s">
        <v>0</v>
      </c>
      <c r="LGG38" s="250" t="s">
        <v>0</v>
      </c>
      <c r="LGH38" s="250" t="s">
        <v>0</v>
      </c>
      <c r="LGI38" s="250" t="s">
        <v>0</v>
      </c>
      <c r="LGJ38" s="250" t="s">
        <v>0</v>
      </c>
      <c r="LGK38" s="250" t="s">
        <v>0</v>
      </c>
      <c r="LGL38" s="250" t="s">
        <v>0</v>
      </c>
      <c r="LGM38" s="250" t="s">
        <v>0</v>
      </c>
      <c r="LGN38" s="250" t="s">
        <v>0</v>
      </c>
      <c r="LGO38" s="250" t="s">
        <v>0</v>
      </c>
      <c r="LGP38" s="250" t="s">
        <v>0</v>
      </c>
      <c r="LGQ38" s="250" t="s">
        <v>0</v>
      </c>
      <c r="LGR38" s="250" t="s">
        <v>0</v>
      </c>
      <c r="LGS38" s="250" t="s">
        <v>0</v>
      </c>
      <c r="LGT38" s="250" t="s">
        <v>0</v>
      </c>
      <c r="LGU38" s="250" t="s">
        <v>0</v>
      </c>
      <c r="LGV38" s="250" t="s">
        <v>0</v>
      </c>
      <c r="LGW38" s="250" t="s">
        <v>0</v>
      </c>
      <c r="LGX38" s="250" t="s">
        <v>0</v>
      </c>
      <c r="LGY38" s="250" t="s">
        <v>0</v>
      </c>
      <c r="LGZ38" s="250" t="s">
        <v>0</v>
      </c>
      <c r="LHA38" s="250" t="s">
        <v>0</v>
      </c>
      <c r="LHB38" s="250" t="s">
        <v>0</v>
      </c>
      <c r="LHC38" s="250" t="s">
        <v>0</v>
      </c>
      <c r="LHD38" s="250" t="s">
        <v>0</v>
      </c>
      <c r="LHE38" s="250" t="s">
        <v>0</v>
      </c>
      <c r="LHF38" s="250" t="s">
        <v>0</v>
      </c>
      <c r="LHG38" s="250" t="s">
        <v>0</v>
      </c>
      <c r="LHH38" s="250" t="s">
        <v>0</v>
      </c>
      <c r="LHI38" s="250" t="s">
        <v>0</v>
      </c>
      <c r="LHJ38" s="250" t="s">
        <v>0</v>
      </c>
      <c r="LHK38" s="250" t="s">
        <v>0</v>
      </c>
      <c r="LHL38" s="250" t="s">
        <v>0</v>
      </c>
      <c r="LHM38" s="250" t="s">
        <v>0</v>
      </c>
      <c r="LHN38" s="250" t="s">
        <v>0</v>
      </c>
      <c r="LHO38" s="250" t="s">
        <v>0</v>
      </c>
      <c r="LHP38" s="250" t="s">
        <v>0</v>
      </c>
      <c r="LHQ38" s="250" t="s">
        <v>0</v>
      </c>
      <c r="LHR38" s="250" t="s">
        <v>0</v>
      </c>
      <c r="LHS38" s="250" t="s">
        <v>0</v>
      </c>
      <c r="LHT38" s="250" t="s">
        <v>0</v>
      </c>
      <c r="LHU38" s="250" t="s">
        <v>0</v>
      </c>
      <c r="LHV38" s="250" t="s">
        <v>0</v>
      </c>
      <c r="LHW38" s="250" t="s">
        <v>0</v>
      </c>
      <c r="LHX38" s="250" t="s">
        <v>0</v>
      </c>
      <c r="LHY38" s="250" t="s">
        <v>0</v>
      </c>
      <c r="LHZ38" s="250" t="s">
        <v>0</v>
      </c>
      <c r="LIA38" s="250" t="s">
        <v>0</v>
      </c>
      <c r="LIB38" s="250" t="s">
        <v>0</v>
      </c>
      <c r="LIC38" s="250" t="s">
        <v>0</v>
      </c>
      <c r="LID38" s="250" t="s">
        <v>0</v>
      </c>
      <c r="LIE38" s="250" t="s">
        <v>0</v>
      </c>
      <c r="LIF38" s="250" t="s">
        <v>0</v>
      </c>
      <c r="LIG38" s="250" t="s">
        <v>0</v>
      </c>
      <c r="LIH38" s="250" t="s">
        <v>0</v>
      </c>
      <c r="LII38" s="250" t="s">
        <v>0</v>
      </c>
      <c r="LIJ38" s="250" t="s">
        <v>0</v>
      </c>
      <c r="LIK38" s="250" t="s">
        <v>0</v>
      </c>
      <c r="LIL38" s="250" t="s">
        <v>0</v>
      </c>
      <c r="LIM38" s="250" t="s">
        <v>0</v>
      </c>
      <c r="LIN38" s="250" t="s">
        <v>0</v>
      </c>
      <c r="LIO38" s="250" t="s">
        <v>0</v>
      </c>
      <c r="LIP38" s="250" t="s">
        <v>0</v>
      </c>
      <c r="LIQ38" s="250" t="s">
        <v>0</v>
      </c>
      <c r="LIR38" s="250" t="s">
        <v>0</v>
      </c>
      <c r="LIS38" s="250" t="s">
        <v>0</v>
      </c>
      <c r="LIT38" s="250" t="s">
        <v>0</v>
      </c>
      <c r="LIU38" s="250" t="s">
        <v>0</v>
      </c>
      <c r="LIV38" s="250" t="s">
        <v>0</v>
      </c>
      <c r="LIW38" s="250" t="s">
        <v>0</v>
      </c>
      <c r="LIX38" s="250" t="s">
        <v>0</v>
      </c>
      <c r="LIY38" s="250" t="s">
        <v>0</v>
      </c>
      <c r="LIZ38" s="250" t="s">
        <v>0</v>
      </c>
      <c r="LJA38" s="250" t="s">
        <v>0</v>
      </c>
      <c r="LJB38" s="250" t="s">
        <v>0</v>
      </c>
      <c r="LJC38" s="250" t="s">
        <v>0</v>
      </c>
      <c r="LJD38" s="250" t="s">
        <v>0</v>
      </c>
      <c r="LJE38" s="250" t="s">
        <v>0</v>
      </c>
      <c r="LJF38" s="250" t="s">
        <v>0</v>
      </c>
      <c r="LJG38" s="250" t="s">
        <v>0</v>
      </c>
      <c r="LJH38" s="250" t="s">
        <v>0</v>
      </c>
      <c r="LJI38" s="250" t="s">
        <v>0</v>
      </c>
      <c r="LJJ38" s="250" t="s">
        <v>0</v>
      </c>
      <c r="LJK38" s="250" t="s">
        <v>0</v>
      </c>
      <c r="LJL38" s="250" t="s">
        <v>0</v>
      </c>
      <c r="LJM38" s="250" t="s">
        <v>0</v>
      </c>
      <c r="LJN38" s="250" t="s">
        <v>0</v>
      </c>
      <c r="LJO38" s="250" t="s">
        <v>0</v>
      </c>
      <c r="LJP38" s="250" t="s">
        <v>0</v>
      </c>
      <c r="LJQ38" s="250" t="s">
        <v>0</v>
      </c>
      <c r="LJR38" s="250" t="s">
        <v>0</v>
      </c>
      <c r="LJS38" s="250" t="s">
        <v>0</v>
      </c>
      <c r="LJT38" s="250" t="s">
        <v>0</v>
      </c>
      <c r="LJU38" s="250" t="s">
        <v>0</v>
      </c>
      <c r="LJV38" s="250" t="s">
        <v>0</v>
      </c>
      <c r="LJW38" s="250" t="s">
        <v>0</v>
      </c>
      <c r="LJX38" s="250" t="s">
        <v>0</v>
      </c>
      <c r="LJY38" s="250" t="s">
        <v>0</v>
      </c>
      <c r="LJZ38" s="250" t="s">
        <v>0</v>
      </c>
      <c r="LKA38" s="250" t="s">
        <v>0</v>
      </c>
      <c r="LKB38" s="250" t="s">
        <v>0</v>
      </c>
      <c r="LKC38" s="250" t="s">
        <v>0</v>
      </c>
      <c r="LKD38" s="250" t="s">
        <v>0</v>
      </c>
      <c r="LKE38" s="250" t="s">
        <v>0</v>
      </c>
      <c r="LKF38" s="250" t="s">
        <v>0</v>
      </c>
      <c r="LKG38" s="250" t="s">
        <v>0</v>
      </c>
      <c r="LKH38" s="250" t="s">
        <v>0</v>
      </c>
      <c r="LKI38" s="250" t="s">
        <v>0</v>
      </c>
      <c r="LKJ38" s="250" t="s">
        <v>0</v>
      </c>
      <c r="LKK38" s="250" t="s">
        <v>0</v>
      </c>
      <c r="LKL38" s="250" t="s">
        <v>0</v>
      </c>
      <c r="LKM38" s="250" t="s">
        <v>0</v>
      </c>
      <c r="LKN38" s="250" t="s">
        <v>0</v>
      </c>
      <c r="LKO38" s="250" t="s">
        <v>0</v>
      </c>
      <c r="LKP38" s="250" t="s">
        <v>0</v>
      </c>
      <c r="LKQ38" s="250" t="s">
        <v>0</v>
      </c>
      <c r="LKR38" s="250" t="s">
        <v>0</v>
      </c>
      <c r="LKS38" s="250" t="s">
        <v>0</v>
      </c>
      <c r="LKT38" s="250" t="s">
        <v>0</v>
      </c>
      <c r="LKU38" s="250" t="s">
        <v>0</v>
      </c>
      <c r="LKV38" s="250" t="s">
        <v>0</v>
      </c>
      <c r="LKW38" s="250" t="s">
        <v>0</v>
      </c>
      <c r="LKX38" s="250" t="s">
        <v>0</v>
      </c>
      <c r="LKY38" s="250" t="s">
        <v>0</v>
      </c>
      <c r="LKZ38" s="250" t="s">
        <v>0</v>
      </c>
      <c r="LLA38" s="250" t="s">
        <v>0</v>
      </c>
      <c r="LLB38" s="250" t="s">
        <v>0</v>
      </c>
      <c r="LLC38" s="250" t="s">
        <v>0</v>
      </c>
      <c r="LLD38" s="250" t="s">
        <v>0</v>
      </c>
      <c r="LLE38" s="250" t="s">
        <v>0</v>
      </c>
      <c r="LLF38" s="250" t="s">
        <v>0</v>
      </c>
      <c r="LLG38" s="250" t="s">
        <v>0</v>
      </c>
      <c r="LLH38" s="250" t="s">
        <v>0</v>
      </c>
      <c r="LLI38" s="250" t="s">
        <v>0</v>
      </c>
      <c r="LLJ38" s="250" t="s">
        <v>0</v>
      </c>
      <c r="LLK38" s="250" t="s">
        <v>0</v>
      </c>
      <c r="LLL38" s="250" t="s">
        <v>0</v>
      </c>
      <c r="LLM38" s="250" t="s">
        <v>0</v>
      </c>
      <c r="LLN38" s="250" t="s">
        <v>0</v>
      </c>
      <c r="LLO38" s="250" t="s">
        <v>0</v>
      </c>
      <c r="LLP38" s="250" t="s">
        <v>0</v>
      </c>
      <c r="LLQ38" s="250" t="s">
        <v>0</v>
      </c>
      <c r="LLR38" s="250" t="s">
        <v>0</v>
      </c>
      <c r="LLS38" s="250" t="s">
        <v>0</v>
      </c>
      <c r="LLT38" s="250" t="s">
        <v>0</v>
      </c>
      <c r="LLU38" s="250" t="s">
        <v>0</v>
      </c>
      <c r="LLV38" s="250" t="s">
        <v>0</v>
      </c>
      <c r="LLW38" s="250" t="s">
        <v>0</v>
      </c>
      <c r="LLX38" s="250" t="s">
        <v>0</v>
      </c>
      <c r="LLY38" s="250" t="s">
        <v>0</v>
      </c>
      <c r="LLZ38" s="250" t="s">
        <v>0</v>
      </c>
      <c r="LMA38" s="250" t="s">
        <v>0</v>
      </c>
      <c r="LMB38" s="250" t="s">
        <v>0</v>
      </c>
      <c r="LMC38" s="250" t="s">
        <v>0</v>
      </c>
      <c r="LMD38" s="250" t="s">
        <v>0</v>
      </c>
      <c r="LME38" s="250" t="s">
        <v>0</v>
      </c>
      <c r="LMF38" s="250" t="s">
        <v>0</v>
      </c>
      <c r="LMG38" s="250" t="s">
        <v>0</v>
      </c>
      <c r="LMH38" s="250" t="s">
        <v>0</v>
      </c>
      <c r="LMI38" s="250" t="s">
        <v>0</v>
      </c>
      <c r="LMJ38" s="250" t="s">
        <v>0</v>
      </c>
      <c r="LMK38" s="250" t="s">
        <v>0</v>
      </c>
      <c r="LML38" s="250" t="s">
        <v>0</v>
      </c>
      <c r="LMM38" s="250" t="s">
        <v>0</v>
      </c>
      <c r="LMN38" s="250" t="s">
        <v>0</v>
      </c>
      <c r="LMO38" s="250" t="s">
        <v>0</v>
      </c>
      <c r="LMP38" s="250" t="s">
        <v>0</v>
      </c>
      <c r="LMQ38" s="250" t="s">
        <v>0</v>
      </c>
      <c r="LMR38" s="250" t="s">
        <v>0</v>
      </c>
      <c r="LMS38" s="250" t="s">
        <v>0</v>
      </c>
      <c r="LMT38" s="250" t="s">
        <v>0</v>
      </c>
      <c r="LMU38" s="250" t="s">
        <v>0</v>
      </c>
      <c r="LMV38" s="250" t="s">
        <v>0</v>
      </c>
      <c r="LMW38" s="250" t="s">
        <v>0</v>
      </c>
      <c r="LMX38" s="250" t="s">
        <v>0</v>
      </c>
      <c r="LMY38" s="250" t="s">
        <v>0</v>
      </c>
      <c r="LMZ38" s="250" t="s">
        <v>0</v>
      </c>
      <c r="LNA38" s="250" t="s">
        <v>0</v>
      </c>
      <c r="LNB38" s="250" t="s">
        <v>0</v>
      </c>
      <c r="LNC38" s="250" t="s">
        <v>0</v>
      </c>
      <c r="LND38" s="250" t="s">
        <v>0</v>
      </c>
      <c r="LNE38" s="250" t="s">
        <v>0</v>
      </c>
      <c r="LNF38" s="250" t="s">
        <v>0</v>
      </c>
      <c r="LNG38" s="250" t="s">
        <v>0</v>
      </c>
      <c r="LNH38" s="250" t="s">
        <v>0</v>
      </c>
      <c r="LNI38" s="250" t="s">
        <v>0</v>
      </c>
      <c r="LNJ38" s="250" t="s">
        <v>0</v>
      </c>
      <c r="LNK38" s="250" t="s">
        <v>0</v>
      </c>
      <c r="LNL38" s="250" t="s">
        <v>0</v>
      </c>
      <c r="LNM38" s="250" t="s">
        <v>0</v>
      </c>
      <c r="LNN38" s="250" t="s">
        <v>0</v>
      </c>
      <c r="LNO38" s="250" t="s">
        <v>0</v>
      </c>
      <c r="LNP38" s="250" t="s">
        <v>0</v>
      </c>
      <c r="LNQ38" s="250" t="s">
        <v>0</v>
      </c>
      <c r="LNR38" s="250" t="s">
        <v>0</v>
      </c>
      <c r="LNS38" s="250" t="s">
        <v>0</v>
      </c>
      <c r="LNT38" s="250" t="s">
        <v>0</v>
      </c>
      <c r="LNU38" s="250" t="s">
        <v>0</v>
      </c>
      <c r="LNV38" s="250" t="s">
        <v>0</v>
      </c>
      <c r="LNW38" s="250" t="s">
        <v>0</v>
      </c>
      <c r="LNX38" s="250" t="s">
        <v>0</v>
      </c>
      <c r="LNY38" s="250" t="s">
        <v>0</v>
      </c>
      <c r="LNZ38" s="250" t="s">
        <v>0</v>
      </c>
      <c r="LOA38" s="250" t="s">
        <v>0</v>
      </c>
      <c r="LOB38" s="250" t="s">
        <v>0</v>
      </c>
      <c r="LOC38" s="250" t="s">
        <v>0</v>
      </c>
      <c r="LOD38" s="250" t="s">
        <v>0</v>
      </c>
      <c r="LOE38" s="250" t="s">
        <v>0</v>
      </c>
      <c r="LOF38" s="250" t="s">
        <v>0</v>
      </c>
      <c r="LOG38" s="250" t="s">
        <v>0</v>
      </c>
      <c r="LOH38" s="250" t="s">
        <v>0</v>
      </c>
      <c r="LOI38" s="250" t="s">
        <v>0</v>
      </c>
      <c r="LOJ38" s="250" t="s">
        <v>0</v>
      </c>
      <c r="LOK38" s="250" t="s">
        <v>0</v>
      </c>
      <c r="LOL38" s="250" t="s">
        <v>0</v>
      </c>
      <c r="LOM38" s="250" t="s">
        <v>0</v>
      </c>
      <c r="LON38" s="250" t="s">
        <v>0</v>
      </c>
      <c r="LOO38" s="250" t="s">
        <v>0</v>
      </c>
      <c r="LOP38" s="250" t="s">
        <v>0</v>
      </c>
      <c r="LOQ38" s="250" t="s">
        <v>0</v>
      </c>
      <c r="LOR38" s="250" t="s">
        <v>0</v>
      </c>
      <c r="LOS38" s="250" t="s">
        <v>0</v>
      </c>
      <c r="LOT38" s="250" t="s">
        <v>0</v>
      </c>
      <c r="LOU38" s="250" t="s">
        <v>0</v>
      </c>
      <c r="LOV38" s="250" t="s">
        <v>0</v>
      </c>
      <c r="LOW38" s="250" t="s">
        <v>0</v>
      </c>
      <c r="LOX38" s="250" t="s">
        <v>0</v>
      </c>
      <c r="LOY38" s="250" t="s">
        <v>0</v>
      </c>
      <c r="LOZ38" s="250" t="s">
        <v>0</v>
      </c>
      <c r="LPA38" s="250" t="s">
        <v>0</v>
      </c>
      <c r="LPB38" s="250" t="s">
        <v>0</v>
      </c>
      <c r="LPC38" s="250" t="s">
        <v>0</v>
      </c>
      <c r="LPD38" s="250" t="s">
        <v>0</v>
      </c>
      <c r="LPE38" s="250" t="s">
        <v>0</v>
      </c>
      <c r="LPF38" s="250" t="s">
        <v>0</v>
      </c>
      <c r="LPG38" s="250" t="s">
        <v>0</v>
      </c>
      <c r="LPH38" s="250" t="s">
        <v>0</v>
      </c>
      <c r="LPI38" s="250" t="s">
        <v>0</v>
      </c>
      <c r="LPJ38" s="250" t="s">
        <v>0</v>
      </c>
      <c r="LPK38" s="250" t="s">
        <v>0</v>
      </c>
      <c r="LPL38" s="250" t="s">
        <v>0</v>
      </c>
      <c r="LPM38" s="250" t="s">
        <v>0</v>
      </c>
      <c r="LPN38" s="250" t="s">
        <v>0</v>
      </c>
      <c r="LPO38" s="250" t="s">
        <v>0</v>
      </c>
      <c r="LPP38" s="250" t="s">
        <v>0</v>
      </c>
      <c r="LPQ38" s="250" t="s">
        <v>0</v>
      </c>
      <c r="LPR38" s="250" t="s">
        <v>0</v>
      </c>
      <c r="LPS38" s="250" t="s">
        <v>0</v>
      </c>
      <c r="LPT38" s="250" t="s">
        <v>0</v>
      </c>
      <c r="LPU38" s="250" t="s">
        <v>0</v>
      </c>
      <c r="LPV38" s="250" t="s">
        <v>0</v>
      </c>
      <c r="LPW38" s="250" t="s">
        <v>0</v>
      </c>
      <c r="LPX38" s="250" t="s">
        <v>0</v>
      </c>
      <c r="LPY38" s="250" t="s">
        <v>0</v>
      </c>
      <c r="LPZ38" s="250" t="s">
        <v>0</v>
      </c>
      <c r="LQA38" s="250" t="s">
        <v>0</v>
      </c>
      <c r="LQB38" s="250" t="s">
        <v>0</v>
      </c>
      <c r="LQC38" s="250" t="s">
        <v>0</v>
      </c>
      <c r="LQD38" s="250" t="s">
        <v>0</v>
      </c>
      <c r="LQE38" s="250" t="s">
        <v>0</v>
      </c>
      <c r="LQF38" s="250" t="s">
        <v>0</v>
      </c>
      <c r="LQG38" s="250" t="s">
        <v>0</v>
      </c>
      <c r="LQH38" s="250" t="s">
        <v>0</v>
      </c>
      <c r="LQI38" s="250" t="s">
        <v>0</v>
      </c>
      <c r="LQJ38" s="250" t="s">
        <v>0</v>
      </c>
      <c r="LQK38" s="250" t="s">
        <v>0</v>
      </c>
      <c r="LQL38" s="250" t="s">
        <v>0</v>
      </c>
      <c r="LQM38" s="250" t="s">
        <v>0</v>
      </c>
      <c r="LQN38" s="250" t="s">
        <v>0</v>
      </c>
      <c r="LQO38" s="250" t="s">
        <v>0</v>
      </c>
      <c r="LQP38" s="250" t="s">
        <v>0</v>
      </c>
      <c r="LQQ38" s="250" t="s">
        <v>0</v>
      </c>
      <c r="LQR38" s="250" t="s">
        <v>0</v>
      </c>
      <c r="LQS38" s="250" t="s">
        <v>0</v>
      </c>
      <c r="LQT38" s="250" t="s">
        <v>0</v>
      </c>
      <c r="LQU38" s="250" t="s">
        <v>0</v>
      </c>
      <c r="LQV38" s="250" t="s">
        <v>0</v>
      </c>
      <c r="LQW38" s="250" t="s">
        <v>0</v>
      </c>
      <c r="LQX38" s="250" t="s">
        <v>0</v>
      </c>
      <c r="LQY38" s="250" t="s">
        <v>0</v>
      </c>
      <c r="LQZ38" s="250" t="s">
        <v>0</v>
      </c>
      <c r="LRA38" s="250" t="s">
        <v>0</v>
      </c>
      <c r="LRB38" s="250" t="s">
        <v>0</v>
      </c>
      <c r="LRC38" s="250" t="s">
        <v>0</v>
      </c>
      <c r="LRD38" s="250" t="s">
        <v>0</v>
      </c>
      <c r="LRE38" s="250" t="s">
        <v>0</v>
      </c>
      <c r="LRF38" s="250" t="s">
        <v>0</v>
      </c>
      <c r="LRG38" s="250" t="s">
        <v>0</v>
      </c>
      <c r="LRH38" s="250" t="s">
        <v>0</v>
      </c>
      <c r="LRI38" s="250" t="s">
        <v>0</v>
      </c>
      <c r="LRJ38" s="250" t="s">
        <v>0</v>
      </c>
      <c r="LRK38" s="250" t="s">
        <v>0</v>
      </c>
      <c r="LRL38" s="250" t="s">
        <v>0</v>
      </c>
      <c r="LRM38" s="250" t="s">
        <v>0</v>
      </c>
      <c r="LRN38" s="250" t="s">
        <v>0</v>
      </c>
      <c r="LRO38" s="250" t="s">
        <v>0</v>
      </c>
      <c r="LRP38" s="250" t="s">
        <v>0</v>
      </c>
      <c r="LRQ38" s="250" t="s">
        <v>0</v>
      </c>
      <c r="LRR38" s="250" t="s">
        <v>0</v>
      </c>
      <c r="LRS38" s="250" t="s">
        <v>0</v>
      </c>
      <c r="LRT38" s="250" t="s">
        <v>0</v>
      </c>
      <c r="LRU38" s="250" t="s">
        <v>0</v>
      </c>
      <c r="LRV38" s="250" t="s">
        <v>0</v>
      </c>
      <c r="LRW38" s="250" t="s">
        <v>0</v>
      </c>
      <c r="LRX38" s="250" t="s">
        <v>0</v>
      </c>
      <c r="LRY38" s="250" t="s">
        <v>0</v>
      </c>
      <c r="LRZ38" s="250" t="s">
        <v>0</v>
      </c>
      <c r="LSA38" s="250" t="s">
        <v>0</v>
      </c>
      <c r="LSB38" s="250" t="s">
        <v>0</v>
      </c>
      <c r="LSC38" s="250" t="s">
        <v>0</v>
      </c>
      <c r="LSD38" s="250" t="s">
        <v>0</v>
      </c>
      <c r="LSE38" s="250" t="s">
        <v>0</v>
      </c>
      <c r="LSF38" s="250" t="s">
        <v>0</v>
      </c>
      <c r="LSG38" s="250" t="s">
        <v>0</v>
      </c>
      <c r="LSH38" s="250" t="s">
        <v>0</v>
      </c>
      <c r="LSI38" s="250" t="s">
        <v>0</v>
      </c>
      <c r="LSJ38" s="250" t="s">
        <v>0</v>
      </c>
      <c r="LSK38" s="250" t="s">
        <v>0</v>
      </c>
      <c r="LSL38" s="250" t="s">
        <v>0</v>
      </c>
      <c r="LSM38" s="250" t="s">
        <v>0</v>
      </c>
      <c r="LSN38" s="250" t="s">
        <v>0</v>
      </c>
      <c r="LSO38" s="250" t="s">
        <v>0</v>
      </c>
      <c r="LSP38" s="250" t="s">
        <v>0</v>
      </c>
      <c r="LSQ38" s="250" t="s">
        <v>0</v>
      </c>
      <c r="LSR38" s="250" t="s">
        <v>0</v>
      </c>
      <c r="LSS38" s="250" t="s">
        <v>0</v>
      </c>
      <c r="LST38" s="250" t="s">
        <v>0</v>
      </c>
      <c r="LSU38" s="250" t="s">
        <v>0</v>
      </c>
      <c r="LSV38" s="250" t="s">
        <v>0</v>
      </c>
      <c r="LSW38" s="250" t="s">
        <v>0</v>
      </c>
      <c r="LSX38" s="250" t="s">
        <v>0</v>
      </c>
      <c r="LSY38" s="250" t="s">
        <v>0</v>
      </c>
      <c r="LSZ38" s="250" t="s">
        <v>0</v>
      </c>
      <c r="LTA38" s="250" t="s">
        <v>0</v>
      </c>
      <c r="LTB38" s="250" t="s">
        <v>0</v>
      </c>
      <c r="LTC38" s="250" t="s">
        <v>0</v>
      </c>
      <c r="LTD38" s="250" t="s">
        <v>0</v>
      </c>
      <c r="LTE38" s="250" t="s">
        <v>0</v>
      </c>
      <c r="LTF38" s="250" t="s">
        <v>0</v>
      </c>
      <c r="LTG38" s="250" t="s">
        <v>0</v>
      </c>
      <c r="LTH38" s="250" t="s">
        <v>0</v>
      </c>
      <c r="LTI38" s="250" t="s">
        <v>0</v>
      </c>
      <c r="LTJ38" s="250" t="s">
        <v>0</v>
      </c>
      <c r="LTK38" s="250" t="s">
        <v>0</v>
      </c>
      <c r="LTL38" s="250" t="s">
        <v>0</v>
      </c>
      <c r="LTM38" s="250" t="s">
        <v>0</v>
      </c>
      <c r="LTN38" s="250" t="s">
        <v>0</v>
      </c>
      <c r="LTO38" s="250" t="s">
        <v>0</v>
      </c>
      <c r="LTP38" s="250" t="s">
        <v>0</v>
      </c>
      <c r="LTQ38" s="250" t="s">
        <v>0</v>
      </c>
      <c r="LTR38" s="250" t="s">
        <v>0</v>
      </c>
      <c r="LTS38" s="250" t="s">
        <v>0</v>
      </c>
      <c r="LTT38" s="250" t="s">
        <v>0</v>
      </c>
      <c r="LTU38" s="250" t="s">
        <v>0</v>
      </c>
      <c r="LTV38" s="250" t="s">
        <v>0</v>
      </c>
      <c r="LTW38" s="250" t="s">
        <v>0</v>
      </c>
      <c r="LTX38" s="250" t="s">
        <v>0</v>
      </c>
      <c r="LTY38" s="250" t="s">
        <v>0</v>
      </c>
      <c r="LTZ38" s="250" t="s">
        <v>0</v>
      </c>
      <c r="LUA38" s="250" t="s">
        <v>0</v>
      </c>
      <c r="LUB38" s="250" t="s">
        <v>0</v>
      </c>
      <c r="LUC38" s="250" t="s">
        <v>0</v>
      </c>
      <c r="LUD38" s="250" t="s">
        <v>0</v>
      </c>
      <c r="LUE38" s="250" t="s">
        <v>0</v>
      </c>
      <c r="LUF38" s="250" t="s">
        <v>0</v>
      </c>
      <c r="LUG38" s="250" t="s">
        <v>0</v>
      </c>
      <c r="LUH38" s="250" t="s">
        <v>0</v>
      </c>
      <c r="LUI38" s="250" t="s">
        <v>0</v>
      </c>
      <c r="LUJ38" s="250" t="s">
        <v>0</v>
      </c>
      <c r="LUK38" s="250" t="s">
        <v>0</v>
      </c>
      <c r="LUL38" s="250" t="s">
        <v>0</v>
      </c>
      <c r="LUM38" s="250" t="s">
        <v>0</v>
      </c>
      <c r="LUN38" s="250" t="s">
        <v>0</v>
      </c>
      <c r="LUO38" s="250" t="s">
        <v>0</v>
      </c>
      <c r="LUP38" s="250" t="s">
        <v>0</v>
      </c>
      <c r="LUQ38" s="250" t="s">
        <v>0</v>
      </c>
      <c r="LUR38" s="250" t="s">
        <v>0</v>
      </c>
      <c r="LUS38" s="250" t="s">
        <v>0</v>
      </c>
      <c r="LUT38" s="250" t="s">
        <v>0</v>
      </c>
      <c r="LUU38" s="250" t="s">
        <v>0</v>
      </c>
      <c r="LUV38" s="250" t="s">
        <v>0</v>
      </c>
      <c r="LUW38" s="250" t="s">
        <v>0</v>
      </c>
      <c r="LUX38" s="250" t="s">
        <v>0</v>
      </c>
      <c r="LUY38" s="250" t="s">
        <v>0</v>
      </c>
      <c r="LUZ38" s="250" t="s">
        <v>0</v>
      </c>
      <c r="LVA38" s="250" t="s">
        <v>0</v>
      </c>
      <c r="LVB38" s="250" t="s">
        <v>0</v>
      </c>
      <c r="LVC38" s="250" t="s">
        <v>0</v>
      </c>
      <c r="LVD38" s="250" t="s">
        <v>0</v>
      </c>
      <c r="LVE38" s="250" t="s">
        <v>0</v>
      </c>
      <c r="LVF38" s="250" t="s">
        <v>0</v>
      </c>
      <c r="LVG38" s="250" t="s">
        <v>0</v>
      </c>
      <c r="LVH38" s="250" t="s">
        <v>0</v>
      </c>
      <c r="LVI38" s="250" t="s">
        <v>0</v>
      </c>
      <c r="LVJ38" s="250" t="s">
        <v>0</v>
      </c>
      <c r="LVK38" s="250" t="s">
        <v>0</v>
      </c>
      <c r="LVL38" s="250" t="s">
        <v>0</v>
      </c>
      <c r="LVM38" s="250" t="s">
        <v>0</v>
      </c>
      <c r="LVN38" s="250" t="s">
        <v>0</v>
      </c>
      <c r="LVO38" s="250" t="s">
        <v>0</v>
      </c>
      <c r="LVP38" s="250" t="s">
        <v>0</v>
      </c>
      <c r="LVQ38" s="250" t="s">
        <v>0</v>
      </c>
      <c r="LVR38" s="250" t="s">
        <v>0</v>
      </c>
      <c r="LVS38" s="250" t="s">
        <v>0</v>
      </c>
      <c r="LVT38" s="250" t="s">
        <v>0</v>
      </c>
      <c r="LVU38" s="250" t="s">
        <v>0</v>
      </c>
      <c r="LVV38" s="250" t="s">
        <v>0</v>
      </c>
      <c r="LVW38" s="250" t="s">
        <v>0</v>
      </c>
      <c r="LVX38" s="250" t="s">
        <v>0</v>
      </c>
      <c r="LVY38" s="250" t="s">
        <v>0</v>
      </c>
      <c r="LVZ38" s="250" t="s">
        <v>0</v>
      </c>
      <c r="LWA38" s="250" t="s">
        <v>0</v>
      </c>
      <c r="LWB38" s="250" t="s">
        <v>0</v>
      </c>
      <c r="LWC38" s="250" t="s">
        <v>0</v>
      </c>
      <c r="LWD38" s="250" t="s">
        <v>0</v>
      </c>
      <c r="LWE38" s="250" t="s">
        <v>0</v>
      </c>
      <c r="LWF38" s="250" t="s">
        <v>0</v>
      </c>
      <c r="LWG38" s="250" t="s">
        <v>0</v>
      </c>
      <c r="LWH38" s="250" t="s">
        <v>0</v>
      </c>
      <c r="LWI38" s="250" t="s">
        <v>0</v>
      </c>
      <c r="LWJ38" s="250" t="s">
        <v>0</v>
      </c>
      <c r="LWK38" s="250" t="s">
        <v>0</v>
      </c>
      <c r="LWL38" s="250" t="s">
        <v>0</v>
      </c>
      <c r="LWM38" s="250" t="s">
        <v>0</v>
      </c>
      <c r="LWN38" s="250" t="s">
        <v>0</v>
      </c>
      <c r="LWO38" s="250" t="s">
        <v>0</v>
      </c>
      <c r="LWP38" s="250" t="s">
        <v>0</v>
      </c>
      <c r="LWQ38" s="250" t="s">
        <v>0</v>
      </c>
      <c r="LWR38" s="250" t="s">
        <v>0</v>
      </c>
      <c r="LWS38" s="250" t="s">
        <v>0</v>
      </c>
      <c r="LWT38" s="250" t="s">
        <v>0</v>
      </c>
      <c r="LWU38" s="250" t="s">
        <v>0</v>
      </c>
      <c r="LWV38" s="250" t="s">
        <v>0</v>
      </c>
      <c r="LWW38" s="250" t="s">
        <v>0</v>
      </c>
      <c r="LWX38" s="250" t="s">
        <v>0</v>
      </c>
      <c r="LWY38" s="250" t="s">
        <v>0</v>
      </c>
      <c r="LWZ38" s="250" t="s">
        <v>0</v>
      </c>
      <c r="LXA38" s="250" t="s">
        <v>0</v>
      </c>
      <c r="LXB38" s="250" t="s">
        <v>0</v>
      </c>
      <c r="LXC38" s="250" t="s">
        <v>0</v>
      </c>
      <c r="LXD38" s="250" t="s">
        <v>0</v>
      </c>
      <c r="LXE38" s="250" t="s">
        <v>0</v>
      </c>
      <c r="LXF38" s="250" t="s">
        <v>0</v>
      </c>
      <c r="LXG38" s="250" t="s">
        <v>0</v>
      </c>
      <c r="LXH38" s="250" t="s">
        <v>0</v>
      </c>
      <c r="LXI38" s="250" t="s">
        <v>0</v>
      </c>
      <c r="LXJ38" s="250" t="s">
        <v>0</v>
      </c>
      <c r="LXK38" s="250" t="s">
        <v>0</v>
      </c>
      <c r="LXL38" s="250" t="s">
        <v>0</v>
      </c>
      <c r="LXM38" s="250" t="s">
        <v>0</v>
      </c>
      <c r="LXN38" s="250" t="s">
        <v>0</v>
      </c>
      <c r="LXO38" s="250" t="s">
        <v>0</v>
      </c>
      <c r="LXP38" s="250" t="s">
        <v>0</v>
      </c>
      <c r="LXQ38" s="250" t="s">
        <v>0</v>
      </c>
      <c r="LXR38" s="250" t="s">
        <v>0</v>
      </c>
      <c r="LXS38" s="250" t="s">
        <v>0</v>
      </c>
      <c r="LXT38" s="250" t="s">
        <v>0</v>
      </c>
      <c r="LXU38" s="250" t="s">
        <v>0</v>
      </c>
      <c r="LXV38" s="250" t="s">
        <v>0</v>
      </c>
      <c r="LXW38" s="250" t="s">
        <v>0</v>
      </c>
      <c r="LXX38" s="250" t="s">
        <v>0</v>
      </c>
      <c r="LXY38" s="250" t="s">
        <v>0</v>
      </c>
      <c r="LXZ38" s="250" t="s">
        <v>0</v>
      </c>
      <c r="LYA38" s="250" t="s">
        <v>0</v>
      </c>
      <c r="LYB38" s="250" t="s">
        <v>0</v>
      </c>
      <c r="LYC38" s="250" t="s">
        <v>0</v>
      </c>
      <c r="LYD38" s="250" t="s">
        <v>0</v>
      </c>
      <c r="LYE38" s="250" t="s">
        <v>0</v>
      </c>
      <c r="LYF38" s="250" t="s">
        <v>0</v>
      </c>
      <c r="LYG38" s="250" t="s">
        <v>0</v>
      </c>
      <c r="LYH38" s="250" t="s">
        <v>0</v>
      </c>
      <c r="LYI38" s="250" t="s">
        <v>0</v>
      </c>
      <c r="LYJ38" s="250" t="s">
        <v>0</v>
      </c>
      <c r="LYK38" s="250" t="s">
        <v>0</v>
      </c>
      <c r="LYL38" s="250" t="s">
        <v>0</v>
      </c>
      <c r="LYM38" s="250" t="s">
        <v>0</v>
      </c>
      <c r="LYN38" s="250" t="s">
        <v>0</v>
      </c>
      <c r="LYO38" s="250" t="s">
        <v>0</v>
      </c>
      <c r="LYP38" s="250" t="s">
        <v>0</v>
      </c>
      <c r="LYQ38" s="250" t="s">
        <v>0</v>
      </c>
      <c r="LYR38" s="250" t="s">
        <v>0</v>
      </c>
      <c r="LYS38" s="250" t="s">
        <v>0</v>
      </c>
      <c r="LYT38" s="250" t="s">
        <v>0</v>
      </c>
      <c r="LYU38" s="250" t="s">
        <v>0</v>
      </c>
      <c r="LYV38" s="250" t="s">
        <v>0</v>
      </c>
      <c r="LYW38" s="250" t="s">
        <v>0</v>
      </c>
      <c r="LYX38" s="250" t="s">
        <v>0</v>
      </c>
      <c r="LYY38" s="250" t="s">
        <v>0</v>
      </c>
      <c r="LYZ38" s="250" t="s">
        <v>0</v>
      </c>
      <c r="LZA38" s="250" t="s">
        <v>0</v>
      </c>
      <c r="LZB38" s="250" t="s">
        <v>0</v>
      </c>
      <c r="LZC38" s="250" t="s">
        <v>0</v>
      </c>
      <c r="LZD38" s="250" t="s">
        <v>0</v>
      </c>
      <c r="LZE38" s="250" t="s">
        <v>0</v>
      </c>
      <c r="LZF38" s="250" t="s">
        <v>0</v>
      </c>
      <c r="LZG38" s="250" t="s">
        <v>0</v>
      </c>
      <c r="LZH38" s="250" t="s">
        <v>0</v>
      </c>
      <c r="LZI38" s="250" t="s">
        <v>0</v>
      </c>
      <c r="LZJ38" s="250" t="s">
        <v>0</v>
      </c>
      <c r="LZK38" s="250" t="s">
        <v>0</v>
      </c>
      <c r="LZL38" s="250" t="s">
        <v>0</v>
      </c>
      <c r="LZM38" s="250" t="s">
        <v>0</v>
      </c>
      <c r="LZN38" s="250" t="s">
        <v>0</v>
      </c>
      <c r="LZO38" s="250" t="s">
        <v>0</v>
      </c>
      <c r="LZP38" s="250" t="s">
        <v>0</v>
      </c>
      <c r="LZQ38" s="250" t="s">
        <v>0</v>
      </c>
      <c r="LZR38" s="250" t="s">
        <v>0</v>
      </c>
      <c r="LZS38" s="250" t="s">
        <v>0</v>
      </c>
      <c r="LZT38" s="250" t="s">
        <v>0</v>
      </c>
      <c r="LZU38" s="250" t="s">
        <v>0</v>
      </c>
      <c r="LZV38" s="250" t="s">
        <v>0</v>
      </c>
      <c r="LZW38" s="250" t="s">
        <v>0</v>
      </c>
      <c r="LZX38" s="250" t="s">
        <v>0</v>
      </c>
      <c r="LZY38" s="250" t="s">
        <v>0</v>
      </c>
      <c r="LZZ38" s="250" t="s">
        <v>0</v>
      </c>
      <c r="MAA38" s="250" t="s">
        <v>0</v>
      </c>
      <c r="MAB38" s="250" t="s">
        <v>0</v>
      </c>
      <c r="MAC38" s="250" t="s">
        <v>0</v>
      </c>
      <c r="MAD38" s="250" t="s">
        <v>0</v>
      </c>
      <c r="MAE38" s="250" t="s">
        <v>0</v>
      </c>
      <c r="MAF38" s="250" t="s">
        <v>0</v>
      </c>
      <c r="MAG38" s="250" t="s">
        <v>0</v>
      </c>
      <c r="MAH38" s="250" t="s">
        <v>0</v>
      </c>
      <c r="MAI38" s="250" t="s">
        <v>0</v>
      </c>
      <c r="MAJ38" s="250" t="s">
        <v>0</v>
      </c>
      <c r="MAK38" s="250" t="s">
        <v>0</v>
      </c>
      <c r="MAL38" s="250" t="s">
        <v>0</v>
      </c>
      <c r="MAM38" s="250" t="s">
        <v>0</v>
      </c>
      <c r="MAN38" s="250" t="s">
        <v>0</v>
      </c>
      <c r="MAO38" s="250" t="s">
        <v>0</v>
      </c>
      <c r="MAP38" s="250" t="s">
        <v>0</v>
      </c>
      <c r="MAQ38" s="250" t="s">
        <v>0</v>
      </c>
      <c r="MAR38" s="250" t="s">
        <v>0</v>
      </c>
      <c r="MAS38" s="250" t="s">
        <v>0</v>
      </c>
      <c r="MAT38" s="250" t="s">
        <v>0</v>
      </c>
      <c r="MAU38" s="250" t="s">
        <v>0</v>
      </c>
      <c r="MAV38" s="250" t="s">
        <v>0</v>
      </c>
      <c r="MAW38" s="250" t="s">
        <v>0</v>
      </c>
      <c r="MAX38" s="250" t="s">
        <v>0</v>
      </c>
      <c r="MAY38" s="250" t="s">
        <v>0</v>
      </c>
      <c r="MAZ38" s="250" t="s">
        <v>0</v>
      </c>
      <c r="MBA38" s="250" t="s">
        <v>0</v>
      </c>
      <c r="MBB38" s="250" t="s">
        <v>0</v>
      </c>
      <c r="MBC38" s="250" t="s">
        <v>0</v>
      </c>
      <c r="MBD38" s="250" t="s">
        <v>0</v>
      </c>
      <c r="MBE38" s="250" t="s">
        <v>0</v>
      </c>
      <c r="MBF38" s="250" t="s">
        <v>0</v>
      </c>
      <c r="MBG38" s="250" t="s">
        <v>0</v>
      </c>
      <c r="MBH38" s="250" t="s">
        <v>0</v>
      </c>
      <c r="MBI38" s="250" t="s">
        <v>0</v>
      </c>
      <c r="MBJ38" s="250" t="s">
        <v>0</v>
      </c>
      <c r="MBK38" s="250" t="s">
        <v>0</v>
      </c>
      <c r="MBL38" s="250" t="s">
        <v>0</v>
      </c>
      <c r="MBM38" s="250" t="s">
        <v>0</v>
      </c>
      <c r="MBN38" s="250" t="s">
        <v>0</v>
      </c>
      <c r="MBO38" s="250" t="s">
        <v>0</v>
      </c>
      <c r="MBP38" s="250" t="s">
        <v>0</v>
      </c>
      <c r="MBQ38" s="250" t="s">
        <v>0</v>
      </c>
      <c r="MBR38" s="250" t="s">
        <v>0</v>
      </c>
      <c r="MBS38" s="250" t="s">
        <v>0</v>
      </c>
      <c r="MBT38" s="250" t="s">
        <v>0</v>
      </c>
      <c r="MBU38" s="250" t="s">
        <v>0</v>
      </c>
      <c r="MBV38" s="250" t="s">
        <v>0</v>
      </c>
      <c r="MBW38" s="250" t="s">
        <v>0</v>
      </c>
      <c r="MBX38" s="250" t="s">
        <v>0</v>
      </c>
      <c r="MBY38" s="250" t="s">
        <v>0</v>
      </c>
      <c r="MBZ38" s="250" t="s">
        <v>0</v>
      </c>
      <c r="MCA38" s="250" t="s">
        <v>0</v>
      </c>
      <c r="MCB38" s="250" t="s">
        <v>0</v>
      </c>
      <c r="MCC38" s="250" t="s">
        <v>0</v>
      </c>
      <c r="MCD38" s="250" t="s">
        <v>0</v>
      </c>
      <c r="MCE38" s="250" t="s">
        <v>0</v>
      </c>
      <c r="MCF38" s="250" t="s">
        <v>0</v>
      </c>
      <c r="MCG38" s="250" t="s">
        <v>0</v>
      </c>
      <c r="MCH38" s="250" t="s">
        <v>0</v>
      </c>
      <c r="MCI38" s="250" t="s">
        <v>0</v>
      </c>
      <c r="MCJ38" s="250" t="s">
        <v>0</v>
      </c>
      <c r="MCK38" s="250" t="s">
        <v>0</v>
      </c>
      <c r="MCL38" s="250" t="s">
        <v>0</v>
      </c>
      <c r="MCM38" s="250" t="s">
        <v>0</v>
      </c>
      <c r="MCN38" s="250" t="s">
        <v>0</v>
      </c>
      <c r="MCO38" s="250" t="s">
        <v>0</v>
      </c>
      <c r="MCP38" s="250" t="s">
        <v>0</v>
      </c>
      <c r="MCQ38" s="250" t="s">
        <v>0</v>
      </c>
      <c r="MCR38" s="250" t="s">
        <v>0</v>
      </c>
      <c r="MCS38" s="250" t="s">
        <v>0</v>
      </c>
      <c r="MCT38" s="250" t="s">
        <v>0</v>
      </c>
      <c r="MCU38" s="250" t="s">
        <v>0</v>
      </c>
      <c r="MCV38" s="250" t="s">
        <v>0</v>
      </c>
      <c r="MCW38" s="250" t="s">
        <v>0</v>
      </c>
      <c r="MCX38" s="250" t="s">
        <v>0</v>
      </c>
      <c r="MCY38" s="250" t="s">
        <v>0</v>
      </c>
      <c r="MCZ38" s="250" t="s">
        <v>0</v>
      </c>
      <c r="MDA38" s="250" t="s">
        <v>0</v>
      </c>
      <c r="MDB38" s="250" t="s">
        <v>0</v>
      </c>
      <c r="MDC38" s="250" t="s">
        <v>0</v>
      </c>
      <c r="MDD38" s="250" t="s">
        <v>0</v>
      </c>
      <c r="MDE38" s="250" t="s">
        <v>0</v>
      </c>
      <c r="MDF38" s="250" t="s">
        <v>0</v>
      </c>
      <c r="MDG38" s="250" t="s">
        <v>0</v>
      </c>
      <c r="MDH38" s="250" t="s">
        <v>0</v>
      </c>
      <c r="MDI38" s="250" t="s">
        <v>0</v>
      </c>
      <c r="MDJ38" s="250" t="s">
        <v>0</v>
      </c>
      <c r="MDK38" s="250" t="s">
        <v>0</v>
      </c>
      <c r="MDL38" s="250" t="s">
        <v>0</v>
      </c>
      <c r="MDM38" s="250" t="s">
        <v>0</v>
      </c>
      <c r="MDN38" s="250" t="s">
        <v>0</v>
      </c>
      <c r="MDO38" s="250" t="s">
        <v>0</v>
      </c>
      <c r="MDP38" s="250" t="s">
        <v>0</v>
      </c>
      <c r="MDQ38" s="250" t="s">
        <v>0</v>
      </c>
      <c r="MDR38" s="250" t="s">
        <v>0</v>
      </c>
      <c r="MDS38" s="250" t="s">
        <v>0</v>
      </c>
      <c r="MDT38" s="250" t="s">
        <v>0</v>
      </c>
      <c r="MDU38" s="250" t="s">
        <v>0</v>
      </c>
      <c r="MDV38" s="250" t="s">
        <v>0</v>
      </c>
      <c r="MDW38" s="250" t="s">
        <v>0</v>
      </c>
      <c r="MDX38" s="250" t="s">
        <v>0</v>
      </c>
      <c r="MDY38" s="250" t="s">
        <v>0</v>
      </c>
      <c r="MDZ38" s="250" t="s">
        <v>0</v>
      </c>
      <c r="MEA38" s="250" t="s">
        <v>0</v>
      </c>
      <c r="MEB38" s="250" t="s">
        <v>0</v>
      </c>
      <c r="MEC38" s="250" t="s">
        <v>0</v>
      </c>
      <c r="MED38" s="250" t="s">
        <v>0</v>
      </c>
      <c r="MEE38" s="250" t="s">
        <v>0</v>
      </c>
      <c r="MEF38" s="250" t="s">
        <v>0</v>
      </c>
      <c r="MEG38" s="250" t="s">
        <v>0</v>
      </c>
      <c r="MEH38" s="250" t="s">
        <v>0</v>
      </c>
      <c r="MEI38" s="250" t="s">
        <v>0</v>
      </c>
      <c r="MEJ38" s="250" t="s">
        <v>0</v>
      </c>
      <c r="MEK38" s="250" t="s">
        <v>0</v>
      </c>
      <c r="MEL38" s="250" t="s">
        <v>0</v>
      </c>
      <c r="MEM38" s="250" t="s">
        <v>0</v>
      </c>
      <c r="MEN38" s="250" t="s">
        <v>0</v>
      </c>
      <c r="MEO38" s="250" t="s">
        <v>0</v>
      </c>
      <c r="MEP38" s="250" t="s">
        <v>0</v>
      </c>
      <c r="MEQ38" s="250" t="s">
        <v>0</v>
      </c>
      <c r="MER38" s="250" t="s">
        <v>0</v>
      </c>
      <c r="MES38" s="250" t="s">
        <v>0</v>
      </c>
      <c r="MET38" s="250" t="s">
        <v>0</v>
      </c>
      <c r="MEU38" s="250" t="s">
        <v>0</v>
      </c>
      <c r="MEV38" s="250" t="s">
        <v>0</v>
      </c>
      <c r="MEW38" s="250" t="s">
        <v>0</v>
      </c>
      <c r="MEX38" s="250" t="s">
        <v>0</v>
      </c>
      <c r="MEY38" s="250" t="s">
        <v>0</v>
      </c>
      <c r="MEZ38" s="250" t="s">
        <v>0</v>
      </c>
      <c r="MFA38" s="250" t="s">
        <v>0</v>
      </c>
      <c r="MFB38" s="250" t="s">
        <v>0</v>
      </c>
      <c r="MFC38" s="250" t="s">
        <v>0</v>
      </c>
      <c r="MFD38" s="250" t="s">
        <v>0</v>
      </c>
      <c r="MFE38" s="250" t="s">
        <v>0</v>
      </c>
      <c r="MFF38" s="250" t="s">
        <v>0</v>
      </c>
      <c r="MFG38" s="250" t="s">
        <v>0</v>
      </c>
      <c r="MFH38" s="250" t="s">
        <v>0</v>
      </c>
      <c r="MFI38" s="250" t="s">
        <v>0</v>
      </c>
      <c r="MFJ38" s="250" t="s">
        <v>0</v>
      </c>
      <c r="MFK38" s="250" t="s">
        <v>0</v>
      </c>
      <c r="MFL38" s="250" t="s">
        <v>0</v>
      </c>
      <c r="MFM38" s="250" t="s">
        <v>0</v>
      </c>
      <c r="MFN38" s="250" t="s">
        <v>0</v>
      </c>
      <c r="MFO38" s="250" t="s">
        <v>0</v>
      </c>
      <c r="MFP38" s="250" t="s">
        <v>0</v>
      </c>
      <c r="MFQ38" s="250" t="s">
        <v>0</v>
      </c>
      <c r="MFR38" s="250" t="s">
        <v>0</v>
      </c>
      <c r="MFS38" s="250" t="s">
        <v>0</v>
      </c>
      <c r="MFT38" s="250" t="s">
        <v>0</v>
      </c>
      <c r="MFU38" s="250" t="s">
        <v>0</v>
      </c>
      <c r="MFV38" s="250" t="s">
        <v>0</v>
      </c>
      <c r="MFW38" s="250" t="s">
        <v>0</v>
      </c>
      <c r="MFX38" s="250" t="s">
        <v>0</v>
      </c>
      <c r="MFY38" s="250" t="s">
        <v>0</v>
      </c>
      <c r="MFZ38" s="250" t="s">
        <v>0</v>
      </c>
      <c r="MGA38" s="250" t="s">
        <v>0</v>
      </c>
      <c r="MGB38" s="250" t="s">
        <v>0</v>
      </c>
      <c r="MGC38" s="250" t="s">
        <v>0</v>
      </c>
      <c r="MGD38" s="250" t="s">
        <v>0</v>
      </c>
      <c r="MGE38" s="250" t="s">
        <v>0</v>
      </c>
      <c r="MGF38" s="250" t="s">
        <v>0</v>
      </c>
      <c r="MGG38" s="250" t="s">
        <v>0</v>
      </c>
      <c r="MGH38" s="250" t="s">
        <v>0</v>
      </c>
      <c r="MGI38" s="250" t="s">
        <v>0</v>
      </c>
      <c r="MGJ38" s="250" t="s">
        <v>0</v>
      </c>
      <c r="MGK38" s="250" t="s">
        <v>0</v>
      </c>
      <c r="MGL38" s="250" t="s">
        <v>0</v>
      </c>
      <c r="MGM38" s="250" t="s">
        <v>0</v>
      </c>
      <c r="MGN38" s="250" t="s">
        <v>0</v>
      </c>
      <c r="MGO38" s="250" t="s">
        <v>0</v>
      </c>
      <c r="MGP38" s="250" t="s">
        <v>0</v>
      </c>
      <c r="MGQ38" s="250" t="s">
        <v>0</v>
      </c>
      <c r="MGR38" s="250" t="s">
        <v>0</v>
      </c>
      <c r="MGS38" s="250" t="s">
        <v>0</v>
      </c>
      <c r="MGT38" s="250" t="s">
        <v>0</v>
      </c>
      <c r="MGU38" s="250" t="s">
        <v>0</v>
      </c>
      <c r="MGV38" s="250" t="s">
        <v>0</v>
      </c>
      <c r="MGW38" s="250" t="s">
        <v>0</v>
      </c>
      <c r="MGX38" s="250" t="s">
        <v>0</v>
      </c>
      <c r="MGY38" s="250" t="s">
        <v>0</v>
      </c>
      <c r="MGZ38" s="250" t="s">
        <v>0</v>
      </c>
      <c r="MHA38" s="250" t="s">
        <v>0</v>
      </c>
      <c r="MHB38" s="250" t="s">
        <v>0</v>
      </c>
      <c r="MHC38" s="250" t="s">
        <v>0</v>
      </c>
      <c r="MHD38" s="250" t="s">
        <v>0</v>
      </c>
      <c r="MHE38" s="250" t="s">
        <v>0</v>
      </c>
      <c r="MHF38" s="250" t="s">
        <v>0</v>
      </c>
      <c r="MHG38" s="250" t="s">
        <v>0</v>
      </c>
      <c r="MHH38" s="250" t="s">
        <v>0</v>
      </c>
      <c r="MHI38" s="250" t="s">
        <v>0</v>
      </c>
      <c r="MHJ38" s="250" t="s">
        <v>0</v>
      </c>
      <c r="MHK38" s="250" t="s">
        <v>0</v>
      </c>
      <c r="MHL38" s="250" t="s">
        <v>0</v>
      </c>
      <c r="MHM38" s="250" t="s">
        <v>0</v>
      </c>
      <c r="MHN38" s="250" t="s">
        <v>0</v>
      </c>
      <c r="MHO38" s="250" t="s">
        <v>0</v>
      </c>
      <c r="MHP38" s="250" t="s">
        <v>0</v>
      </c>
      <c r="MHQ38" s="250" t="s">
        <v>0</v>
      </c>
      <c r="MHR38" s="250" t="s">
        <v>0</v>
      </c>
      <c r="MHS38" s="250" t="s">
        <v>0</v>
      </c>
      <c r="MHT38" s="250" t="s">
        <v>0</v>
      </c>
      <c r="MHU38" s="250" t="s">
        <v>0</v>
      </c>
      <c r="MHV38" s="250" t="s">
        <v>0</v>
      </c>
      <c r="MHW38" s="250" t="s">
        <v>0</v>
      </c>
      <c r="MHX38" s="250" t="s">
        <v>0</v>
      </c>
      <c r="MHY38" s="250" t="s">
        <v>0</v>
      </c>
      <c r="MHZ38" s="250" t="s">
        <v>0</v>
      </c>
      <c r="MIA38" s="250" t="s">
        <v>0</v>
      </c>
      <c r="MIB38" s="250" t="s">
        <v>0</v>
      </c>
      <c r="MIC38" s="250" t="s">
        <v>0</v>
      </c>
      <c r="MID38" s="250" t="s">
        <v>0</v>
      </c>
      <c r="MIE38" s="250" t="s">
        <v>0</v>
      </c>
      <c r="MIF38" s="250" t="s">
        <v>0</v>
      </c>
      <c r="MIG38" s="250" t="s">
        <v>0</v>
      </c>
      <c r="MIH38" s="250" t="s">
        <v>0</v>
      </c>
      <c r="MII38" s="250" t="s">
        <v>0</v>
      </c>
      <c r="MIJ38" s="250" t="s">
        <v>0</v>
      </c>
      <c r="MIK38" s="250" t="s">
        <v>0</v>
      </c>
      <c r="MIL38" s="250" t="s">
        <v>0</v>
      </c>
      <c r="MIM38" s="250" t="s">
        <v>0</v>
      </c>
      <c r="MIN38" s="250" t="s">
        <v>0</v>
      </c>
      <c r="MIO38" s="250" t="s">
        <v>0</v>
      </c>
      <c r="MIP38" s="250" t="s">
        <v>0</v>
      </c>
      <c r="MIQ38" s="250" t="s">
        <v>0</v>
      </c>
      <c r="MIR38" s="250" t="s">
        <v>0</v>
      </c>
      <c r="MIS38" s="250" t="s">
        <v>0</v>
      </c>
      <c r="MIT38" s="250" t="s">
        <v>0</v>
      </c>
      <c r="MIU38" s="250" t="s">
        <v>0</v>
      </c>
      <c r="MIV38" s="250" t="s">
        <v>0</v>
      </c>
      <c r="MIW38" s="250" t="s">
        <v>0</v>
      </c>
      <c r="MIX38" s="250" t="s">
        <v>0</v>
      </c>
      <c r="MIY38" s="250" t="s">
        <v>0</v>
      </c>
      <c r="MIZ38" s="250" t="s">
        <v>0</v>
      </c>
      <c r="MJA38" s="250" t="s">
        <v>0</v>
      </c>
      <c r="MJB38" s="250" t="s">
        <v>0</v>
      </c>
      <c r="MJC38" s="250" t="s">
        <v>0</v>
      </c>
      <c r="MJD38" s="250" t="s">
        <v>0</v>
      </c>
      <c r="MJE38" s="250" t="s">
        <v>0</v>
      </c>
      <c r="MJF38" s="250" t="s">
        <v>0</v>
      </c>
      <c r="MJG38" s="250" t="s">
        <v>0</v>
      </c>
      <c r="MJH38" s="250" t="s">
        <v>0</v>
      </c>
      <c r="MJI38" s="250" t="s">
        <v>0</v>
      </c>
      <c r="MJJ38" s="250" t="s">
        <v>0</v>
      </c>
      <c r="MJK38" s="250" t="s">
        <v>0</v>
      </c>
      <c r="MJL38" s="250" t="s">
        <v>0</v>
      </c>
      <c r="MJM38" s="250" t="s">
        <v>0</v>
      </c>
      <c r="MJN38" s="250" t="s">
        <v>0</v>
      </c>
      <c r="MJO38" s="250" t="s">
        <v>0</v>
      </c>
      <c r="MJP38" s="250" t="s">
        <v>0</v>
      </c>
      <c r="MJQ38" s="250" t="s">
        <v>0</v>
      </c>
      <c r="MJR38" s="250" t="s">
        <v>0</v>
      </c>
      <c r="MJS38" s="250" t="s">
        <v>0</v>
      </c>
      <c r="MJT38" s="250" t="s">
        <v>0</v>
      </c>
      <c r="MJU38" s="250" t="s">
        <v>0</v>
      </c>
      <c r="MJV38" s="250" t="s">
        <v>0</v>
      </c>
      <c r="MJW38" s="250" t="s">
        <v>0</v>
      </c>
      <c r="MJX38" s="250" t="s">
        <v>0</v>
      </c>
      <c r="MJY38" s="250" t="s">
        <v>0</v>
      </c>
      <c r="MJZ38" s="250" t="s">
        <v>0</v>
      </c>
      <c r="MKA38" s="250" t="s">
        <v>0</v>
      </c>
      <c r="MKB38" s="250" t="s">
        <v>0</v>
      </c>
      <c r="MKC38" s="250" t="s">
        <v>0</v>
      </c>
      <c r="MKD38" s="250" t="s">
        <v>0</v>
      </c>
      <c r="MKE38" s="250" t="s">
        <v>0</v>
      </c>
      <c r="MKF38" s="250" t="s">
        <v>0</v>
      </c>
      <c r="MKG38" s="250" t="s">
        <v>0</v>
      </c>
      <c r="MKH38" s="250" t="s">
        <v>0</v>
      </c>
      <c r="MKI38" s="250" t="s">
        <v>0</v>
      </c>
      <c r="MKJ38" s="250" t="s">
        <v>0</v>
      </c>
      <c r="MKK38" s="250" t="s">
        <v>0</v>
      </c>
      <c r="MKL38" s="250" t="s">
        <v>0</v>
      </c>
      <c r="MKM38" s="250" t="s">
        <v>0</v>
      </c>
      <c r="MKN38" s="250" t="s">
        <v>0</v>
      </c>
      <c r="MKO38" s="250" t="s">
        <v>0</v>
      </c>
      <c r="MKP38" s="250" t="s">
        <v>0</v>
      </c>
      <c r="MKQ38" s="250" t="s">
        <v>0</v>
      </c>
      <c r="MKR38" s="250" t="s">
        <v>0</v>
      </c>
      <c r="MKS38" s="250" t="s">
        <v>0</v>
      </c>
      <c r="MKT38" s="250" t="s">
        <v>0</v>
      </c>
      <c r="MKU38" s="250" t="s">
        <v>0</v>
      </c>
      <c r="MKV38" s="250" t="s">
        <v>0</v>
      </c>
      <c r="MKW38" s="250" t="s">
        <v>0</v>
      </c>
      <c r="MKX38" s="250" t="s">
        <v>0</v>
      </c>
      <c r="MKY38" s="250" t="s">
        <v>0</v>
      </c>
      <c r="MKZ38" s="250" t="s">
        <v>0</v>
      </c>
      <c r="MLA38" s="250" t="s">
        <v>0</v>
      </c>
      <c r="MLB38" s="250" t="s">
        <v>0</v>
      </c>
      <c r="MLC38" s="250" t="s">
        <v>0</v>
      </c>
      <c r="MLD38" s="250" t="s">
        <v>0</v>
      </c>
      <c r="MLE38" s="250" t="s">
        <v>0</v>
      </c>
      <c r="MLF38" s="250" t="s">
        <v>0</v>
      </c>
      <c r="MLG38" s="250" t="s">
        <v>0</v>
      </c>
      <c r="MLH38" s="250" t="s">
        <v>0</v>
      </c>
      <c r="MLI38" s="250" t="s">
        <v>0</v>
      </c>
      <c r="MLJ38" s="250" t="s">
        <v>0</v>
      </c>
      <c r="MLK38" s="250" t="s">
        <v>0</v>
      </c>
      <c r="MLL38" s="250" t="s">
        <v>0</v>
      </c>
      <c r="MLM38" s="250" t="s">
        <v>0</v>
      </c>
      <c r="MLN38" s="250" t="s">
        <v>0</v>
      </c>
      <c r="MLO38" s="250" t="s">
        <v>0</v>
      </c>
      <c r="MLP38" s="250" t="s">
        <v>0</v>
      </c>
      <c r="MLQ38" s="250" t="s">
        <v>0</v>
      </c>
      <c r="MLR38" s="250" t="s">
        <v>0</v>
      </c>
      <c r="MLS38" s="250" t="s">
        <v>0</v>
      </c>
      <c r="MLT38" s="250" t="s">
        <v>0</v>
      </c>
      <c r="MLU38" s="250" t="s">
        <v>0</v>
      </c>
      <c r="MLV38" s="250" t="s">
        <v>0</v>
      </c>
      <c r="MLW38" s="250" t="s">
        <v>0</v>
      </c>
      <c r="MLX38" s="250" t="s">
        <v>0</v>
      </c>
      <c r="MLY38" s="250" t="s">
        <v>0</v>
      </c>
      <c r="MLZ38" s="250" t="s">
        <v>0</v>
      </c>
      <c r="MMA38" s="250" t="s">
        <v>0</v>
      </c>
      <c r="MMB38" s="250" t="s">
        <v>0</v>
      </c>
      <c r="MMC38" s="250" t="s">
        <v>0</v>
      </c>
      <c r="MMD38" s="250" t="s">
        <v>0</v>
      </c>
      <c r="MME38" s="250" t="s">
        <v>0</v>
      </c>
      <c r="MMF38" s="250" t="s">
        <v>0</v>
      </c>
      <c r="MMG38" s="250" t="s">
        <v>0</v>
      </c>
      <c r="MMH38" s="250" t="s">
        <v>0</v>
      </c>
      <c r="MMI38" s="250" t="s">
        <v>0</v>
      </c>
      <c r="MMJ38" s="250" t="s">
        <v>0</v>
      </c>
      <c r="MMK38" s="250" t="s">
        <v>0</v>
      </c>
      <c r="MML38" s="250" t="s">
        <v>0</v>
      </c>
      <c r="MMM38" s="250" t="s">
        <v>0</v>
      </c>
      <c r="MMN38" s="250" t="s">
        <v>0</v>
      </c>
      <c r="MMO38" s="250" t="s">
        <v>0</v>
      </c>
      <c r="MMP38" s="250" t="s">
        <v>0</v>
      </c>
      <c r="MMQ38" s="250" t="s">
        <v>0</v>
      </c>
      <c r="MMR38" s="250" t="s">
        <v>0</v>
      </c>
      <c r="MMS38" s="250" t="s">
        <v>0</v>
      </c>
      <c r="MMT38" s="250" t="s">
        <v>0</v>
      </c>
      <c r="MMU38" s="250" t="s">
        <v>0</v>
      </c>
      <c r="MMV38" s="250" t="s">
        <v>0</v>
      </c>
      <c r="MMW38" s="250" t="s">
        <v>0</v>
      </c>
      <c r="MMX38" s="250" t="s">
        <v>0</v>
      </c>
      <c r="MMY38" s="250" t="s">
        <v>0</v>
      </c>
      <c r="MMZ38" s="250" t="s">
        <v>0</v>
      </c>
      <c r="MNA38" s="250" t="s">
        <v>0</v>
      </c>
      <c r="MNB38" s="250" t="s">
        <v>0</v>
      </c>
      <c r="MNC38" s="250" t="s">
        <v>0</v>
      </c>
      <c r="MND38" s="250" t="s">
        <v>0</v>
      </c>
      <c r="MNE38" s="250" t="s">
        <v>0</v>
      </c>
      <c r="MNF38" s="250" t="s">
        <v>0</v>
      </c>
      <c r="MNG38" s="250" t="s">
        <v>0</v>
      </c>
      <c r="MNH38" s="250" t="s">
        <v>0</v>
      </c>
      <c r="MNI38" s="250" t="s">
        <v>0</v>
      </c>
      <c r="MNJ38" s="250" t="s">
        <v>0</v>
      </c>
      <c r="MNK38" s="250" t="s">
        <v>0</v>
      </c>
      <c r="MNL38" s="250" t="s">
        <v>0</v>
      </c>
      <c r="MNM38" s="250" t="s">
        <v>0</v>
      </c>
      <c r="MNN38" s="250" t="s">
        <v>0</v>
      </c>
      <c r="MNO38" s="250" t="s">
        <v>0</v>
      </c>
      <c r="MNP38" s="250" t="s">
        <v>0</v>
      </c>
      <c r="MNQ38" s="250" t="s">
        <v>0</v>
      </c>
      <c r="MNR38" s="250" t="s">
        <v>0</v>
      </c>
      <c r="MNS38" s="250" t="s">
        <v>0</v>
      </c>
      <c r="MNT38" s="250" t="s">
        <v>0</v>
      </c>
      <c r="MNU38" s="250" t="s">
        <v>0</v>
      </c>
      <c r="MNV38" s="250" t="s">
        <v>0</v>
      </c>
      <c r="MNW38" s="250" t="s">
        <v>0</v>
      </c>
      <c r="MNX38" s="250" t="s">
        <v>0</v>
      </c>
      <c r="MNY38" s="250" t="s">
        <v>0</v>
      </c>
      <c r="MNZ38" s="250" t="s">
        <v>0</v>
      </c>
      <c r="MOA38" s="250" t="s">
        <v>0</v>
      </c>
      <c r="MOB38" s="250" t="s">
        <v>0</v>
      </c>
      <c r="MOC38" s="250" t="s">
        <v>0</v>
      </c>
      <c r="MOD38" s="250" t="s">
        <v>0</v>
      </c>
      <c r="MOE38" s="250" t="s">
        <v>0</v>
      </c>
      <c r="MOF38" s="250" t="s">
        <v>0</v>
      </c>
      <c r="MOG38" s="250" t="s">
        <v>0</v>
      </c>
      <c r="MOH38" s="250" t="s">
        <v>0</v>
      </c>
      <c r="MOI38" s="250" t="s">
        <v>0</v>
      </c>
      <c r="MOJ38" s="250" t="s">
        <v>0</v>
      </c>
      <c r="MOK38" s="250" t="s">
        <v>0</v>
      </c>
      <c r="MOL38" s="250" t="s">
        <v>0</v>
      </c>
      <c r="MOM38" s="250" t="s">
        <v>0</v>
      </c>
      <c r="MON38" s="250" t="s">
        <v>0</v>
      </c>
      <c r="MOO38" s="250" t="s">
        <v>0</v>
      </c>
      <c r="MOP38" s="250" t="s">
        <v>0</v>
      </c>
      <c r="MOQ38" s="250" t="s">
        <v>0</v>
      </c>
      <c r="MOR38" s="250" t="s">
        <v>0</v>
      </c>
      <c r="MOS38" s="250" t="s">
        <v>0</v>
      </c>
      <c r="MOT38" s="250" t="s">
        <v>0</v>
      </c>
      <c r="MOU38" s="250" t="s">
        <v>0</v>
      </c>
      <c r="MOV38" s="250" t="s">
        <v>0</v>
      </c>
      <c r="MOW38" s="250" t="s">
        <v>0</v>
      </c>
      <c r="MOX38" s="250" t="s">
        <v>0</v>
      </c>
      <c r="MOY38" s="250" t="s">
        <v>0</v>
      </c>
      <c r="MOZ38" s="250" t="s">
        <v>0</v>
      </c>
      <c r="MPA38" s="250" t="s">
        <v>0</v>
      </c>
      <c r="MPB38" s="250" t="s">
        <v>0</v>
      </c>
      <c r="MPC38" s="250" t="s">
        <v>0</v>
      </c>
      <c r="MPD38" s="250" t="s">
        <v>0</v>
      </c>
      <c r="MPE38" s="250" t="s">
        <v>0</v>
      </c>
      <c r="MPF38" s="250" t="s">
        <v>0</v>
      </c>
      <c r="MPG38" s="250" t="s">
        <v>0</v>
      </c>
      <c r="MPH38" s="250" t="s">
        <v>0</v>
      </c>
      <c r="MPI38" s="250" t="s">
        <v>0</v>
      </c>
      <c r="MPJ38" s="250" t="s">
        <v>0</v>
      </c>
      <c r="MPK38" s="250" t="s">
        <v>0</v>
      </c>
      <c r="MPL38" s="250" t="s">
        <v>0</v>
      </c>
      <c r="MPM38" s="250" t="s">
        <v>0</v>
      </c>
      <c r="MPN38" s="250" t="s">
        <v>0</v>
      </c>
      <c r="MPO38" s="250" t="s">
        <v>0</v>
      </c>
      <c r="MPP38" s="250" t="s">
        <v>0</v>
      </c>
      <c r="MPQ38" s="250" t="s">
        <v>0</v>
      </c>
      <c r="MPR38" s="250" t="s">
        <v>0</v>
      </c>
      <c r="MPS38" s="250" t="s">
        <v>0</v>
      </c>
      <c r="MPT38" s="250" t="s">
        <v>0</v>
      </c>
      <c r="MPU38" s="250" t="s">
        <v>0</v>
      </c>
      <c r="MPV38" s="250" t="s">
        <v>0</v>
      </c>
      <c r="MPW38" s="250" t="s">
        <v>0</v>
      </c>
      <c r="MPX38" s="250" t="s">
        <v>0</v>
      </c>
      <c r="MPY38" s="250" t="s">
        <v>0</v>
      </c>
      <c r="MPZ38" s="250" t="s">
        <v>0</v>
      </c>
      <c r="MQA38" s="250" t="s">
        <v>0</v>
      </c>
      <c r="MQB38" s="250" t="s">
        <v>0</v>
      </c>
      <c r="MQC38" s="250" t="s">
        <v>0</v>
      </c>
      <c r="MQD38" s="250" t="s">
        <v>0</v>
      </c>
      <c r="MQE38" s="250" t="s">
        <v>0</v>
      </c>
      <c r="MQF38" s="250" t="s">
        <v>0</v>
      </c>
      <c r="MQG38" s="250" t="s">
        <v>0</v>
      </c>
      <c r="MQH38" s="250" t="s">
        <v>0</v>
      </c>
      <c r="MQI38" s="250" t="s">
        <v>0</v>
      </c>
      <c r="MQJ38" s="250" t="s">
        <v>0</v>
      </c>
      <c r="MQK38" s="250" t="s">
        <v>0</v>
      </c>
      <c r="MQL38" s="250" t="s">
        <v>0</v>
      </c>
      <c r="MQM38" s="250" t="s">
        <v>0</v>
      </c>
      <c r="MQN38" s="250" t="s">
        <v>0</v>
      </c>
      <c r="MQO38" s="250" t="s">
        <v>0</v>
      </c>
      <c r="MQP38" s="250" t="s">
        <v>0</v>
      </c>
      <c r="MQQ38" s="250" t="s">
        <v>0</v>
      </c>
      <c r="MQR38" s="250" t="s">
        <v>0</v>
      </c>
      <c r="MQS38" s="250" t="s">
        <v>0</v>
      </c>
      <c r="MQT38" s="250" t="s">
        <v>0</v>
      </c>
      <c r="MQU38" s="250" t="s">
        <v>0</v>
      </c>
      <c r="MQV38" s="250" t="s">
        <v>0</v>
      </c>
      <c r="MQW38" s="250" t="s">
        <v>0</v>
      </c>
      <c r="MQX38" s="250" t="s">
        <v>0</v>
      </c>
      <c r="MQY38" s="250" t="s">
        <v>0</v>
      </c>
      <c r="MQZ38" s="250" t="s">
        <v>0</v>
      </c>
      <c r="MRA38" s="250" t="s">
        <v>0</v>
      </c>
      <c r="MRB38" s="250" t="s">
        <v>0</v>
      </c>
      <c r="MRC38" s="250" t="s">
        <v>0</v>
      </c>
      <c r="MRD38" s="250" t="s">
        <v>0</v>
      </c>
      <c r="MRE38" s="250" t="s">
        <v>0</v>
      </c>
      <c r="MRF38" s="250" t="s">
        <v>0</v>
      </c>
      <c r="MRG38" s="250" t="s">
        <v>0</v>
      </c>
      <c r="MRH38" s="250" t="s">
        <v>0</v>
      </c>
      <c r="MRI38" s="250" t="s">
        <v>0</v>
      </c>
      <c r="MRJ38" s="250" t="s">
        <v>0</v>
      </c>
      <c r="MRK38" s="250" t="s">
        <v>0</v>
      </c>
      <c r="MRL38" s="250" t="s">
        <v>0</v>
      </c>
      <c r="MRM38" s="250" t="s">
        <v>0</v>
      </c>
      <c r="MRN38" s="250" t="s">
        <v>0</v>
      </c>
      <c r="MRO38" s="250" t="s">
        <v>0</v>
      </c>
      <c r="MRP38" s="250" t="s">
        <v>0</v>
      </c>
      <c r="MRQ38" s="250" t="s">
        <v>0</v>
      </c>
      <c r="MRR38" s="250" t="s">
        <v>0</v>
      </c>
      <c r="MRS38" s="250" t="s">
        <v>0</v>
      </c>
      <c r="MRT38" s="250" t="s">
        <v>0</v>
      </c>
      <c r="MRU38" s="250" t="s">
        <v>0</v>
      </c>
      <c r="MRV38" s="250" t="s">
        <v>0</v>
      </c>
      <c r="MRW38" s="250" t="s">
        <v>0</v>
      </c>
      <c r="MRX38" s="250" t="s">
        <v>0</v>
      </c>
      <c r="MRY38" s="250" t="s">
        <v>0</v>
      </c>
      <c r="MRZ38" s="250" t="s">
        <v>0</v>
      </c>
      <c r="MSA38" s="250" t="s">
        <v>0</v>
      </c>
      <c r="MSB38" s="250" t="s">
        <v>0</v>
      </c>
      <c r="MSC38" s="250" t="s">
        <v>0</v>
      </c>
      <c r="MSD38" s="250" t="s">
        <v>0</v>
      </c>
      <c r="MSE38" s="250" t="s">
        <v>0</v>
      </c>
      <c r="MSF38" s="250" t="s">
        <v>0</v>
      </c>
      <c r="MSG38" s="250" t="s">
        <v>0</v>
      </c>
      <c r="MSH38" s="250" t="s">
        <v>0</v>
      </c>
      <c r="MSI38" s="250" t="s">
        <v>0</v>
      </c>
      <c r="MSJ38" s="250" t="s">
        <v>0</v>
      </c>
      <c r="MSK38" s="250" t="s">
        <v>0</v>
      </c>
      <c r="MSL38" s="250" t="s">
        <v>0</v>
      </c>
      <c r="MSM38" s="250" t="s">
        <v>0</v>
      </c>
      <c r="MSN38" s="250" t="s">
        <v>0</v>
      </c>
      <c r="MSO38" s="250" t="s">
        <v>0</v>
      </c>
      <c r="MSP38" s="250" t="s">
        <v>0</v>
      </c>
      <c r="MSQ38" s="250" t="s">
        <v>0</v>
      </c>
      <c r="MSR38" s="250" t="s">
        <v>0</v>
      </c>
      <c r="MSS38" s="250" t="s">
        <v>0</v>
      </c>
      <c r="MST38" s="250" t="s">
        <v>0</v>
      </c>
      <c r="MSU38" s="250" t="s">
        <v>0</v>
      </c>
      <c r="MSV38" s="250" t="s">
        <v>0</v>
      </c>
      <c r="MSW38" s="250" t="s">
        <v>0</v>
      </c>
      <c r="MSX38" s="250" t="s">
        <v>0</v>
      </c>
      <c r="MSY38" s="250" t="s">
        <v>0</v>
      </c>
      <c r="MSZ38" s="250" t="s">
        <v>0</v>
      </c>
      <c r="MTA38" s="250" t="s">
        <v>0</v>
      </c>
      <c r="MTB38" s="250" t="s">
        <v>0</v>
      </c>
      <c r="MTC38" s="250" t="s">
        <v>0</v>
      </c>
      <c r="MTD38" s="250" t="s">
        <v>0</v>
      </c>
      <c r="MTE38" s="250" t="s">
        <v>0</v>
      </c>
      <c r="MTF38" s="250" t="s">
        <v>0</v>
      </c>
      <c r="MTG38" s="250" t="s">
        <v>0</v>
      </c>
      <c r="MTH38" s="250" t="s">
        <v>0</v>
      </c>
      <c r="MTI38" s="250" t="s">
        <v>0</v>
      </c>
      <c r="MTJ38" s="250" t="s">
        <v>0</v>
      </c>
      <c r="MTK38" s="250" t="s">
        <v>0</v>
      </c>
      <c r="MTL38" s="250" t="s">
        <v>0</v>
      </c>
      <c r="MTM38" s="250" t="s">
        <v>0</v>
      </c>
      <c r="MTN38" s="250" t="s">
        <v>0</v>
      </c>
      <c r="MTO38" s="250" t="s">
        <v>0</v>
      </c>
      <c r="MTP38" s="250" t="s">
        <v>0</v>
      </c>
      <c r="MTQ38" s="250" t="s">
        <v>0</v>
      </c>
      <c r="MTR38" s="250" t="s">
        <v>0</v>
      </c>
      <c r="MTS38" s="250" t="s">
        <v>0</v>
      </c>
      <c r="MTT38" s="250" t="s">
        <v>0</v>
      </c>
      <c r="MTU38" s="250" t="s">
        <v>0</v>
      </c>
      <c r="MTV38" s="250" t="s">
        <v>0</v>
      </c>
      <c r="MTW38" s="250" t="s">
        <v>0</v>
      </c>
      <c r="MTX38" s="250" t="s">
        <v>0</v>
      </c>
      <c r="MTY38" s="250" t="s">
        <v>0</v>
      </c>
      <c r="MTZ38" s="250" t="s">
        <v>0</v>
      </c>
      <c r="MUA38" s="250" t="s">
        <v>0</v>
      </c>
      <c r="MUB38" s="250" t="s">
        <v>0</v>
      </c>
      <c r="MUC38" s="250" t="s">
        <v>0</v>
      </c>
      <c r="MUD38" s="250" t="s">
        <v>0</v>
      </c>
      <c r="MUE38" s="250" t="s">
        <v>0</v>
      </c>
      <c r="MUF38" s="250" t="s">
        <v>0</v>
      </c>
      <c r="MUG38" s="250" t="s">
        <v>0</v>
      </c>
      <c r="MUH38" s="250" t="s">
        <v>0</v>
      </c>
      <c r="MUI38" s="250" t="s">
        <v>0</v>
      </c>
      <c r="MUJ38" s="250" t="s">
        <v>0</v>
      </c>
      <c r="MUK38" s="250" t="s">
        <v>0</v>
      </c>
      <c r="MUL38" s="250" t="s">
        <v>0</v>
      </c>
      <c r="MUM38" s="250" t="s">
        <v>0</v>
      </c>
      <c r="MUN38" s="250" t="s">
        <v>0</v>
      </c>
      <c r="MUO38" s="250" t="s">
        <v>0</v>
      </c>
      <c r="MUP38" s="250" t="s">
        <v>0</v>
      </c>
      <c r="MUQ38" s="250" t="s">
        <v>0</v>
      </c>
      <c r="MUR38" s="250" t="s">
        <v>0</v>
      </c>
      <c r="MUS38" s="250" t="s">
        <v>0</v>
      </c>
      <c r="MUT38" s="250" t="s">
        <v>0</v>
      </c>
      <c r="MUU38" s="250" t="s">
        <v>0</v>
      </c>
      <c r="MUV38" s="250" t="s">
        <v>0</v>
      </c>
      <c r="MUW38" s="250" t="s">
        <v>0</v>
      </c>
      <c r="MUX38" s="250" t="s">
        <v>0</v>
      </c>
      <c r="MUY38" s="250" t="s">
        <v>0</v>
      </c>
      <c r="MUZ38" s="250" t="s">
        <v>0</v>
      </c>
      <c r="MVA38" s="250" t="s">
        <v>0</v>
      </c>
      <c r="MVB38" s="250" t="s">
        <v>0</v>
      </c>
      <c r="MVC38" s="250" t="s">
        <v>0</v>
      </c>
      <c r="MVD38" s="250" t="s">
        <v>0</v>
      </c>
      <c r="MVE38" s="250" t="s">
        <v>0</v>
      </c>
      <c r="MVF38" s="250" t="s">
        <v>0</v>
      </c>
      <c r="MVG38" s="250" t="s">
        <v>0</v>
      </c>
      <c r="MVH38" s="250" t="s">
        <v>0</v>
      </c>
      <c r="MVI38" s="250" t="s">
        <v>0</v>
      </c>
      <c r="MVJ38" s="250" t="s">
        <v>0</v>
      </c>
      <c r="MVK38" s="250" t="s">
        <v>0</v>
      </c>
      <c r="MVL38" s="250" t="s">
        <v>0</v>
      </c>
      <c r="MVM38" s="250" t="s">
        <v>0</v>
      </c>
      <c r="MVN38" s="250" t="s">
        <v>0</v>
      </c>
      <c r="MVO38" s="250" t="s">
        <v>0</v>
      </c>
      <c r="MVP38" s="250" t="s">
        <v>0</v>
      </c>
      <c r="MVQ38" s="250" t="s">
        <v>0</v>
      </c>
      <c r="MVR38" s="250" t="s">
        <v>0</v>
      </c>
      <c r="MVS38" s="250" t="s">
        <v>0</v>
      </c>
      <c r="MVT38" s="250" t="s">
        <v>0</v>
      </c>
      <c r="MVU38" s="250" t="s">
        <v>0</v>
      </c>
      <c r="MVV38" s="250" t="s">
        <v>0</v>
      </c>
      <c r="MVW38" s="250" t="s">
        <v>0</v>
      </c>
      <c r="MVX38" s="250" t="s">
        <v>0</v>
      </c>
      <c r="MVY38" s="250" t="s">
        <v>0</v>
      </c>
      <c r="MVZ38" s="250" t="s">
        <v>0</v>
      </c>
      <c r="MWA38" s="250" t="s">
        <v>0</v>
      </c>
      <c r="MWB38" s="250" t="s">
        <v>0</v>
      </c>
      <c r="MWC38" s="250" t="s">
        <v>0</v>
      </c>
      <c r="MWD38" s="250" t="s">
        <v>0</v>
      </c>
      <c r="MWE38" s="250" t="s">
        <v>0</v>
      </c>
      <c r="MWF38" s="250" t="s">
        <v>0</v>
      </c>
      <c r="MWG38" s="250" t="s">
        <v>0</v>
      </c>
      <c r="MWH38" s="250" t="s">
        <v>0</v>
      </c>
      <c r="MWI38" s="250" t="s">
        <v>0</v>
      </c>
      <c r="MWJ38" s="250" t="s">
        <v>0</v>
      </c>
      <c r="MWK38" s="250" t="s">
        <v>0</v>
      </c>
      <c r="MWL38" s="250" t="s">
        <v>0</v>
      </c>
      <c r="MWM38" s="250" t="s">
        <v>0</v>
      </c>
      <c r="MWN38" s="250" t="s">
        <v>0</v>
      </c>
      <c r="MWO38" s="250" t="s">
        <v>0</v>
      </c>
      <c r="MWP38" s="250" t="s">
        <v>0</v>
      </c>
      <c r="MWQ38" s="250" t="s">
        <v>0</v>
      </c>
      <c r="MWR38" s="250" t="s">
        <v>0</v>
      </c>
      <c r="MWS38" s="250" t="s">
        <v>0</v>
      </c>
      <c r="MWT38" s="250" t="s">
        <v>0</v>
      </c>
      <c r="MWU38" s="250" t="s">
        <v>0</v>
      </c>
      <c r="MWV38" s="250" t="s">
        <v>0</v>
      </c>
      <c r="MWW38" s="250" t="s">
        <v>0</v>
      </c>
      <c r="MWX38" s="250" t="s">
        <v>0</v>
      </c>
      <c r="MWY38" s="250" t="s">
        <v>0</v>
      </c>
      <c r="MWZ38" s="250" t="s">
        <v>0</v>
      </c>
      <c r="MXA38" s="250" t="s">
        <v>0</v>
      </c>
      <c r="MXB38" s="250" t="s">
        <v>0</v>
      </c>
      <c r="MXC38" s="250" t="s">
        <v>0</v>
      </c>
      <c r="MXD38" s="250" t="s">
        <v>0</v>
      </c>
      <c r="MXE38" s="250" t="s">
        <v>0</v>
      </c>
      <c r="MXF38" s="250" t="s">
        <v>0</v>
      </c>
      <c r="MXG38" s="250" t="s">
        <v>0</v>
      </c>
      <c r="MXH38" s="250" t="s">
        <v>0</v>
      </c>
      <c r="MXI38" s="250" t="s">
        <v>0</v>
      </c>
      <c r="MXJ38" s="250" t="s">
        <v>0</v>
      </c>
      <c r="MXK38" s="250" t="s">
        <v>0</v>
      </c>
      <c r="MXL38" s="250" t="s">
        <v>0</v>
      </c>
      <c r="MXM38" s="250" t="s">
        <v>0</v>
      </c>
      <c r="MXN38" s="250" t="s">
        <v>0</v>
      </c>
      <c r="MXO38" s="250" t="s">
        <v>0</v>
      </c>
      <c r="MXP38" s="250" t="s">
        <v>0</v>
      </c>
      <c r="MXQ38" s="250" t="s">
        <v>0</v>
      </c>
      <c r="MXR38" s="250" t="s">
        <v>0</v>
      </c>
      <c r="MXS38" s="250" t="s">
        <v>0</v>
      </c>
      <c r="MXT38" s="250" t="s">
        <v>0</v>
      </c>
      <c r="MXU38" s="250" t="s">
        <v>0</v>
      </c>
      <c r="MXV38" s="250" t="s">
        <v>0</v>
      </c>
      <c r="MXW38" s="250" t="s">
        <v>0</v>
      </c>
      <c r="MXX38" s="250" t="s">
        <v>0</v>
      </c>
      <c r="MXY38" s="250" t="s">
        <v>0</v>
      </c>
      <c r="MXZ38" s="250" t="s">
        <v>0</v>
      </c>
      <c r="MYA38" s="250" t="s">
        <v>0</v>
      </c>
      <c r="MYB38" s="250" t="s">
        <v>0</v>
      </c>
      <c r="MYC38" s="250" t="s">
        <v>0</v>
      </c>
      <c r="MYD38" s="250" t="s">
        <v>0</v>
      </c>
      <c r="MYE38" s="250" t="s">
        <v>0</v>
      </c>
      <c r="MYF38" s="250" t="s">
        <v>0</v>
      </c>
      <c r="MYG38" s="250" t="s">
        <v>0</v>
      </c>
      <c r="MYH38" s="250" t="s">
        <v>0</v>
      </c>
      <c r="MYI38" s="250" t="s">
        <v>0</v>
      </c>
      <c r="MYJ38" s="250" t="s">
        <v>0</v>
      </c>
      <c r="MYK38" s="250" t="s">
        <v>0</v>
      </c>
      <c r="MYL38" s="250" t="s">
        <v>0</v>
      </c>
      <c r="MYM38" s="250" t="s">
        <v>0</v>
      </c>
      <c r="MYN38" s="250" t="s">
        <v>0</v>
      </c>
      <c r="MYO38" s="250" t="s">
        <v>0</v>
      </c>
      <c r="MYP38" s="250" t="s">
        <v>0</v>
      </c>
      <c r="MYQ38" s="250" t="s">
        <v>0</v>
      </c>
      <c r="MYR38" s="250" t="s">
        <v>0</v>
      </c>
      <c r="MYS38" s="250" t="s">
        <v>0</v>
      </c>
      <c r="MYT38" s="250" t="s">
        <v>0</v>
      </c>
      <c r="MYU38" s="250" t="s">
        <v>0</v>
      </c>
      <c r="MYV38" s="250" t="s">
        <v>0</v>
      </c>
      <c r="MYW38" s="250" t="s">
        <v>0</v>
      </c>
      <c r="MYX38" s="250" t="s">
        <v>0</v>
      </c>
      <c r="MYY38" s="250" t="s">
        <v>0</v>
      </c>
      <c r="MYZ38" s="250" t="s">
        <v>0</v>
      </c>
      <c r="MZA38" s="250" t="s">
        <v>0</v>
      </c>
      <c r="MZB38" s="250" t="s">
        <v>0</v>
      </c>
      <c r="MZC38" s="250" t="s">
        <v>0</v>
      </c>
      <c r="MZD38" s="250" t="s">
        <v>0</v>
      </c>
      <c r="MZE38" s="250" t="s">
        <v>0</v>
      </c>
      <c r="MZF38" s="250" t="s">
        <v>0</v>
      </c>
      <c r="MZG38" s="250" t="s">
        <v>0</v>
      </c>
      <c r="MZH38" s="250" t="s">
        <v>0</v>
      </c>
      <c r="MZI38" s="250" t="s">
        <v>0</v>
      </c>
      <c r="MZJ38" s="250" t="s">
        <v>0</v>
      </c>
      <c r="MZK38" s="250" t="s">
        <v>0</v>
      </c>
      <c r="MZL38" s="250" t="s">
        <v>0</v>
      </c>
      <c r="MZM38" s="250" t="s">
        <v>0</v>
      </c>
      <c r="MZN38" s="250" t="s">
        <v>0</v>
      </c>
      <c r="MZO38" s="250" t="s">
        <v>0</v>
      </c>
      <c r="MZP38" s="250" t="s">
        <v>0</v>
      </c>
      <c r="MZQ38" s="250" t="s">
        <v>0</v>
      </c>
      <c r="MZR38" s="250" t="s">
        <v>0</v>
      </c>
      <c r="MZS38" s="250" t="s">
        <v>0</v>
      </c>
      <c r="MZT38" s="250" t="s">
        <v>0</v>
      </c>
      <c r="MZU38" s="250" t="s">
        <v>0</v>
      </c>
      <c r="MZV38" s="250" t="s">
        <v>0</v>
      </c>
      <c r="MZW38" s="250" t="s">
        <v>0</v>
      </c>
      <c r="MZX38" s="250" t="s">
        <v>0</v>
      </c>
      <c r="MZY38" s="250" t="s">
        <v>0</v>
      </c>
      <c r="MZZ38" s="250" t="s">
        <v>0</v>
      </c>
      <c r="NAA38" s="250" t="s">
        <v>0</v>
      </c>
      <c r="NAB38" s="250" t="s">
        <v>0</v>
      </c>
      <c r="NAC38" s="250" t="s">
        <v>0</v>
      </c>
      <c r="NAD38" s="250" t="s">
        <v>0</v>
      </c>
      <c r="NAE38" s="250" t="s">
        <v>0</v>
      </c>
      <c r="NAF38" s="250" t="s">
        <v>0</v>
      </c>
      <c r="NAG38" s="250" t="s">
        <v>0</v>
      </c>
      <c r="NAH38" s="250" t="s">
        <v>0</v>
      </c>
      <c r="NAI38" s="250" t="s">
        <v>0</v>
      </c>
      <c r="NAJ38" s="250" t="s">
        <v>0</v>
      </c>
      <c r="NAK38" s="250" t="s">
        <v>0</v>
      </c>
      <c r="NAL38" s="250" t="s">
        <v>0</v>
      </c>
      <c r="NAM38" s="250" t="s">
        <v>0</v>
      </c>
      <c r="NAN38" s="250" t="s">
        <v>0</v>
      </c>
      <c r="NAO38" s="250" t="s">
        <v>0</v>
      </c>
      <c r="NAP38" s="250" t="s">
        <v>0</v>
      </c>
      <c r="NAQ38" s="250" t="s">
        <v>0</v>
      </c>
      <c r="NAR38" s="250" t="s">
        <v>0</v>
      </c>
      <c r="NAS38" s="250" t="s">
        <v>0</v>
      </c>
      <c r="NAT38" s="250" t="s">
        <v>0</v>
      </c>
      <c r="NAU38" s="250" t="s">
        <v>0</v>
      </c>
      <c r="NAV38" s="250" t="s">
        <v>0</v>
      </c>
      <c r="NAW38" s="250" t="s">
        <v>0</v>
      </c>
      <c r="NAX38" s="250" t="s">
        <v>0</v>
      </c>
      <c r="NAY38" s="250" t="s">
        <v>0</v>
      </c>
      <c r="NAZ38" s="250" t="s">
        <v>0</v>
      </c>
      <c r="NBA38" s="250" t="s">
        <v>0</v>
      </c>
      <c r="NBB38" s="250" t="s">
        <v>0</v>
      </c>
      <c r="NBC38" s="250" t="s">
        <v>0</v>
      </c>
      <c r="NBD38" s="250" t="s">
        <v>0</v>
      </c>
      <c r="NBE38" s="250" t="s">
        <v>0</v>
      </c>
      <c r="NBF38" s="250" t="s">
        <v>0</v>
      </c>
      <c r="NBG38" s="250" t="s">
        <v>0</v>
      </c>
      <c r="NBH38" s="250" t="s">
        <v>0</v>
      </c>
      <c r="NBI38" s="250" t="s">
        <v>0</v>
      </c>
      <c r="NBJ38" s="250" t="s">
        <v>0</v>
      </c>
      <c r="NBK38" s="250" t="s">
        <v>0</v>
      </c>
      <c r="NBL38" s="250" t="s">
        <v>0</v>
      </c>
      <c r="NBM38" s="250" t="s">
        <v>0</v>
      </c>
      <c r="NBN38" s="250" t="s">
        <v>0</v>
      </c>
      <c r="NBO38" s="250" t="s">
        <v>0</v>
      </c>
      <c r="NBP38" s="250" t="s">
        <v>0</v>
      </c>
      <c r="NBQ38" s="250" t="s">
        <v>0</v>
      </c>
      <c r="NBR38" s="250" t="s">
        <v>0</v>
      </c>
      <c r="NBS38" s="250" t="s">
        <v>0</v>
      </c>
      <c r="NBT38" s="250" t="s">
        <v>0</v>
      </c>
      <c r="NBU38" s="250" t="s">
        <v>0</v>
      </c>
      <c r="NBV38" s="250" t="s">
        <v>0</v>
      </c>
      <c r="NBW38" s="250" t="s">
        <v>0</v>
      </c>
      <c r="NBX38" s="250" t="s">
        <v>0</v>
      </c>
      <c r="NBY38" s="250" t="s">
        <v>0</v>
      </c>
      <c r="NBZ38" s="250" t="s">
        <v>0</v>
      </c>
      <c r="NCA38" s="250" t="s">
        <v>0</v>
      </c>
      <c r="NCB38" s="250" t="s">
        <v>0</v>
      </c>
      <c r="NCC38" s="250" t="s">
        <v>0</v>
      </c>
      <c r="NCD38" s="250" t="s">
        <v>0</v>
      </c>
      <c r="NCE38" s="250" t="s">
        <v>0</v>
      </c>
      <c r="NCF38" s="250" t="s">
        <v>0</v>
      </c>
      <c r="NCG38" s="250" t="s">
        <v>0</v>
      </c>
      <c r="NCH38" s="250" t="s">
        <v>0</v>
      </c>
      <c r="NCI38" s="250" t="s">
        <v>0</v>
      </c>
      <c r="NCJ38" s="250" t="s">
        <v>0</v>
      </c>
      <c r="NCK38" s="250" t="s">
        <v>0</v>
      </c>
      <c r="NCL38" s="250" t="s">
        <v>0</v>
      </c>
      <c r="NCM38" s="250" t="s">
        <v>0</v>
      </c>
      <c r="NCN38" s="250" t="s">
        <v>0</v>
      </c>
      <c r="NCO38" s="250" t="s">
        <v>0</v>
      </c>
      <c r="NCP38" s="250" t="s">
        <v>0</v>
      </c>
      <c r="NCQ38" s="250" t="s">
        <v>0</v>
      </c>
      <c r="NCR38" s="250" t="s">
        <v>0</v>
      </c>
      <c r="NCS38" s="250" t="s">
        <v>0</v>
      </c>
      <c r="NCT38" s="250" t="s">
        <v>0</v>
      </c>
      <c r="NCU38" s="250" t="s">
        <v>0</v>
      </c>
      <c r="NCV38" s="250" t="s">
        <v>0</v>
      </c>
      <c r="NCW38" s="250" t="s">
        <v>0</v>
      </c>
      <c r="NCX38" s="250" t="s">
        <v>0</v>
      </c>
      <c r="NCY38" s="250" t="s">
        <v>0</v>
      </c>
      <c r="NCZ38" s="250" t="s">
        <v>0</v>
      </c>
      <c r="NDA38" s="250" t="s">
        <v>0</v>
      </c>
      <c r="NDB38" s="250" t="s">
        <v>0</v>
      </c>
      <c r="NDC38" s="250" t="s">
        <v>0</v>
      </c>
      <c r="NDD38" s="250" t="s">
        <v>0</v>
      </c>
      <c r="NDE38" s="250" t="s">
        <v>0</v>
      </c>
      <c r="NDF38" s="250" t="s">
        <v>0</v>
      </c>
      <c r="NDG38" s="250" t="s">
        <v>0</v>
      </c>
      <c r="NDH38" s="250" t="s">
        <v>0</v>
      </c>
      <c r="NDI38" s="250" t="s">
        <v>0</v>
      </c>
      <c r="NDJ38" s="250" t="s">
        <v>0</v>
      </c>
      <c r="NDK38" s="250" t="s">
        <v>0</v>
      </c>
      <c r="NDL38" s="250" t="s">
        <v>0</v>
      </c>
      <c r="NDM38" s="250" t="s">
        <v>0</v>
      </c>
      <c r="NDN38" s="250" t="s">
        <v>0</v>
      </c>
      <c r="NDO38" s="250" t="s">
        <v>0</v>
      </c>
      <c r="NDP38" s="250" t="s">
        <v>0</v>
      </c>
      <c r="NDQ38" s="250" t="s">
        <v>0</v>
      </c>
      <c r="NDR38" s="250" t="s">
        <v>0</v>
      </c>
      <c r="NDS38" s="250" t="s">
        <v>0</v>
      </c>
      <c r="NDT38" s="250" t="s">
        <v>0</v>
      </c>
      <c r="NDU38" s="250" t="s">
        <v>0</v>
      </c>
      <c r="NDV38" s="250" t="s">
        <v>0</v>
      </c>
      <c r="NDW38" s="250" t="s">
        <v>0</v>
      </c>
      <c r="NDX38" s="250" t="s">
        <v>0</v>
      </c>
      <c r="NDY38" s="250" t="s">
        <v>0</v>
      </c>
      <c r="NDZ38" s="250" t="s">
        <v>0</v>
      </c>
      <c r="NEA38" s="250" t="s">
        <v>0</v>
      </c>
      <c r="NEB38" s="250" t="s">
        <v>0</v>
      </c>
      <c r="NEC38" s="250" t="s">
        <v>0</v>
      </c>
      <c r="NED38" s="250" t="s">
        <v>0</v>
      </c>
      <c r="NEE38" s="250" t="s">
        <v>0</v>
      </c>
      <c r="NEF38" s="250" t="s">
        <v>0</v>
      </c>
      <c r="NEG38" s="250" t="s">
        <v>0</v>
      </c>
      <c r="NEH38" s="250" t="s">
        <v>0</v>
      </c>
      <c r="NEI38" s="250" t="s">
        <v>0</v>
      </c>
      <c r="NEJ38" s="250" t="s">
        <v>0</v>
      </c>
      <c r="NEK38" s="250" t="s">
        <v>0</v>
      </c>
      <c r="NEL38" s="250" t="s">
        <v>0</v>
      </c>
      <c r="NEM38" s="250" t="s">
        <v>0</v>
      </c>
      <c r="NEN38" s="250" t="s">
        <v>0</v>
      </c>
      <c r="NEO38" s="250" t="s">
        <v>0</v>
      </c>
      <c r="NEP38" s="250" t="s">
        <v>0</v>
      </c>
      <c r="NEQ38" s="250" t="s">
        <v>0</v>
      </c>
      <c r="NER38" s="250" t="s">
        <v>0</v>
      </c>
      <c r="NES38" s="250" t="s">
        <v>0</v>
      </c>
      <c r="NET38" s="250" t="s">
        <v>0</v>
      </c>
      <c r="NEU38" s="250" t="s">
        <v>0</v>
      </c>
      <c r="NEV38" s="250" t="s">
        <v>0</v>
      </c>
      <c r="NEW38" s="250" t="s">
        <v>0</v>
      </c>
      <c r="NEX38" s="250" t="s">
        <v>0</v>
      </c>
      <c r="NEY38" s="250" t="s">
        <v>0</v>
      </c>
      <c r="NEZ38" s="250" t="s">
        <v>0</v>
      </c>
      <c r="NFA38" s="250" t="s">
        <v>0</v>
      </c>
      <c r="NFB38" s="250" t="s">
        <v>0</v>
      </c>
      <c r="NFC38" s="250" t="s">
        <v>0</v>
      </c>
      <c r="NFD38" s="250" t="s">
        <v>0</v>
      </c>
      <c r="NFE38" s="250" t="s">
        <v>0</v>
      </c>
      <c r="NFF38" s="250" t="s">
        <v>0</v>
      </c>
      <c r="NFG38" s="250" t="s">
        <v>0</v>
      </c>
      <c r="NFH38" s="250" t="s">
        <v>0</v>
      </c>
      <c r="NFI38" s="250" t="s">
        <v>0</v>
      </c>
      <c r="NFJ38" s="250" t="s">
        <v>0</v>
      </c>
      <c r="NFK38" s="250" t="s">
        <v>0</v>
      </c>
      <c r="NFL38" s="250" t="s">
        <v>0</v>
      </c>
      <c r="NFM38" s="250" t="s">
        <v>0</v>
      </c>
      <c r="NFN38" s="250" t="s">
        <v>0</v>
      </c>
      <c r="NFO38" s="250" t="s">
        <v>0</v>
      </c>
      <c r="NFP38" s="250" t="s">
        <v>0</v>
      </c>
      <c r="NFQ38" s="250" t="s">
        <v>0</v>
      </c>
      <c r="NFR38" s="250" t="s">
        <v>0</v>
      </c>
      <c r="NFS38" s="250" t="s">
        <v>0</v>
      </c>
      <c r="NFT38" s="250" t="s">
        <v>0</v>
      </c>
      <c r="NFU38" s="250" t="s">
        <v>0</v>
      </c>
      <c r="NFV38" s="250" t="s">
        <v>0</v>
      </c>
      <c r="NFW38" s="250" t="s">
        <v>0</v>
      </c>
      <c r="NFX38" s="250" t="s">
        <v>0</v>
      </c>
      <c r="NFY38" s="250" t="s">
        <v>0</v>
      </c>
      <c r="NFZ38" s="250" t="s">
        <v>0</v>
      </c>
      <c r="NGA38" s="250" t="s">
        <v>0</v>
      </c>
      <c r="NGB38" s="250" t="s">
        <v>0</v>
      </c>
      <c r="NGC38" s="250" t="s">
        <v>0</v>
      </c>
      <c r="NGD38" s="250" t="s">
        <v>0</v>
      </c>
      <c r="NGE38" s="250" t="s">
        <v>0</v>
      </c>
      <c r="NGF38" s="250" t="s">
        <v>0</v>
      </c>
      <c r="NGG38" s="250" t="s">
        <v>0</v>
      </c>
      <c r="NGH38" s="250" t="s">
        <v>0</v>
      </c>
      <c r="NGI38" s="250" t="s">
        <v>0</v>
      </c>
      <c r="NGJ38" s="250" t="s">
        <v>0</v>
      </c>
      <c r="NGK38" s="250" t="s">
        <v>0</v>
      </c>
      <c r="NGL38" s="250" t="s">
        <v>0</v>
      </c>
      <c r="NGM38" s="250" t="s">
        <v>0</v>
      </c>
      <c r="NGN38" s="250" t="s">
        <v>0</v>
      </c>
      <c r="NGO38" s="250" t="s">
        <v>0</v>
      </c>
      <c r="NGP38" s="250" t="s">
        <v>0</v>
      </c>
      <c r="NGQ38" s="250" t="s">
        <v>0</v>
      </c>
      <c r="NGR38" s="250" t="s">
        <v>0</v>
      </c>
      <c r="NGS38" s="250" t="s">
        <v>0</v>
      </c>
      <c r="NGT38" s="250" t="s">
        <v>0</v>
      </c>
      <c r="NGU38" s="250" t="s">
        <v>0</v>
      </c>
      <c r="NGV38" s="250" t="s">
        <v>0</v>
      </c>
      <c r="NGW38" s="250" t="s">
        <v>0</v>
      </c>
      <c r="NGX38" s="250" t="s">
        <v>0</v>
      </c>
      <c r="NGY38" s="250" t="s">
        <v>0</v>
      </c>
      <c r="NGZ38" s="250" t="s">
        <v>0</v>
      </c>
      <c r="NHA38" s="250" t="s">
        <v>0</v>
      </c>
      <c r="NHB38" s="250" t="s">
        <v>0</v>
      </c>
      <c r="NHC38" s="250" t="s">
        <v>0</v>
      </c>
      <c r="NHD38" s="250" t="s">
        <v>0</v>
      </c>
      <c r="NHE38" s="250" t="s">
        <v>0</v>
      </c>
      <c r="NHF38" s="250" t="s">
        <v>0</v>
      </c>
      <c r="NHG38" s="250" t="s">
        <v>0</v>
      </c>
      <c r="NHH38" s="250" t="s">
        <v>0</v>
      </c>
      <c r="NHI38" s="250" t="s">
        <v>0</v>
      </c>
      <c r="NHJ38" s="250" t="s">
        <v>0</v>
      </c>
      <c r="NHK38" s="250" t="s">
        <v>0</v>
      </c>
      <c r="NHL38" s="250" t="s">
        <v>0</v>
      </c>
      <c r="NHM38" s="250" t="s">
        <v>0</v>
      </c>
      <c r="NHN38" s="250" t="s">
        <v>0</v>
      </c>
      <c r="NHO38" s="250" t="s">
        <v>0</v>
      </c>
      <c r="NHP38" s="250" t="s">
        <v>0</v>
      </c>
      <c r="NHQ38" s="250" t="s">
        <v>0</v>
      </c>
      <c r="NHR38" s="250" t="s">
        <v>0</v>
      </c>
      <c r="NHS38" s="250" t="s">
        <v>0</v>
      </c>
      <c r="NHT38" s="250" t="s">
        <v>0</v>
      </c>
      <c r="NHU38" s="250" t="s">
        <v>0</v>
      </c>
      <c r="NHV38" s="250" t="s">
        <v>0</v>
      </c>
      <c r="NHW38" s="250" t="s">
        <v>0</v>
      </c>
      <c r="NHX38" s="250" t="s">
        <v>0</v>
      </c>
      <c r="NHY38" s="250" t="s">
        <v>0</v>
      </c>
      <c r="NHZ38" s="250" t="s">
        <v>0</v>
      </c>
      <c r="NIA38" s="250" t="s">
        <v>0</v>
      </c>
      <c r="NIB38" s="250" t="s">
        <v>0</v>
      </c>
      <c r="NIC38" s="250" t="s">
        <v>0</v>
      </c>
      <c r="NID38" s="250" t="s">
        <v>0</v>
      </c>
      <c r="NIE38" s="250" t="s">
        <v>0</v>
      </c>
      <c r="NIF38" s="250" t="s">
        <v>0</v>
      </c>
      <c r="NIG38" s="250" t="s">
        <v>0</v>
      </c>
      <c r="NIH38" s="250" t="s">
        <v>0</v>
      </c>
      <c r="NII38" s="250" t="s">
        <v>0</v>
      </c>
      <c r="NIJ38" s="250" t="s">
        <v>0</v>
      </c>
      <c r="NIK38" s="250" t="s">
        <v>0</v>
      </c>
      <c r="NIL38" s="250" t="s">
        <v>0</v>
      </c>
      <c r="NIM38" s="250" t="s">
        <v>0</v>
      </c>
      <c r="NIN38" s="250" t="s">
        <v>0</v>
      </c>
      <c r="NIO38" s="250" t="s">
        <v>0</v>
      </c>
      <c r="NIP38" s="250" t="s">
        <v>0</v>
      </c>
      <c r="NIQ38" s="250" t="s">
        <v>0</v>
      </c>
      <c r="NIR38" s="250" t="s">
        <v>0</v>
      </c>
      <c r="NIS38" s="250" t="s">
        <v>0</v>
      </c>
      <c r="NIT38" s="250" t="s">
        <v>0</v>
      </c>
      <c r="NIU38" s="250" t="s">
        <v>0</v>
      </c>
      <c r="NIV38" s="250" t="s">
        <v>0</v>
      </c>
      <c r="NIW38" s="250" t="s">
        <v>0</v>
      </c>
      <c r="NIX38" s="250" t="s">
        <v>0</v>
      </c>
      <c r="NIY38" s="250" t="s">
        <v>0</v>
      </c>
      <c r="NIZ38" s="250" t="s">
        <v>0</v>
      </c>
      <c r="NJA38" s="250" t="s">
        <v>0</v>
      </c>
      <c r="NJB38" s="250" t="s">
        <v>0</v>
      </c>
      <c r="NJC38" s="250" t="s">
        <v>0</v>
      </c>
      <c r="NJD38" s="250" t="s">
        <v>0</v>
      </c>
      <c r="NJE38" s="250" t="s">
        <v>0</v>
      </c>
      <c r="NJF38" s="250" t="s">
        <v>0</v>
      </c>
      <c r="NJG38" s="250" t="s">
        <v>0</v>
      </c>
      <c r="NJH38" s="250" t="s">
        <v>0</v>
      </c>
      <c r="NJI38" s="250" t="s">
        <v>0</v>
      </c>
      <c r="NJJ38" s="250" t="s">
        <v>0</v>
      </c>
      <c r="NJK38" s="250" t="s">
        <v>0</v>
      </c>
      <c r="NJL38" s="250" t="s">
        <v>0</v>
      </c>
      <c r="NJM38" s="250" t="s">
        <v>0</v>
      </c>
      <c r="NJN38" s="250" t="s">
        <v>0</v>
      </c>
      <c r="NJO38" s="250" t="s">
        <v>0</v>
      </c>
      <c r="NJP38" s="250" t="s">
        <v>0</v>
      </c>
      <c r="NJQ38" s="250" t="s">
        <v>0</v>
      </c>
      <c r="NJR38" s="250" t="s">
        <v>0</v>
      </c>
      <c r="NJS38" s="250" t="s">
        <v>0</v>
      </c>
      <c r="NJT38" s="250" t="s">
        <v>0</v>
      </c>
      <c r="NJU38" s="250" t="s">
        <v>0</v>
      </c>
      <c r="NJV38" s="250" t="s">
        <v>0</v>
      </c>
      <c r="NJW38" s="250" t="s">
        <v>0</v>
      </c>
      <c r="NJX38" s="250" t="s">
        <v>0</v>
      </c>
      <c r="NJY38" s="250" t="s">
        <v>0</v>
      </c>
      <c r="NJZ38" s="250" t="s">
        <v>0</v>
      </c>
      <c r="NKA38" s="250" t="s">
        <v>0</v>
      </c>
      <c r="NKB38" s="250" t="s">
        <v>0</v>
      </c>
      <c r="NKC38" s="250" t="s">
        <v>0</v>
      </c>
      <c r="NKD38" s="250" t="s">
        <v>0</v>
      </c>
      <c r="NKE38" s="250" t="s">
        <v>0</v>
      </c>
      <c r="NKF38" s="250" t="s">
        <v>0</v>
      </c>
      <c r="NKG38" s="250" t="s">
        <v>0</v>
      </c>
      <c r="NKH38" s="250" t="s">
        <v>0</v>
      </c>
      <c r="NKI38" s="250" t="s">
        <v>0</v>
      </c>
      <c r="NKJ38" s="250" t="s">
        <v>0</v>
      </c>
      <c r="NKK38" s="250" t="s">
        <v>0</v>
      </c>
      <c r="NKL38" s="250" t="s">
        <v>0</v>
      </c>
      <c r="NKM38" s="250" t="s">
        <v>0</v>
      </c>
      <c r="NKN38" s="250" t="s">
        <v>0</v>
      </c>
      <c r="NKO38" s="250" t="s">
        <v>0</v>
      </c>
      <c r="NKP38" s="250" t="s">
        <v>0</v>
      </c>
      <c r="NKQ38" s="250" t="s">
        <v>0</v>
      </c>
      <c r="NKR38" s="250" t="s">
        <v>0</v>
      </c>
      <c r="NKS38" s="250" t="s">
        <v>0</v>
      </c>
      <c r="NKT38" s="250" t="s">
        <v>0</v>
      </c>
      <c r="NKU38" s="250" t="s">
        <v>0</v>
      </c>
      <c r="NKV38" s="250" t="s">
        <v>0</v>
      </c>
      <c r="NKW38" s="250" t="s">
        <v>0</v>
      </c>
      <c r="NKX38" s="250" t="s">
        <v>0</v>
      </c>
      <c r="NKY38" s="250" t="s">
        <v>0</v>
      </c>
      <c r="NKZ38" s="250" t="s">
        <v>0</v>
      </c>
      <c r="NLA38" s="250" t="s">
        <v>0</v>
      </c>
      <c r="NLB38" s="250" t="s">
        <v>0</v>
      </c>
      <c r="NLC38" s="250" t="s">
        <v>0</v>
      </c>
      <c r="NLD38" s="250" t="s">
        <v>0</v>
      </c>
      <c r="NLE38" s="250" t="s">
        <v>0</v>
      </c>
      <c r="NLF38" s="250" t="s">
        <v>0</v>
      </c>
      <c r="NLG38" s="250" t="s">
        <v>0</v>
      </c>
      <c r="NLH38" s="250" t="s">
        <v>0</v>
      </c>
      <c r="NLI38" s="250" t="s">
        <v>0</v>
      </c>
      <c r="NLJ38" s="250" t="s">
        <v>0</v>
      </c>
      <c r="NLK38" s="250" t="s">
        <v>0</v>
      </c>
      <c r="NLL38" s="250" t="s">
        <v>0</v>
      </c>
      <c r="NLM38" s="250" t="s">
        <v>0</v>
      </c>
      <c r="NLN38" s="250" t="s">
        <v>0</v>
      </c>
      <c r="NLO38" s="250" t="s">
        <v>0</v>
      </c>
      <c r="NLP38" s="250" t="s">
        <v>0</v>
      </c>
      <c r="NLQ38" s="250" t="s">
        <v>0</v>
      </c>
      <c r="NLR38" s="250" t="s">
        <v>0</v>
      </c>
      <c r="NLS38" s="250" t="s">
        <v>0</v>
      </c>
      <c r="NLT38" s="250" t="s">
        <v>0</v>
      </c>
      <c r="NLU38" s="250" t="s">
        <v>0</v>
      </c>
      <c r="NLV38" s="250" t="s">
        <v>0</v>
      </c>
      <c r="NLW38" s="250" t="s">
        <v>0</v>
      </c>
      <c r="NLX38" s="250" t="s">
        <v>0</v>
      </c>
      <c r="NLY38" s="250" t="s">
        <v>0</v>
      </c>
      <c r="NLZ38" s="250" t="s">
        <v>0</v>
      </c>
      <c r="NMA38" s="250" t="s">
        <v>0</v>
      </c>
      <c r="NMB38" s="250" t="s">
        <v>0</v>
      </c>
      <c r="NMC38" s="250" t="s">
        <v>0</v>
      </c>
      <c r="NMD38" s="250" t="s">
        <v>0</v>
      </c>
      <c r="NME38" s="250" t="s">
        <v>0</v>
      </c>
      <c r="NMF38" s="250" t="s">
        <v>0</v>
      </c>
      <c r="NMG38" s="250" t="s">
        <v>0</v>
      </c>
      <c r="NMH38" s="250" t="s">
        <v>0</v>
      </c>
      <c r="NMI38" s="250" t="s">
        <v>0</v>
      </c>
      <c r="NMJ38" s="250" t="s">
        <v>0</v>
      </c>
      <c r="NMK38" s="250" t="s">
        <v>0</v>
      </c>
      <c r="NML38" s="250" t="s">
        <v>0</v>
      </c>
      <c r="NMM38" s="250" t="s">
        <v>0</v>
      </c>
      <c r="NMN38" s="250" t="s">
        <v>0</v>
      </c>
      <c r="NMO38" s="250" t="s">
        <v>0</v>
      </c>
      <c r="NMP38" s="250" t="s">
        <v>0</v>
      </c>
      <c r="NMQ38" s="250" t="s">
        <v>0</v>
      </c>
      <c r="NMR38" s="250" t="s">
        <v>0</v>
      </c>
      <c r="NMS38" s="250" t="s">
        <v>0</v>
      </c>
      <c r="NMT38" s="250" t="s">
        <v>0</v>
      </c>
      <c r="NMU38" s="250" t="s">
        <v>0</v>
      </c>
      <c r="NMV38" s="250" t="s">
        <v>0</v>
      </c>
      <c r="NMW38" s="250" t="s">
        <v>0</v>
      </c>
      <c r="NMX38" s="250" t="s">
        <v>0</v>
      </c>
      <c r="NMY38" s="250" t="s">
        <v>0</v>
      </c>
      <c r="NMZ38" s="250" t="s">
        <v>0</v>
      </c>
      <c r="NNA38" s="250" t="s">
        <v>0</v>
      </c>
      <c r="NNB38" s="250" t="s">
        <v>0</v>
      </c>
      <c r="NNC38" s="250" t="s">
        <v>0</v>
      </c>
      <c r="NND38" s="250" t="s">
        <v>0</v>
      </c>
      <c r="NNE38" s="250" t="s">
        <v>0</v>
      </c>
      <c r="NNF38" s="250" t="s">
        <v>0</v>
      </c>
      <c r="NNG38" s="250" t="s">
        <v>0</v>
      </c>
      <c r="NNH38" s="250" t="s">
        <v>0</v>
      </c>
      <c r="NNI38" s="250" t="s">
        <v>0</v>
      </c>
      <c r="NNJ38" s="250" t="s">
        <v>0</v>
      </c>
      <c r="NNK38" s="250" t="s">
        <v>0</v>
      </c>
      <c r="NNL38" s="250" t="s">
        <v>0</v>
      </c>
      <c r="NNM38" s="250" t="s">
        <v>0</v>
      </c>
      <c r="NNN38" s="250" t="s">
        <v>0</v>
      </c>
      <c r="NNO38" s="250" t="s">
        <v>0</v>
      </c>
      <c r="NNP38" s="250" t="s">
        <v>0</v>
      </c>
      <c r="NNQ38" s="250" t="s">
        <v>0</v>
      </c>
      <c r="NNR38" s="250" t="s">
        <v>0</v>
      </c>
      <c r="NNS38" s="250" t="s">
        <v>0</v>
      </c>
      <c r="NNT38" s="250" t="s">
        <v>0</v>
      </c>
      <c r="NNU38" s="250" t="s">
        <v>0</v>
      </c>
      <c r="NNV38" s="250" t="s">
        <v>0</v>
      </c>
      <c r="NNW38" s="250" t="s">
        <v>0</v>
      </c>
      <c r="NNX38" s="250" t="s">
        <v>0</v>
      </c>
      <c r="NNY38" s="250" t="s">
        <v>0</v>
      </c>
      <c r="NNZ38" s="250" t="s">
        <v>0</v>
      </c>
      <c r="NOA38" s="250" t="s">
        <v>0</v>
      </c>
      <c r="NOB38" s="250" t="s">
        <v>0</v>
      </c>
      <c r="NOC38" s="250" t="s">
        <v>0</v>
      </c>
      <c r="NOD38" s="250" t="s">
        <v>0</v>
      </c>
      <c r="NOE38" s="250" t="s">
        <v>0</v>
      </c>
      <c r="NOF38" s="250" t="s">
        <v>0</v>
      </c>
      <c r="NOG38" s="250" t="s">
        <v>0</v>
      </c>
      <c r="NOH38" s="250" t="s">
        <v>0</v>
      </c>
      <c r="NOI38" s="250" t="s">
        <v>0</v>
      </c>
      <c r="NOJ38" s="250" t="s">
        <v>0</v>
      </c>
      <c r="NOK38" s="250" t="s">
        <v>0</v>
      </c>
      <c r="NOL38" s="250" t="s">
        <v>0</v>
      </c>
      <c r="NOM38" s="250" t="s">
        <v>0</v>
      </c>
      <c r="NON38" s="250" t="s">
        <v>0</v>
      </c>
      <c r="NOO38" s="250" t="s">
        <v>0</v>
      </c>
      <c r="NOP38" s="250" t="s">
        <v>0</v>
      </c>
      <c r="NOQ38" s="250" t="s">
        <v>0</v>
      </c>
      <c r="NOR38" s="250" t="s">
        <v>0</v>
      </c>
      <c r="NOS38" s="250" t="s">
        <v>0</v>
      </c>
      <c r="NOT38" s="250" t="s">
        <v>0</v>
      </c>
      <c r="NOU38" s="250" t="s">
        <v>0</v>
      </c>
      <c r="NOV38" s="250" t="s">
        <v>0</v>
      </c>
      <c r="NOW38" s="250" t="s">
        <v>0</v>
      </c>
      <c r="NOX38" s="250" t="s">
        <v>0</v>
      </c>
      <c r="NOY38" s="250" t="s">
        <v>0</v>
      </c>
      <c r="NOZ38" s="250" t="s">
        <v>0</v>
      </c>
      <c r="NPA38" s="250" t="s">
        <v>0</v>
      </c>
      <c r="NPB38" s="250" t="s">
        <v>0</v>
      </c>
      <c r="NPC38" s="250" t="s">
        <v>0</v>
      </c>
      <c r="NPD38" s="250" t="s">
        <v>0</v>
      </c>
      <c r="NPE38" s="250" t="s">
        <v>0</v>
      </c>
      <c r="NPF38" s="250" t="s">
        <v>0</v>
      </c>
      <c r="NPG38" s="250" t="s">
        <v>0</v>
      </c>
      <c r="NPH38" s="250" t="s">
        <v>0</v>
      </c>
      <c r="NPI38" s="250" t="s">
        <v>0</v>
      </c>
      <c r="NPJ38" s="250" t="s">
        <v>0</v>
      </c>
      <c r="NPK38" s="250" t="s">
        <v>0</v>
      </c>
      <c r="NPL38" s="250" t="s">
        <v>0</v>
      </c>
      <c r="NPM38" s="250" t="s">
        <v>0</v>
      </c>
      <c r="NPN38" s="250" t="s">
        <v>0</v>
      </c>
      <c r="NPO38" s="250" t="s">
        <v>0</v>
      </c>
      <c r="NPP38" s="250" t="s">
        <v>0</v>
      </c>
      <c r="NPQ38" s="250" t="s">
        <v>0</v>
      </c>
      <c r="NPR38" s="250" t="s">
        <v>0</v>
      </c>
      <c r="NPS38" s="250" t="s">
        <v>0</v>
      </c>
      <c r="NPT38" s="250" t="s">
        <v>0</v>
      </c>
      <c r="NPU38" s="250" t="s">
        <v>0</v>
      </c>
      <c r="NPV38" s="250" t="s">
        <v>0</v>
      </c>
      <c r="NPW38" s="250" t="s">
        <v>0</v>
      </c>
      <c r="NPX38" s="250" t="s">
        <v>0</v>
      </c>
      <c r="NPY38" s="250" t="s">
        <v>0</v>
      </c>
      <c r="NPZ38" s="250" t="s">
        <v>0</v>
      </c>
      <c r="NQA38" s="250" t="s">
        <v>0</v>
      </c>
      <c r="NQB38" s="250" t="s">
        <v>0</v>
      </c>
      <c r="NQC38" s="250" t="s">
        <v>0</v>
      </c>
      <c r="NQD38" s="250" t="s">
        <v>0</v>
      </c>
      <c r="NQE38" s="250" t="s">
        <v>0</v>
      </c>
      <c r="NQF38" s="250" t="s">
        <v>0</v>
      </c>
      <c r="NQG38" s="250" t="s">
        <v>0</v>
      </c>
      <c r="NQH38" s="250" t="s">
        <v>0</v>
      </c>
      <c r="NQI38" s="250" t="s">
        <v>0</v>
      </c>
      <c r="NQJ38" s="250" t="s">
        <v>0</v>
      </c>
      <c r="NQK38" s="250" t="s">
        <v>0</v>
      </c>
      <c r="NQL38" s="250" t="s">
        <v>0</v>
      </c>
      <c r="NQM38" s="250" t="s">
        <v>0</v>
      </c>
      <c r="NQN38" s="250" t="s">
        <v>0</v>
      </c>
      <c r="NQO38" s="250" t="s">
        <v>0</v>
      </c>
      <c r="NQP38" s="250" t="s">
        <v>0</v>
      </c>
      <c r="NQQ38" s="250" t="s">
        <v>0</v>
      </c>
      <c r="NQR38" s="250" t="s">
        <v>0</v>
      </c>
      <c r="NQS38" s="250" t="s">
        <v>0</v>
      </c>
      <c r="NQT38" s="250" t="s">
        <v>0</v>
      </c>
      <c r="NQU38" s="250" t="s">
        <v>0</v>
      </c>
      <c r="NQV38" s="250" t="s">
        <v>0</v>
      </c>
      <c r="NQW38" s="250" t="s">
        <v>0</v>
      </c>
      <c r="NQX38" s="250" t="s">
        <v>0</v>
      </c>
      <c r="NQY38" s="250" t="s">
        <v>0</v>
      </c>
      <c r="NQZ38" s="250" t="s">
        <v>0</v>
      </c>
      <c r="NRA38" s="250" t="s">
        <v>0</v>
      </c>
      <c r="NRB38" s="250" t="s">
        <v>0</v>
      </c>
      <c r="NRC38" s="250" t="s">
        <v>0</v>
      </c>
      <c r="NRD38" s="250" t="s">
        <v>0</v>
      </c>
      <c r="NRE38" s="250" t="s">
        <v>0</v>
      </c>
      <c r="NRF38" s="250" t="s">
        <v>0</v>
      </c>
      <c r="NRG38" s="250" t="s">
        <v>0</v>
      </c>
      <c r="NRH38" s="250" t="s">
        <v>0</v>
      </c>
      <c r="NRI38" s="250" t="s">
        <v>0</v>
      </c>
      <c r="NRJ38" s="250" t="s">
        <v>0</v>
      </c>
      <c r="NRK38" s="250" t="s">
        <v>0</v>
      </c>
      <c r="NRL38" s="250" t="s">
        <v>0</v>
      </c>
      <c r="NRM38" s="250" t="s">
        <v>0</v>
      </c>
      <c r="NRN38" s="250" t="s">
        <v>0</v>
      </c>
      <c r="NRO38" s="250" t="s">
        <v>0</v>
      </c>
      <c r="NRP38" s="250" t="s">
        <v>0</v>
      </c>
      <c r="NRQ38" s="250" t="s">
        <v>0</v>
      </c>
      <c r="NRR38" s="250" t="s">
        <v>0</v>
      </c>
      <c r="NRS38" s="250" t="s">
        <v>0</v>
      </c>
      <c r="NRT38" s="250" t="s">
        <v>0</v>
      </c>
      <c r="NRU38" s="250" t="s">
        <v>0</v>
      </c>
      <c r="NRV38" s="250" t="s">
        <v>0</v>
      </c>
      <c r="NRW38" s="250" t="s">
        <v>0</v>
      </c>
      <c r="NRX38" s="250" t="s">
        <v>0</v>
      </c>
      <c r="NRY38" s="250" t="s">
        <v>0</v>
      </c>
      <c r="NRZ38" s="250" t="s">
        <v>0</v>
      </c>
      <c r="NSA38" s="250" t="s">
        <v>0</v>
      </c>
      <c r="NSB38" s="250" t="s">
        <v>0</v>
      </c>
      <c r="NSC38" s="250" t="s">
        <v>0</v>
      </c>
      <c r="NSD38" s="250" t="s">
        <v>0</v>
      </c>
      <c r="NSE38" s="250" t="s">
        <v>0</v>
      </c>
      <c r="NSF38" s="250" t="s">
        <v>0</v>
      </c>
      <c r="NSG38" s="250" t="s">
        <v>0</v>
      </c>
      <c r="NSH38" s="250" t="s">
        <v>0</v>
      </c>
      <c r="NSI38" s="250" t="s">
        <v>0</v>
      </c>
      <c r="NSJ38" s="250" t="s">
        <v>0</v>
      </c>
      <c r="NSK38" s="250" t="s">
        <v>0</v>
      </c>
      <c r="NSL38" s="250" t="s">
        <v>0</v>
      </c>
      <c r="NSM38" s="250" t="s">
        <v>0</v>
      </c>
      <c r="NSN38" s="250" t="s">
        <v>0</v>
      </c>
      <c r="NSO38" s="250" t="s">
        <v>0</v>
      </c>
      <c r="NSP38" s="250" t="s">
        <v>0</v>
      </c>
      <c r="NSQ38" s="250" t="s">
        <v>0</v>
      </c>
      <c r="NSR38" s="250" t="s">
        <v>0</v>
      </c>
      <c r="NSS38" s="250" t="s">
        <v>0</v>
      </c>
      <c r="NST38" s="250" t="s">
        <v>0</v>
      </c>
      <c r="NSU38" s="250" t="s">
        <v>0</v>
      </c>
      <c r="NSV38" s="250" t="s">
        <v>0</v>
      </c>
      <c r="NSW38" s="250" t="s">
        <v>0</v>
      </c>
      <c r="NSX38" s="250" t="s">
        <v>0</v>
      </c>
      <c r="NSY38" s="250" t="s">
        <v>0</v>
      </c>
      <c r="NSZ38" s="250" t="s">
        <v>0</v>
      </c>
      <c r="NTA38" s="250" t="s">
        <v>0</v>
      </c>
      <c r="NTB38" s="250" t="s">
        <v>0</v>
      </c>
      <c r="NTC38" s="250" t="s">
        <v>0</v>
      </c>
      <c r="NTD38" s="250" t="s">
        <v>0</v>
      </c>
      <c r="NTE38" s="250" t="s">
        <v>0</v>
      </c>
      <c r="NTF38" s="250" t="s">
        <v>0</v>
      </c>
      <c r="NTG38" s="250" t="s">
        <v>0</v>
      </c>
      <c r="NTH38" s="250" t="s">
        <v>0</v>
      </c>
      <c r="NTI38" s="250" t="s">
        <v>0</v>
      </c>
      <c r="NTJ38" s="250" t="s">
        <v>0</v>
      </c>
      <c r="NTK38" s="250" t="s">
        <v>0</v>
      </c>
      <c r="NTL38" s="250" t="s">
        <v>0</v>
      </c>
      <c r="NTM38" s="250" t="s">
        <v>0</v>
      </c>
      <c r="NTN38" s="250" t="s">
        <v>0</v>
      </c>
      <c r="NTO38" s="250" t="s">
        <v>0</v>
      </c>
      <c r="NTP38" s="250" t="s">
        <v>0</v>
      </c>
      <c r="NTQ38" s="250" t="s">
        <v>0</v>
      </c>
      <c r="NTR38" s="250" t="s">
        <v>0</v>
      </c>
      <c r="NTS38" s="250" t="s">
        <v>0</v>
      </c>
      <c r="NTT38" s="250" t="s">
        <v>0</v>
      </c>
      <c r="NTU38" s="250" t="s">
        <v>0</v>
      </c>
      <c r="NTV38" s="250" t="s">
        <v>0</v>
      </c>
      <c r="NTW38" s="250" t="s">
        <v>0</v>
      </c>
      <c r="NTX38" s="250" t="s">
        <v>0</v>
      </c>
      <c r="NTY38" s="250" t="s">
        <v>0</v>
      </c>
      <c r="NTZ38" s="250" t="s">
        <v>0</v>
      </c>
      <c r="NUA38" s="250" t="s">
        <v>0</v>
      </c>
      <c r="NUB38" s="250" t="s">
        <v>0</v>
      </c>
      <c r="NUC38" s="250" t="s">
        <v>0</v>
      </c>
      <c r="NUD38" s="250" t="s">
        <v>0</v>
      </c>
      <c r="NUE38" s="250" t="s">
        <v>0</v>
      </c>
      <c r="NUF38" s="250" t="s">
        <v>0</v>
      </c>
      <c r="NUG38" s="250" t="s">
        <v>0</v>
      </c>
      <c r="NUH38" s="250" t="s">
        <v>0</v>
      </c>
      <c r="NUI38" s="250" t="s">
        <v>0</v>
      </c>
      <c r="NUJ38" s="250" t="s">
        <v>0</v>
      </c>
      <c r="NUK38" s="250" t="s">
        <v>0</v>
      </c>
      <c r="NUL38" s="250" t="s">
        <v>0</v>
      </c>
      <c r="NUM38" s="250" t="s">
        <v>0</v>
      </c>
      <c r="NUN38" s="250" t="s">
        <v>0</v>
      </c>
      <c r="NUO38" s="250" t="s">
        <v>0</v>
      </c>
      <c r="NUP38" s="250" t="s">
        <v>0</v>
      </c>
      <c r="NUQ38" s="250" t="s">
        <v>0</v>
      </c>
      <c r="NUR38" s="250" t="s">
        <v>0</v>
      </c>
      <c r="NUS38" s="250" t="s">
        <v>0</v>
      </c>
      <c r="NUT38" s="250" t="s">
        <v>0</v>
      </c>
      <c r="NUU38" s="250" t="s">
        <v>0</v>
      </c>
      <c r="NUV38" s="250" t="s">
        <v>0</v>
      </c>
      <c r="NUW38" s="250" t="s">
        <v>0</v>
      </c>
      <c r="NUX38" s="250" t="s">
        <v>0</v>
      </c>
      <c r="NUY38" s="250" t="s">
        <v>0</v>
      </c>
      <c r="NUZ38" s="250" t="s">
        <v>0</v>
      </c>
      <c r="NVA38" s="250" t="s">
        <v>0</v>
      </c>
      <c r="NVB38" s="250" t="s">
        <v>0</v>
      </c>
      <c r="NVC38" s="250" t="s">
        <v>0</v>
      </c>
      <c r="NVD38" s="250" t="s">
        <v>0</v>
      </c>
      <c r="NVE38" s="250" t="s">
        <v>0</v>
      </c>
      <c r="NVF38" s="250" t="s">
        <v>0</v>
      </c>
      <c r="NVG38" s="250" t="s">
        <v>0</v>
      </c>
      <c r="NVH38" s="250" t="s">
        <v>0</v>
      </c>
      <c r="NVI38" s="250" t="s">
        <v>0</v>
      </c>
      <c r="NVJ38" s="250" t="s">
        <v>0</v>
      </c>
      <c r="NVK38" s="250" t="s">
        <v>0</v>
      </c>
      <c r="NVL38" s="250" t="s">
        <v>0</v>
      </c>
      <c r="NVM38" s="250" t="s">
        <v>0</v>
      </c>
      <c r="NVN38" s="250" t="s">
        <v>0</v>
      </c>
      <c r="NVO38" s="250" t="s">
        <v>0</v>
      </c>
      <c r="NVP38" s="250" t="s">
        <v>0</v>
      </c>
      <c r="NVQ38" s="250" t="s">
        <v>0</v>
      </c>
      <c r="NVR38" s="250" t="s">
        <v>0</v>
      </c>
      <c r="NVS38" s="250" t="s">
        <v>0</v>
      </c>
      <c r="NVT38" s="250" t="s">
        <v>0</v>
      </c>
      <c r="NVU38" s="250" t="s">
        <v>0</v>
      </c>
      <c r="NVV38" s="250" t="s">
        <v>0</v>
      </c>
      <c r="NVW38" s="250" t="s">
        <v>0</v>
      </c>
      <c r="NVX38" s="250" t="s">
        <v>0</v>
      </c>
      <c r="NVY38" s="250" t="s">
        <v>0</v>
      </c>
      <c r="NVZ38" s="250" t="s">
        <v>0</v>
      </c>
      <c r="NWA38" s="250" t="s">
        <v>0</v>
      </c>
      <c r="NWB38" s="250" t="s">
        <v>0</v>
      </c>
      <c r="NWC38" s="250" t="s">
        <v>0</v>
      </c>
      <c r="NWD38" s="250" t="s">
        <v>0</v>
      </c>
      <c r="NWE38" s="250" t="s">
        <v>0</v>
      </c>
      <c r="NWF38" s="250" t="s">
        <v>0</v>
      </c>
      <c r="NWG38" s="250" t="s">
        <v>0</v>
      </c>
      <c r="NWH38" s="250" t="s">
        <v>0</v>
      </c>
      <c r="NWI38" s="250" t="s">
        <v>0</v>
      </c>
      <c r="NWJ38" s="250" t="s">
        <v>0</v>
      </c>
      <c r="NWK38" s="250" t="s">
        <v>0</v>
      </c>
      <c r="NWL38" s="250" t="s">
        <v>0</v>
      </c>
      <c r="NWM38" s="250" t="s">
        <v>0</v>
      </c>
      <c r="NWN38" s="250" t="s">
        <v>0</v>
      </c>
      <c r="NWO38" s="250" t="s">
        <v>0</v>
      </c>
      <c r="NWP38" s="250" t="s">
        <v>0</v>
      </c>
      <c r="NWQ38" s="250" t="s">
        <v>0</v>
      </c>
      <c r="NWR38" s="250" t="s">
        <v>0</v>
      </c>
      <c r="NWS38" s="250" t="s">
        <v>0</v>
      </c>
      <c r="NWT38" s="250" t="s">
        <v>0</v>
      </c>
      <c r="NWU38" s="250" t="s">
        <v>0</v>
      </c>
      <c r="NWV38" s="250" t="s">
        <v>0</v>
      </c>
      <c r="NWW38" s="250" t="s">
        <v>0</v>
      </c>
      <c r="NWX38" s="250" t="s">
        <v>0</v>
      </c>
      <c r="NWY38" s="250" t="s">
        <v>0</v>
      </c>
      <c r="NWZ38" s="250" t="s">
        <v>0</v>
      </c>
      <c r="NXA38" s="250" t="s">
        <v>0</v>
      </c>
      <c r="NXB38" s="250" t="s">
        <v>0</v>
      </c>
      <c r="NXC38" s="250" t="s">
        <v>0</v>
      </c>
      <c r="NXD38" s="250" t="s">
        <v>0</v>
      </c>
      <c r="NXE38" s="250" t="s">
        <v>0</v>
      </c>
      <c r="NXF38" s="250" t="s">
        <v>0</v>
      </c>
      <c r="NXG38" s="250" t="s">
        <v>0</v>
      </c>
      <c r="NXH38" s="250" t="s">
        <v>0</v>
      </c>
      <c r="NXI38" s="250" t="s">
        <v>0</v>
      </c>
      <c r="NXJ38" s="250" t="s">
        <v>0</v>
      </c>
      <c r="NXK38" s="250" t="s">
        <v>0</v>
      </c>
      <c r="NXL38" s="250" t="s">
        <v>0</v>
      </c>
      <c r="NXM38" s="250" t="s">
        <v>0</v>
      </c>
      <c r="NXN38" s="250" t="s">
        <v>0</v>
      </c>
      <c r="NXO38" s="250" t="s">
        <v>0</v>
      </c>
      <c r="NXP38" s="250" t="s">
        <v>0</v>
      </c>
      <c r="NXQ38" s="250" t="s">
        <v>0</v>
      </c>
      <c r="NXR38" s="250" t="s">
        <v>0</v>
      </c>
      <c r="NXS38" s="250" t="s">
        <v>0</v>
      </c>
      <c r="NXT38" s="250" t="s">
        <v>0</v>
      </c>
      <c r="NXU38" s="250" t="s">
        <v>0</v>
      </c>
      <c r="NXV38" s="250" t="s">
        <v>0</v>
      </c>
      <c r="NXW38" s="250" t="s">
        <v>0</v>
      </c>
      <c r="NXX38" s="250" t="s">
        <v>0</v>
      </c>
      <c r="NXY38" s="250" t="s">
        <v>0</v>
      </c>
      <c r="NXZ38" s="250" t="s">
        <v>0</v>
      </c>
      <c r="NYA38" s="250" t="s">
        <v>0</v>
      </c>
      <c r="NYB38" s="250" t="s">
        <v>0</v>
      </c>
      <c r="NYC38" s="250" t="s">
        <v>0</v>
      </c>
      <c r="NYD38" s="250" t="s">
        <v>0</v>
      </c>
      <c r="NYE38" s="250" t="s">
        <v>0</v>
      </c>
      <c r="NYF38" s="250" t="s">
        <v>0</v>
      </c>
      <c r="NYG38" s="250" t="s">
        <v>0</v>
      </c>
      <c r="NYH38" s="250" t="s">
        <v>0</v>
      </c>
      <c r="NYI38" s="250" t="s">
        <v>0</v>
      </c>
      <c r="NYJ38" s="250" t="s">
        <v>0</v>
      </c>
      <c r="NYK38" s="250" t="s">
        <v>0</v>
      </c>
      <c r="NYL38" s="250" t="s">
        <v>0</v>
      </c>
      <c r="NYM38" s="250" t="s">
        <v>0</v>
      </c>
      <c r="NYN38" s="250" t="s">
        <v>0</v>
      </c>
      <c r="NYO38" s="250" t="s">
        <v>0</v>
      </c>
      <c r="NYP38" s="250" t="s">
        <v>0</v>
      </c>
      <c r="NYQ38" s="250" t="s">
        <v>0</v>
      </c>
      <c r="NYR38" s="250" t="s">
        <v>0</v>
      </c>
      <c r="NYS38" s="250" t="s">
        <v>0</v>
      </c>
      <c r="NYT38" s="250" t="s">
        <v>0</v>
      </c>
      <c r="NYU38" s="250" t="s">
        <v>0</v>
      </c>
      <c r="NYV38" s="250" t="s">
        <v>0</v>
      </c>
      <c r="NYW38" s="250" t="s">
        <v>0</v>
      </c>
      <c r="NYX38" s="250" t="s">
        <v>0</v>
      </c>
      <c r="NYY38" s="250" t="s">
        <v>0</v>
      </c>
      <c r="NYZ38" s="250" t="s">
        <v>0</v>
      </c>
      <c r="NZA38" s="250" t="s">
        <v>0</v>
      </c>
      <c r="NZB38" s="250" t="s">
        <v>0</v>
      </c>
      <c r="NZC38" s="250" t="s">
        <v>0</v>
      </c>
      <c r="NZD38" s="250" t="s">
        <v>0</v>
      </c>
      <c r="NZE38" s="250" t="s">
        <v>0</v>
      </c>
      <c r="NZF38" s="250" t="s">
        <v>0</v>
      </c>
      <c r="NZG38" s="250" t="s">
        <v>0</v>
      </c>
      <c r="NZH38" s="250" t="s">
        <v>0</v>
      </c>
      <c r="NZI38" s="250" t="s">
        <v>0</v>
      </c>
      <c r="NZJ38" s="250" t="s">
        <v>0</v>
      </c>
      <c r="NZK38" s="250" t="s">
        <v>0</v>
      </c>
      <c r="NZL38" s="250" t="s">
        <v>0</v>
      </c>
      <c r="NZM38" s="250" t="s">
        <v>0</v>
      </c>
      <c r="NZN38" s="250" t="s">
        <v>0</v>
      </c>
      <c r="NZO38" s="250" t="s">
        <v>0</v>
      </c>
      <c r="NZP38" s="250" t="s">
        <v>0</v>
      </c>
      <c r="NZQ38" s="250" t="s">
        <v>0</v>
      </c>
      <c r="NZR38" s="250" t="s">
        <v>0</v>
      </c>
      <c r="NZS38" s="250" t="s">
        <v>0</v>
      </c>
      <c r="NZT38" s="250" t="s">
        <v>0</v>
      </c>
      <c r="NZU38" s="250" t="s">
        <v>0</v>
      </c>
      <c r="NZV38" s="250" t="s">
        <v>0</v>
      </c>
      <c r="NZW38" s="250" t="s">
        <v>0</v>
      </c>
      <c r="NZX38" s="250" t="s">
        <v>0</v>
      </c>
      <c r="NZY38" s="250" t="s">
        <v>0</v>
      </c>
      <c r="NZZ38" s="250" t="s">
        <v>0</v>
      </c>
      <c r="OAA38" s="250" t="s">
        <v>0</v>
      </c>
      <c r="OAB38" s="250" t="s">
        <v>0</v>
      </c>
      <c r="OAC38" s="250" t="s">
        <v>0</v>
      </c>
      <c r="OAD38" s="250" t="s">
        <v>0</v>
      </c>
      <c r="OAE38" s="250" t="s">
        <v>0</v>
      </c>
      <c r="OAF38" s="250" t="s">
        <v>0</v>
      </c>
      <c r="OAG38" s="250" t="s">
        <v>0</v>
      </c>
      <c r="OAH38" s="250" t="s">
        <v>0</v>
      </c>
      <c r="OAI38" s="250" t="s">
        <v>0</v>
      </c>
      <c r="OAJ38" s="250" t="s">
        <v>0</v>
      </c>
      <c r="OAK38" s="250" t="s">
        <v>0</v>
      </c>
      <c r="OAL38" s="250" t="s">
        <v>0</v>
      </c>
      <c r="OAM38" s="250" t="s">
        <v>0</v>
      </c>
      <c r="OAN38" s="250" t="s">
        <v>0</v>
      </c>
      <c r="OAO38" s="250" t="s">
        <v>0</v>
      </c>
      <c r="OAP38" s="250" t="s">
        <v>0</v>
      </c>
      <c r="OAQ38" s="250" t="s">
        <v>0</v>
      </c>
      <c r="OAR38" s="250" t="s">
        <v>0</v>
      </c>
      <c r="OAS38" s="250" t="s">
        <v>0</v>
      </c>
      <c r="OAT38" s="250" t="s">
        <v>0</v>
      </c>
      <c r="OAU38" s="250" t="s">
        <v>0</v>
      </c>
      <c r="OAV38" s="250" t="s">
        <v>0</v>
      </c>
      <c r="OAW38" s="250" t="s">
        <v>0</v>
      </c>
      <c r="OAX38" s="250" t="s">
        <v>0</v>
      </c>
      <c r="OAY38" s="250" t="s">
        <v>0</v>
      </c>
      <c r="OAZ38" s="250" t="s">
        <v>0</v>
      </c>
      <c r="OBA38" s="250" t="s">
        <v>0</v>
      </c>
      <c r="OBB38" s="250" t="s">
        <v>0</v>
      </c>
      <c r="OBC38" s="250" t="s">
        <v>0</v>
      </c>
      <c r="OBD38" s="250" t="s">
        <v>0</v>
      </c>
      <c r="OBE38" s="250" t="s">
        <v>0</v>
      </c>
      <c r="OBF38" s="250" t="s">
        <v>0</v>
      </c>
      <c r="OBG38" s="250" t="s">
        <v>0</v>
      </c>
      <c r="OBH38" s="250" t="s">
        <v>0</v>
      </c>
      <c r="OBI38" s="250" t="s">
        <v>0</v>
      </c>
      <c r="OBJ38" s="250" t="s">
        <v>0</v>
      </c>
      <c r="OBK38" s="250" t="s">
        <v>0</v>
      </c>
      <c r="OBL38" s="250" t="s">
        <v>0</v>
      </c>
      <c r="OBM38" s="250" t="s">
        <v>0</v>
      </c>
      <c r="OBN38" s="250" t="s">
        <v>0</v>
      </c>
      <c r="OBO38" s="250" t="s">
        <v>0</v>
      </c>
      <c r="OBP38" s="250" t="s">
        <v>0</v>
      </c>
      <c r="OBQ38" s="250" t="s">
        <v>0</v>
      </c>
      <c r="OBR38" s="250" t="s">
        <v>0</v>
      </c>
      <c r="OBS38" s="250" t="s">
        <v>0</v>
      </c>
      <c r="OBT38" s="250" t="s">
        <v>0</v>
      </c>
      <c r="OBU38" s="250" t="s">
        <v>0</v>
      </c>
      <c r="OBV38" s="250" t="s">
        <v>0</v>
      </c>
      <c r="OBW38" s="250" t="s">
        <v>0</v>
      </c>
      <c r="OBX38" s="250" t="s">
        <v>0</v>
      </c>
      <c r="OBY38" s="250" t="s">
        <v>0</v>
      </c>
      <c r="OBZ38" s="250" t="s">
        <v>0</v>
      </c>
      <c r="OCA38" s="250" t="s">
        <v>0</v>
      </c>
      <c r="OCB38" s="250" t="s">
        <v>0</v>
      </c>
      <c r="OCC38" s="250" t="s">
        <v>0</v>
      </c>
      <c r="OCD38" s="250" t="s">
        <v>0</v>
      </c>
      <c r="OCE38" s="250" t="s">
        <v>0</v>
      </c>
      <c r="OCF38" s="250" t="s">
        <v>0</v>
      </c>
      <c r="OCG38" s="250" t="s">
        <v>0</v>
      </c>
      <c r="OCH38" s="250" t="s">
        <v>0</v>
      </c>
      <c r="OCI38" s="250" t="s">
        <v>0</v>
      </c>
      <c r="OCJ38" s="250" t="s">
        <v>0</v>
      </c>
      <c r="OCK38" s="250" t="s">
        <v>0</v>
      </c>
      <c r="OCL38" s="250" t="s">
        <v>0</v>
      </c>
      <c r="OCM38" s="250" t="s">
        <v>0</v>
      </c>
      <c r="OCN38" s="250" t="s">
        <v>0</v>
      </c>
      <c r="OCO38" s="250" t="s">
        <v>0</v>
      </c>
      <c r="OCP38" s="250" t="s">
        <v>0</v>
      </c>
      <c r="OCQ38" s="250" t="s">
        <v>0</v>
      </c>
      <c r="OCR38" s="250" t="s">
        <v>0</v>
      </c>
      <c r="OCS38" s="250" t="s">
        <v>0</v>
      </c>
      <c r="OCT38" s="250" t="s">
        <v>0</v>
      </c>
      <c r="OCU38" s="250" t="s">
        <v>0</v>
      </c>
      <c r="OCV38" s="250" t="s">
        <v>0</v>
      </c>
      <c r="OCW38" s="250" t="s">
        <v>0</v>
      </c>
      <c r="OCX38" s="250" t="s">
        <v>0</v>
      </c>
      <c r="OCY38" s="250" t="s">
        <v>0</v>
      </c>
      <c r="OCZ38" s="250" t="s">
        <v>0</v>
      </c>
      <c r="ODA38" s="250" t="s">
        <v>0</v>
      </c>
      <c r="ODB38" s="250" t="s">
        <v>0</v>
      </c>
      <c r="ODC38" s="250" t="s">
        <v>0</v>
      </c>
      <c r="ODD38" s="250" t="s">
        <v>0</v>
      </c>
      <c r="ODE38" s="250" t="s">
        <v>0</v>
      </c>
      <c r="ODF38" s="250" t="s">
        <v>0</v>
      </c>
      <c r="ODG38" s="250" t="s">
        <v>0</v>
      </c>
      <c r="ODH38" s="250" t="s">
        <v>0</v>
      </c>
      <c r="ODI38" s="250" t="s">
        <v>0</v>
      </c>
      <c r="ODJ38" s="250" t="s">
        <v>0</v>
      </c>
      <c r="ODK38" s="250" t="s">
        <v>0</v>
      </c>
      <c r="ODL38" s="250" t="s">
        <v>0</v>
      </c>
      <c r="ODM38" s="250" t="s">
        <v>0</v>
      </c>
      <c r="ODN38" s="250" t="s">
        <v>0</v>
      </c>
      <c r="ODO38" s="250" t="s">
        <v>0</v>
      </c>
      <c r="ODP38" s="250" t="s">
        <v>0</v>
      </c>
      <c r="ODQ38" s="250" t="s">
        <v>0</v>
      </c>
      <c r="ODR38" s="250" t="s">
        <v>0</v>
      </c>
      <c r="ODS38" s="250" t="s">
        <v>0</v>
      </c>
      <c r="ODT38" s="250" t="s">
        <v>0</v>
      </c>
      <c r="ODU38" s="250" t="s">
        <v>0</v>
      </c>
      <c r="ODV38" s="250" t="s">
        <v>0</v>
      </c>
      <c r="ODW38" s="250" t="s">
        <v>0</v>
      </c>
      <c r="ODX38" s="250" t="s">
        <v>0</v>
      </c>
      <c r="ODY38" s="250" t="s">
        <v>0</v>
      </c>
      <c r="ODZ38" s="250" t="s">
        <v>0</v>
      </c>
      <c r="OEA38" s="250" t="s">
        <v>0</v>
      </c>
      <c r="OEB38" s="250" t="s">
        <v>0</v>
      </c>
      <c r="OEC38" s="250" t="s">
        <v>0</v>
      </c>
      <c r="OED38" s="250" t="s">
        <v>0</v>
      </c>
      <c r="OEE38" s="250" t="s">
        <v>0</v>
      </c>
      <c r="OEF38" s="250" t="s">
        <v>0</v>
      </c>
      <c r="OEG38" s="250" t="s">
        <v>0</v>
      </c>
      <c r="OEH38" s="250" t="s">
        <v>0</v>
      </c>
      <c r="OEI38" s="250" t="s">
        <v>0</v>
      </c>
      <c r="OEJ38" s="250" t="s">
        <v>0</v>
      </c>
      <c r="OEK38" s="250" t="s">
        <v>0</v>
      </c>
      <c r="OEL38" s="250" t="s">
        <v>0</v>
      </c>
      <c r="OEM38" s="250" t="s">
        <v>0</v>
      </c>
      <c r="OEN38" s="250" t="s">
        <v>0</v>
      </c>
      <c r="OEO38" s="250" t="s">
        <v>0</v>
      </c>
      <c r="OEP38" s="250" t="s">
        <v>0</v>
      </c>
      <c r="OEQ38" s="250" t="s">
        <v>0</v>
      </c>
      <c r="OER38" s="250" t="s">
        <v>0</v>
      </c>
      <c r="OES38" s="250" t="s">
        <v>0</v>
      </c>
      <c r="OET38" s="250" t="s">
        <v>0</v>
      </c>
      <c r="OEU38" s="250" t="s">
        <v>0</v>
      </c>
      <c r="OEV38" s="250" t="s">
        <v>0</v>
      </c>
      <c r="OEW38" s="250" t="s">
        <v>0</v>
      </c>
      <c r="OEX38" s="250" t="s">
        <v>0</v>
      </c>
      <c r="OEY38" s="250" t="s">
        <v>0</v>
      </c>
      <c r="OEZ38" s="250" t="s">
        <v>0</v>
      </c>
      <c r="OFA38" s="250" t="s">
        <v>0</v>
      </c>
      <c r="OFB38" s="250" t="s">
        <v>0</v>
      </c>
      <c r="OFC38" s="250" t="s">
        <v>0</v>
      </c>
      <c r="OFD38" s="250" t="s">
        <v>0</v>
      </c>
      <c r="OFE38" s="250" t="s">
        <v>0</v>
      </c>
      <c r="OFF38" s="250" t="s">
        <v>0</v>
      </c>
      <c r="OFG38" s="250" t="s">
        <v>0</v>
      </c>
      <c r="OFH38" s="250" t="s">
        <v>0</v>
      </c>
      <c r="OFI38" s="250" t="s">
        <v>0</v>
      </c>
      <c r="OFJ38" s="250" t="s">
        <v>0</v>
      </c>
      <c r="OFK38" s="250" t="s">
        <v>0</v>
      </c>
      <c r="OFL38" s="250" t="s">
        <v>0</v>
      </c>
      <c r="OFM38" s="250" t="s">
        <v>0</v>
      </c>
      <c r="OFN38" s="250" t="s">
        <v>0</v>
      </c>
      <c r="OFO38" s="250" t="s">
        <v>0</v>
      </c>
      <c r="OFP38" s="250" t="s">
        <v>0</v>
      </c>
      <c r="OFQ38" s="250" t="s">
        <v>0</v>
      </c>
      <c r="OFR38" s="250" t="s">
        <v>0</v>
      </c>
      <c r="OFS38" s="250" t="s">
        <v>0</v>
      </c>
      <c r="OFT38" s="250" t="s">
        <v>0</v>
      </c>
      <c r="OFU38" s="250" t="s">
        <v>0</v>
      </c>
      <c r="OFV38" s="250" t="s">
        <v>0</v>
      </c>
      <c r="OFW38" s="250" t="s">
        <v>0</v>
      </c>
      <c r="OFX38" s="250" t="s">
        <v>0</v>
      </c>
      <c r="OFY38" s="250" t="s">
        <v>0</v>
      </c>
      <c r="OFZ38" s="250" t="s">
        <v>0</v>
      </c>
      <c r="OGA38" s="250" t="s">
        <v>0</v>
      </c>
      <c r="OGB38" s="250" t="s">
        <v>0</v>
      </c>
      <c r="OGC38" s="250" t="s">
        <v>0</v>
      </c>
      <c r="OGD38" s="250" t="s">
        <v>0</v>
      </c>
      <c r="OGE38" s="250" t="s">
        <v>0</v>
      </c>
      <c r="OGF38" s="250" t="s">
        <v>0</v>
      </c>
      <c r="OGG38" s="250" t="s">
        <v>0</v>
      </c>
      <c r="OGH38" s="250" t="s">
        <v>0</v>
      </c>
      <c r="OGI38" s="250" t="s">
        <v>0</v>
      </c>
      <c r="OGJ38" s="250" t="s">
        <v>0</v>
      </c>
      <c r="OGK38" s="250" t="s">
        <v>0</v>
      </c>
      <c r="OGL38" s="250" t="s">
        <v>0</v>
      </c>
      <c r="OGM38" s="250" t="s">
        <v>0</v>
      </c>
      <c r="OGN38" s="250" t="s">
        <v>0</v>
      </c>
      <c r="OGO38" s="250" t="s">
        <v>0</v>
      </c>
      <c r="OGP38" s="250" t="s">
        <v>0</v>
      </c>
      <c r="OGQ38" s="250" t="s">
        <v>0</v>
      </c>
      <c r="OGR38" s="250" t="s">
        <v>0</v>
      </c>
      <c r="OGS38" s="250" t="s">
        <v>0</v>
      </c>
      <c r="OGT38" s="250" t="s">
        <v>0</v>
      </c>
      <c r="OGU38" s="250" t="s">
        <v>0</v>
      </c>
      <c r="OGV38" s="250" t="s">
        <v>0</v>
      </c>
      <c r="OGW38" s="250" t="s">
        <v>0</v>
      </c>
      <c r="OGX38" s="250" t="s">
        <v>0</v>
      </c>
      <c r="OGY38" s="250" t="s">
        <v>0</v>
      </c>
      <c r="OGZ38" s="250" t="s">
        <v>0</v>
      </c>
      <c r="OHA38" s="250" t="s">
        <v>0</v>
      </c>
      <c r="OHB38" s="250" t="s">
        <v>0</v>
      </c>
      <c r="OHC38" s="250" t="s">
        <v>0</v>
      </c>
      <c r="OHD38" s="250" t="s">
        <v>0</v>
      </c>
      <c r="OHE38" s="250" t="s">
        <v>0</v>
      </c>
      <c r="OHF38" s="250" t="s">
        <v>0</v>
      </c>
      <c r="OHG38" s="250" t="s">
        <v>0</v>
      </c>
      <c r="OHH38" s="250" t="s">
        <v>0</v>
      </c>
      <c r="OHI38" s="250" t="s">
        <v>0</v>
      </c>
      <c r="OHJ38" s="250" t="s">
        <v>0</v>
      </c>
      <c r="OHK38" s="250" t="s">
        <v>0</v>
      </c>
      <c r="OHL38" s="250" t="s">
        <v>0</v>
      </c>
      <c r="OHM38" s="250" t="s">
        <v>0</v>
      </c>
      <c r="OHN38" s="250" t="s">
        <v>0</v>
      </c>
      <c r="OHO38" s="250" t="s">
        <v>0</v>
      </c>
      <c r="OHP38" s="250" t="s">
        <v>0</v>
      </c>
      <c r="OHQ38" s="250" t="s">
        <v>0</v>
      </c>
      <c r="OHR38" s="250" t="s">
        <v>0</v>
      </c>
      <c r="OHS38" s="250" t="s">
        <v>0</v>
      </c>
      <c r="OHT38" s="250" t="s">
        <v>0</v>
      </c>
      <c r="OHU38" s="250" t="s">
        <v>0</v>
      </c>
      <c r="OHV38" s="250" t="s">
        <v>0</v>
      </c>
      <c r="OHW38" s="250" t="s">
        <v>0</v>
      </c>
      <c r="OHX38" s="250" t="s">
        <v>0</v>
      </c>
      <c r="OHY38" s="250" t="s">
        <v>0</v>
      </c>
      <c r="OHZ38" s="250" t="s">
        <v>0</v>
      </c>
      <c r="OIA38" s="250" t="s">
        <v>0</v>
      </c>
      <c r="OIB38" s="250" t="s">
        <v>0</v>
      </c>
      <c r="OIC38" s="250" t="s">
        <v>0</v>
      </c>
      <c r="OID38" s="250" t="s">
        <v>0</v>
      </c>
      <c r="OIE38" s="250" t="s">
        <v>0</v>
      </c>
      <c r="OIF38" s="250" t="s">
        <v>0</v>
      </c>
      <c r="OIG38" s="250" t="s">
        <v>0</v>
      </c>
      <c r="OIH38" s="250" t="s">
        <v>0</v>
      </c>
      <c r="OII38" s="250" t="s">
        <v>0</v>
      </c>
      <c r="OIJ38" s="250" t="s">
        <v>0</v>
      </c>
      <c r="OIK38" s="250" t="s">
        <v>0</v>
      </c>
      <c r="OIL38" s="250" t="s">
        <v>0</v>
      </c>
      <c r="OIM38" s="250" t="s">
        <v>0</v>
      </c>
      <c r="OIN38" s="250" t="s">
        <v>0</v>
      </c>
      <c r="OIO38" s="250" t="s">
        <v>0</v>
      </c>
      <c r="OIP38" s="250" t="s">
        <v>0</v>
      </c>
      <c r="OIQ38" s="250" t="s">
        <v>0</v>
      </c>
      <c r="OIR38" s="250" t="s">
        <v>0</v>
      </c>
      <c r="OIS38" s="250" t="s">
        <v>0</v>
      </c>
      <c r="OIT38" s="250" t="s">
        <v>0</v>
      </c>
      <c r="OIU38" s="250" t="s">
        <v>0</v>
      </c>
      <c r="OIV38" s="250" t="s">
        <v>0</v>
      </c>
      <c r="OIW38" s="250" t="s">
        <v>0</v>
      </c>
      <c r="OIX38" s="250" t="s">
        <v>0</v>
      </c>
      <c r="OIY38" s="250" t="s">
        <v>0</v>
      </c>
      <c r="OIZ38" s="250" t="s">
        <v>0</v>
      </c>
      <c r="OJA38" s="250" t="s">
        <v>0</v>
      </c>
      <c r="OJB38" s="250" t="s">
        <v>0</v>
      </c>
      <c r="OJC38" s="250" t="s">
        <v>0</v>
      </c>
      <c r="OJD38" s="250" t="s">
        <v>0</v>
      </c>
      <c r="OJE38" s="250" t="s">
        <v>0</v>
      </c>
      <c r="OJF38" s="250" t="s">
        <v>0</v>
      </c>
      <c r="OJG38" s="250" t="s">
        <v>0</v>
      </c>
      <c r="OJH38" s="250" t="s">
        <v>0</v>
      </c>
      <c r="OJI38" s="250" t="s">
        <v>0</v>
      </c>
      <c r="OJJ38" s="250" t="s">
        <v>0</v>
      </c>
      <c r="OJK38" s="250" t="s">
        <v>0</v>
      </c>
      <c r="OJL38" s="250" t="s">
        <v>0</v>
      </c>
      <c r="OJM38" s="250" t="s">
        <v>0</v>
      </c>
      <c r="OJN38" s="250" t="s">
        <v>0</v>
      </c>
      <c r="OJO38" s="250" t="s">
        <v>0</v>
      </c>
      <c r="OJP38" s="250" t="s">
        <v>0</v>
      </c>
      <c r="OJQ38" s="250" t="s">
        <v>0</v>
      </c>
      <c r="OJR38" s="250" t="s">
        <v>0</v>
      </c>
      <c r="OJS38" s="250" t="s">
        <v>0</v>
      </c>
      <c r="OJT38" s="250" t="s">
        <v>0</v>
      </c>
      <c r="OJU38" s="250" t="s">
        <v>0</v>
      </c>
      <c r="OJV38" s="250" t="s">
        <v>0</v>
      </c>
      <c r="OJW38" s="250" t="s">
        <v>0</v>
      </c>
      <c r="OJX38" s="250" t="s">
        <v>0</v>
      </c>
      <c r="OJY38" s="250" t="s">
        <v>0</v>
      </c>
      <c r="OJZ38" s="250" t="s">
        <v>0</v>
      </c>
      <c r="OKA38" s="250" t="s">
        <v>0</v>
      </c>
      <c r="OKB38" s="250" t="s">
        <v>0</v>
      </c>
      <c r="OKC38" s="250" t="s">
        <v>0</v>
      </c>
      <c r="OKD38" s="250" t="s">
        <v>0</v>
      </c>
      <c r="OKE38" s="250" t="s">
        <v>0</v>
      </c>
      <c r="OKF38" s="250" t="s">
        <v>0</v>
      </c>
      <c r="OKG38" s="250" t="s">
        <v>0</v>
      </c>
      <c r="OKH38" s="250" t="s">
        <v>0</v>
      </c>
      <c r="OKI38" s="250" t="s">
        <v>0</v>
      </c>
      <c r="OKJ38" s="250" t="s">
        <v>0</v>
      </c>
      <c r="OKK38" s="250" t="s">
        <v>0</v>
      </c>
      <c r="OKL38" s="250" t="s">
        <v>0</v>
      </c>
      <c r="OKM38" s="250" t="s">
        <v>0</v>
      </c>
      <c r="OKN38" s="250" t="s">
        <v>0</v>
      </c>
      <c r="OKO38" s="250" t="s">
        <v>0</v>
      </c>
      <c r="OKP38" s="250" t="s">
        <v>0</v>
      </c>
      <c r="OKQ38" s="250" t="s">
        <v>0</v>
      </c>
      <c r="OKR38" s="250" t="s">
        <v>0</v>
      </c>
      <c r="OKS38" s="250" t="s">
        <v>0</v>
      </c>
      <c r="OKT38" s="250" t="s">
        <v>0</v>
      </c>
      <c r="OKU38" s="250" t="s">
        <v>0</v>
      </c>
      <c r="OKV38" s="250" t="s">
        <v>0</v>
      </c>
      <c r="OKW38" s="250" t="s">
        <v>0</v>
      </c>
      <c r="OKX38" s="250" t="s">
        <v>0</v>
      </c>
      <c r="OKY38" s="250" t="s">
        <v>0</v>
      </c>
      <c r="OKZ38" s="250" t="s">
        <v>0</v>
      </c>
      <c r="OLA38" s="250" t="s">
        <v>0</v>
      </c>
      <c r="OLB38" s="250" t="s">
        <v>0</v>
      </c>
      <c r="OLC38" s="250" t="s">
        <v>0</v>
      </c>
      <c r="OLD38" s="250" t="s">
        <v>0</v>
      </c>
      <c r="OLE38" s="250" t="s">
        <v>0</v>
      </c>
      <c r="OLF38" s="250" t="s">
        <v>0</v>
      </c>
      <c r="OLG38" s="250" t="s">
        <v>0</v>
      </c>
      <c r="OLH38" s="250" t="s">
        <v>0</v>
      </c>
      <c r="OLI38" s="250" t="s">
        <v>0</v>
      </c>
      <c r="OLJ38" s="250" t="s">
        <v>0</v>
      </c>
      <c r="OLK38" s="250" t="s">
        <v>0</v>
      </c>
      <c r="OLL38" s="250" t="s">
        <v>0</v>
      </c>
      <c r="OLM38" s="250" t="s">
        <v>0</v>
      </c>
      <c r="OLN38" s="250" t="s">
        <v>0</v>
      </c>
      <c r="OLO38" s="250" t="s">
        <v>0</v>
      </c>
      <c r="OLP38" s="250" t="s">
        <v>0</v>
      </c>
      <c r="OLQ38" s="250" t="s">
        <v>0</v>
      </c>
      <c r="OLR38" s="250" t="s">
        <v>0</v>
      </c>
      <c r="OLS38" s="250" t="s">
        <v>0</v>
      </c>
      <c r="OLT38" s="250" t="s">
        <v>0</v>
      </c>
      <c r="OLU38" s="250" t="s">
        <v>0</v>
      </c>
      <c r="OLV38" s="250" t="s">
        <v>0</v>
      </c>
      <c r="OLW38" s="250" t="s">
        <v>0</v>
      </c>
      <c r="OLX38" s="250" t="s">
        <v>0</v>
      </c>
      <c r="OLY38" s="250" t="s">
        <v>0</v>
      </c>
      <c r="OLZ38" s="250" t="s">
        <v>0</v>
      </c>
      <c r="OMA38" s="250" t="s">
        <v>0</v>
      </c>
      <c r="OMB38" s="250" t="s">
        <v>0</v>
      </c>
      <c r="OMC38" s="250" t="s">
        <v>0</v>
      </c>
      <c r="OMD38" s="250" t="s">
        <v>0</v>
      </c>
      <c r="OME38" s="250" t="s">
        <v>0</v>
      </c>
      <c r="OMF38" s="250" t="s">
        <v>0</v>
      </c>
      <c r="OMG38" s="250" t="s">
        <v>0</v>
      </c>
      <c r="OMH38" s="250" t="s">
        <v>0</v>
      </c>
      <c r="OMI38" s="250" t="s">
        <v>0</v>
      </c>
      <c r="OMJ38" s="250" t="s">
        <v>0</v>
      </c>
      <c r="OMK38" s="250" t="s">
        <v>0</v>
      </c>
      <c r="OML38" s="250" t="s">
        <v>0</v>
      </c>
      <c r="OMM38" s="250" t="s">
        <v>0</v>
      </c>
      <c r="OMN38" s="250" t="s">
        <v>0</v>
      </c>
      <c r="OMO38" s="250" t="s">
        <v>0</v>
      </c>
      <c r="OMP38" s="250" t="s">
        <v>0</v>
      </c>
      <c r="OMQ38" s="250" t="s">
        <v>0</v>
      </c>
      <c r="OMR38" s="250" t="s">
        <v>0</v>
      </c>
      <c r="OMS38" s="250" t="s">
        <v>0</v>
      </c>
      <c r="OMT38" s="250" t="s">
        <v>0</v>
      </c>
      <c r="OMU38" s="250" t="s">
        <v>0</v>
      </c>
      <c r="OMV38" s="250" t="s">
        <v>0</v>
      </c>
      <c r="OMW38" s="250" t="s">
        <v>0</v>
      </c>
      <c r="OMX38" s="250" t="s">
        <v>0</v>
      </c>
      <c r="OMY38" s="250" t="s">
        <v>0</v>
      </c>
      <c r="OMZ38" s="250" t="s">
        <v>0</v>
      </c>
      <c r="ONA38" s="250" t="s">
        <v>0</v>
      </c>
      <c r="ONB38" s="250" t="s">
        <v>0</v>
      </c>
      <c r="ONC38" s="250" t="s">
        <v>0</v>
      </c>
      <c r="OND38" s="250" t="s">
        <v>0</v>
      </c>
      <c r="ONE38" s="250" t="s">
        <v>0</v>
      </c>
      <c r="ONF38" s="250" t="s">
        <v>0</v>
      </c>
      <c r="ONG38" s="250" t="s">
        <v>0</v>
      </c>
      <c r="ONH38" s="250" t="s">
        <v>0</v>
      </c>
      <c r="ONI38" s="250" t="s">
        <v>0</v>
      </c>
      <c r="ONJ38" s="250" t="s">
        <v>0</v>
      </c>
      <c r="ONK38" s="250" t="s">
        <v>0</v>
      </c>
      <c r="ONL38" s="250" t="s">
        <v>0</v>
      </c>
      <c r="ONM38" s="250" t="s">
        <v>0</v>
      </c>
      <c r="ONN38" s="250" t="s">
        <v>0</v>
      </c>
      <c r="ONO38" s="250" t="s">
        <v>0</v>
      </c>
      <c r="ONP38" s="250" t="s">
        <v>0</v>
      </c>
      <c r="ONQ38" s="250" t="s">
        <v>0</v>
      </c>
      <c r="ONR38" s="250" t="s">
        <v>0</v>
      </c>
      <c r="ONS38" s="250" t="s">
        <v>0</v>
      </c>
      <c r="ONT38" s="250" t="s">
        <v>0</v>
      </c>
      <c r="ONU38" s="250" t="s">
        <v>0</v>
      </c>
      <c r="ONV38" s="250" t="s">
        <v>0</v>
      </c>
      <c r="ONW38" s="250" t="s">
        <v>0</v>
      </c>
      <c r="ONX38" s="250" t="s">
        <v>0</v>
      </c>
      <c r="ONY38" s="250" t="s">
        <v>0</v>
      </c>
      <c r="ONZ38" s="250" t="s">
        <v>0</v>
      </c>
      <c r="OOA38" s="250" t="s">
        <v>0</v>
      </c>
      <c r="OOB38" s="250" t="s">
        <v>0</v>
      </c>
      <c r="OOC38" s="250" t="s">
        <v>0</v>
      </c>
      <c r="OOD38" s="250" t="s">
        <v>0</v>
      </c>
      <c r="OOE38" s="250" t="s">
        <v>0</v>
      </c>
      <c r="OOF38" s="250" t="s">
        <v>0</v>
      </c>
      <c r="OOG38" s="250" t="s">
        <v>0</v>
      </c>
      <c r="OOH38" s="250" t="s">
        <v>0</v>
      </c>
      <c r="OOI38" s="250" t="s">
        <v>0</v>
      </c>
      <c r="OOJ38" s="250" t="s">
        <v>0</v>
      </c>
      <c r="OOK38" s="250" t="s">
        <v>0</v>
      </c>
      <c r="OOL38" s="250" t="s">
        <v>0</v>
      </c>
      <c r="OOM38" s="250" t="s">
        <v>0</v>
      </c>
      <c r="OON38" s="250" t="s">
        <v>0</v>
      </c>
      <c r="OOO38" s="250" t="s">
        <v>0</v>
      </c>
      <c r="OOP38" s="250" t="s">
        <v>0</v>
      </c>
      <c r="OOQ38" s="250" t="s">
        <v>0</v>
      </c>
      <c r="OOR38" s="250" t="s">
        <v>0</v>
      </c>
      <c r="OOS38" s="250" t="s">
        <v>0</v>
      </c>
      <c r="OOT38" s="250" t="s">
        <v>0</v>
      </c>
      <c r="OOU38" s="250" t="s">
        <v>0</v>
      </c>
      <c r="OOV38" s="250" t="s">
        <v>0</v>
      </c>
      <c r="OOW38" s="250" t="s">
        <v>0</v>
      </c>
      <c r="OOX38" s="250" t="s">
        <v>0</v>
      </c>
      <c r="OOY38" s="250" t="s">
        <v>0</v>
      </c>
      <c r="OOZ38" s="250" t="s">
        <v>0</v>
      </c>
      <c r="OPA38" s="250" t="s">
        <v>0</v>
      </c>
      <c r="OPB38" s="250" t="s">
        <v>0</v>
      </c>
      <c r="OPC38" s="250" t="s">
        <v>0</v>
      </c>
      <c r="OPD38" s="250" t="s">
        <v>0</v>
      </c>
      <c r="OPE38" s="250" t="s">
        <v>0</v>
      </c>
      <c r="OPF38" s="250" t="s">
        <v>0</v>
      </c>
      <c r="OPG38" s="250" t="s">
        <v>0</v>
      </c>
      <c r="OPH38" s="250" t="s">
        <v>0</v>
      </c>
      <c r="OPI38" s="250" t="s">
        <v>0</v>
      </c>
      <c r="OPJ38" s="250" t="s">
        <v>0</v>
      </c>
      <c r="OPK38" s="250" t="s">
        <v>0</v>
      </c>
      <c r="OPL38" s="250" t="s">
        <v>0</v>
      </c>
      <c r="OPM38" s="250" t="s">
        <v>0</v>
      </c>
      <c r="OPN38" s="250" t="s">
        <v>0</v>
      </c>
      <c r="OPO38" s="250" t="s">
        <v>0</v>
      </c>
      <c r="OPP38" s="250" t="s">
        <v>0</v>
      </c>
      <c r="OPQ38" s="250" t="s">
        <v>0</v>
      </c>
      <c r="OPR38" s="250" t="s">
        <v>0</v>
      </c>
      <c r="OPS38" s="250" t="s">
        <v>0</v>
      </c>
      <c r="OPT38" s="250" t="s">
        <v>0</v>
      </c>
      <c r="OPU38" s="250" t="s">
        <v>0</v>
      </c>
      <c r="OPV38" s="250" t="s">
        <v>0</v>
      </c>
      <c r="OPW38" s="250" t="s">
        <v>0</v>
      </c>
      <c r="OPX38" s="250" t="s">
        <v>0</v>
      </c>
      <c r="OPY38" s="250" t="s">
        <v>0</v>
      </c>
      <c r="OPZ38" s="250" t="s">
        <v>0</v>
      </c>
      <c r="OQA38" s="250" t="s">
        <v>0</v>
      </c>
      <c r="OQB38" s="250" t="s">
        <v>0</v>
      </c>
      <c r="OQC38" s="250" t="s">
        <v>0</v>
      </c>
      <c r="OQD38" s="250" t="s">
        <v>0</v>
      </c>
      <c r="OQE38" s="250" t="s">
        <v>0</v>
      </c>
      <c r="OQF38" s="250" t="s">
        <v>0</v>
      </c>
      <c r="OQG38" s="250" t="s">
        <v>0</v>
      </c>
      <c r="OQH38" s="250" t="s">
        <v>0</v>
      </c>
      <c r="OQI38" s="250" t="s">
        <v>0</v>
      </c>
      <c r="OQJ38" s="250" t="s">
        <v>0</v>
      </c>
      <c r="OQK38" s="250" t="s">
        <v>0</v>
      </c>
      <c r="OQL38" s="250" t="s">
        <v>0</v>
      </c>
      <c r="OQM38" s="250" t="s">
        <v>0</v>
      </c>
      <c r="OQN38" s="250" t="s">
        <v>0</v>
      </c>
      <c r="OQO38" s="250" t="s">
        <v>0</v>
      </c>
      <c r="OQP38" s="250" t="s">
        <v>0</v>
      </c>
      <c r="OQQ38" s="250" t="s">
        <v>0</v>
      </c>
      <c r="OQR38" s="250" t="s">
        <v>0</v>
      </c>
      <c r="OQS38" s="250" t="s">
        <v>0</v>
      </c>
      <c r="OQT38" s="250" t="s">
        <v>0</v>
      </c>
      <c r="OQU38" s="250" t="s">
        <v>0</v>
      </c>
      <c r="OQV38" s="250" t="s">
        <v>0</v>
      </c>
      <c r="OQW38" s="250" t="s">
        <v>0</v>
      </c>
      <c r="OQX38" s="250" t="s">
        <v>0</v>
      </c>
      <c r="OQY38" s="250" t="s">
        <v>0</v>
      </c>
      <c r="OQZ38" s="250" t="s">
        <v>0</v>
      </c>
      <c r="ORA38" s="250" t="s">
        <v>0</v>
      </c>
      <c r="ORB38" s="250" t="s">
        <v>0</v>
      </c>
      <c r="ORC38" s="250" t="s">
        <v>0</v>
      </c>
      <c r="ORD38" s="250" t="s">
        <v>0</v>
      </c>
      <c r="ORE38" s="250" t="s">
        <v>0</v>
      </c>
      <c r="ORF38" s="250" t="s">
        <v>0</v>
      </c>
      <c r="ORG38" s="250" t="s">
        <v>0</v>
      </c>
      <c r="ORH38" s="250" t="s">
        <v>0</v>
      </c>
      <c r="ORI38" s="250" t="s">
        <v>0</v>
      </c>
      <c r="ORJ38" s="250" t="s">
        <v>0</v>
      </c>
      <c r="ORK38" s="250" t="s">
        <v>0</v>
      </c>
      <c r="ORL38" s="250" t="s">
        <v>0</v>
      </c>
      <c r="ORM38" s="250" t="s">
        <v>0</v>
      </c>
      <c r="ORN38" s="250" t="s">
        <v>0</v>
      </c>
      <c r="ORO38" s="250" t="s">
        <v>0</v>
      </c>
      <c r="ORP38" s="250" t="s">
        <v>0</v>
      </c>
      <c r="ORQ38" s="250" t="s">
        <v>0</v>
      </c>
      <c r="ORR38" s="250" t="s">
        <v>0</v>
      </c>
      <c r="ORS38" s="250" t="s">
        <v>0</v>
      </c>
      <c r="ORT38" s="250" t="s">
        <v>0</v>
      </c>
      <c r="ORU38" s="250" t="s">
        <v>0</v>
      </c>
      <c r="ORV38" s="250" t="s">
        <v>0</v>
      </c>
      <c r="ORW38" s="250" t="s">
        <v>0</v>
      </c>
      <c r="ORX38" s="250" t="s">
        <v>0</v>
      </c>
      <c r="ORY38" s="250" t="s">
        <v>0</v>
      </c>
      <c r="ORZ38" s="250" t="s">
        <v>0</v>
      </c>
      <c r="OSA38" s="250" t="s">
        <v>0</v>
      </c>
      <c r="OSB38" s="250" t="s">
        <v>0</v>
      </c>
      <c r="OSC38" s="250" t="s">
        <v>0</v>
      </c>
      <c r="OSD38" s="250" t="s">
        <v>0</v>
      </c>
      <c r="OSE38" s="250" t="s">
        <v>0</v>
      </c>
      <c r="OSF38" s="250" t="s">
        <v>0</v>
      </c>
      <c r="OSG38" s="250" t="s">
        <v>0</v>
      </c>
      <c r="OSH38" s="250" t="s">
        <v>0</v>
      </c>
      <c r="OSI38" s="250" t="s">
        <v>0</v>
      </c>
      <c r="OSJ38" s="250" t="s">
        <v>0</v>
      </c>
      <c r="OSK38" s="250" t="s">
        <v>0</v>
      </c>
      <c r="OSL38" s="250" t="s">
        <v>0</v>
      </c>
      <c r="OSM38" s="250" t="s">
        <v>0</v>
      </c>
      <c r="OSN38" s="250" t="s">
        <v>0</v>
      </c>
      <c r="OSO38" s="250" t="s">
        <v>0</v>
      </c>
      <c r="OSP38" s="250" t="s">
        <v>0</v>
      </c>
      <c r="OSQ38" s="250" t="s">
        <v>0</v>
      </c>
      <c r="OSR38" s="250" t="s">
        <v>0</v>
      </c>
      <c r="OSS38" s="250" t="s">
        <v>0</v>
      </c>
      <c r="OST38" s="250" t="s">
        <v>0</v>
      </c>
      <c r="OSU38" s="250" t="s">
        <v>0</v>
      </c>
      <c r="OSV38" s="250" t="s">
        <v>0</v>
      </c>
      <c r="OSW38" s="250" t="s">
        <v>0</v>
      </c>
      <c r="OSX38" s="250" t="s">
        <v>0</v>
      </c>
      <c r="OSY38" s="250" t="s">
        <v>0</v>
      </c>
      <c r="OSZ38" s="250" t="s">
        <v>0</v>
      </c>
      <c r="OTA38" s="250" t="s">
        <v>0</v>
      </c>
      <c r="OTB38" s="250" t="s">
        <v>0</v>
      </c>
      <c r="OTC38" s="250" t="s">
        <v>0</v>
      </c>
      <c r="OTD38" s="250" t="s">
        <v>0</v>
      </c>
      <c r="OTE38" s="250" t="s">
        <v>0</v>
      </c>
      <c r="OTF38" s="250" t="s">
        <v>0</v>
      </c>
      <c r="OTG38" s="250" t="s">
        <v>0</v>
      </c>
      <c r="OTH38" s="250" t="s">
        <v>0</v>
      </c>
      <c r="OTI38" s="250" t="s">
        <v>0</v>
      </c>
      <c r="OTJ38" s="250" t="s">
        <v>0</v>
      </c>
      <c r="OTK38" s="250" t="s">
        <v>0</v>
      </c>
      <c r="OTL38" s="250" t="s">
        <v>0</v>
      </c>
      <c r="OTM38" s="250" t="s">
        <v>0</v>
      </c>
      <c r="OTN38" s="250" t="s">
        <v>0</v>
      </c>
      <c r="OTO38" s="250" t="s">
        <v>0</v>
      </c>
      <c r="OTP38" s="250" t="s">
        <v>0</v>
      </c>
      <c r="OTQ38" s="250" t="s">
        <v>0</v>
      </c>
      <c r="OTR38" s="250" t="s">
        <v>0</v>
      </c>
      <c r="OTS38" s="250" t="s">
        <v>0</v>
      </c>
      <c r="OTT38" s="250" t="s">
        <v>0</v>
      </c>
      <c r="OTU38" s="250" t="s">
        <v>0</v>
      </c>
      <c r="OTV38" s="250" t="s">
        <v>0</v>
      </c>
      <c r="OTW38" s="250" t="s">
        <v>0</v>
      </c>
      <c r="OTX38" s="250" t="s">
        <v>0</v>
      </c>
      <c r="OTY38" s="250" t="s">
        <v>0</v>
      </c>
      <c r="OTZ38" s="250" t="s">
        <v>0</v>
      </c>
      <c r="OUA38" s="250" t="s">
        <v>0</v>
      </c>
      <c r="OUB38" s="250" t="s">
        <v>0</v>
      </c>
      <c r="OUC38" s="250" t="s">
        <v>0</v>
      </c>
      <c r="OUD38" s="250" t="s">
        <v>0</v>
      </c>
      <c r="OUE38" s="250" t="s">
        <v>0</v>
      </c>
      <c r="OUF38" s="250" t="s">
        <v>0</v>
      </c>
      <c r="OUG38" s="250" t="s">
        <v>0</v>
      </c>
      <c r="OUH38" s="250" t="s">
        <v>0</v>
      </c>
      <c r="OUI38" s="250" t="s">
        <v>0</v>
      </c>
      <c r="OUJ38" s="250" t="s">
        <v>0</v>
      </c>
      <c r="OUK38" s="250" t="s">
        <v>0</v>
      </c>
      <c r="OUL38" s="250" t="s">
        <v>0</v>
      </c>
      <c r="OUM38" s="250" t="s">
        <v>0</v>
      </c>
      <c r="OUN38" s="250" t="s">
        <v>0</v>
      </c>
      <c r="OUO38" s="250" t="s">
        <v>0</v>
      </c>
      <c r="OUP38" s="250" t="s">
        <v>0</v>
      </c>
      <c r="OUQ38" s="250" t="s">
        <v>0</v>
      </c>
      <c r="OUR38" s="250" t="s">
        <v>0</v>
      </c>
      <c r="OUS38" s="250" t="s">
        <v>0</v>
      </c>
      <c r="OUT38" s="250" t="s">
        <v>0</v>
      </c>
      <c r="OUU38" s="250" t="s">
        <v>0</v>
      </c>
      <c r="OUV38" s="250" t="s">
        <v>0</v>
      </c>
      <c r="OUW38" s="250" t="s">
        <v>0</v>
      </c>
      <c r="OUX38" s="250" t="s">
        <v>0</v>
      </c>
      <c r="OUY38" s="250" t="s">
        <v>0</v>
      </c>
      <c r="OUZ38" s="250" t="s">
        <v>0</v>
      </c>
      <c r="OVA38" s="250" t="s">
        <v>0</v>
      </c>
      <c r="OVB38" s="250" t="s">
        <v>0</v>
      </c>
      <c r="OVC38" s="250" t="s">
        <v>0</v>
      </c>
      <c r="OVD38" s="250" t="s">
        <v>0</v>
      </c>
      <c r="OVE38" s="250" t="s">
        <v>0</v>
      </c>
      <c r="OVF38" s="250" t="s">
        <v>0</v>
      </c>
      <c r="OVG38" s="250" t="s">
        <v>0</v>
      </c>
      <c r="OVH38" s="250" t="s">
        <v>0</v>
      </c>
      <c r="OVI38" s="250" t="s">
        <v>0</v>
      </c>
      <c r="OVJ38" s="250" t="s">
        <v>0</v>
      </c>
      <c r="OVK38" s="250" t="s">
        <v>0</v>
      </c>
      <c r="OVL38" s="250" t="s">
        <v>0</v>
      </c>
      <c r="OVM38" s="250" t="s">
        <v>0</v>
      </c>
      <c r="OVN38" s="250" t="s">
        <v>0</v>
      </c>
      <c r="OVO38" s="250" t="s">
        <v>0</v>
      </c>
      <c r="OVP38" s="250" t="s">
        <v>0</v>
      </c>
      <c r="OVQ38" s="250" t="s">
        <v>0</v>
      </c>
      <c r="OVR38" s="250" t="s">
        <v>0</v>
      </c>
      <c r="OVS38" s="250" t="s">
        <v>0</v>
      </c>
      <c r="OVT38" s="250" t="s">
        <v>0</v>
      </c>
      <c r="OVU38" s="250" t="s">
        <v>0</v>
      </c>
      <c r="OVV38" s="250" t="s">
        <v>0</v>
      </c>
      <c r="OVW38" s="250" t="s">
        <v>0</v>
      </c>
      <c r="OVX38" s="250" t="s">
        <v>0</v>
      </c>
      <c r="OVY38" s="250" t="s">
        <v>0</v>
      </c>
      <c r="OVZ38" s="250" t="s">
        <v>0</v>
      </c>
      <c r="OWA38" s="250" t="s">
        <v>0</v>
      </c>
      <c r="OWB38" s="250" t="s">
        <v>0</v>
      </c>
      <c r="OWC38" s="250" t="s">
        <v>0</v>
      </c>
      <c r="OWD38" s="250" t="s">
        <v>0</v>
      </c>
      <c r="OWE38" s="250" t="s">
        <v>0</v>
      </c>
      <c r="OWF38" s="250" t="s">
        <v>0</v>
      </c>
      <c r="OWG38" s="250" t="s">
        <v>0</v>
      </c>
      <c r="OWH38" s="250" t="s">
        <v>0</v>
      </c>
      <c r="OWI38" s="250" t="s">
        <v>0</v>
      </c>
      <c r="OWJ38" s="250" t="s">
        <v>0</v>
      </c>
      <c r="OWK38" s="250" t="s">
        <v>0</v>
      </c>
      <c r="OWL38" s="250" t="s">
        <v>0</v>
      </c>
      <c r="OWM38" s="250" t="s">
        <v>0</v>
      </c>
      <c r="OWN38" s="250" t="s">
        <v>0</v>
      </c>
      <c r="OWO38" s="250" t="s">
        <v>0</v>
      </c>
      <c r="OWP38" s="250" t="s">
        <v>0</v>
      </c>
      <c r="OWQ38" s="250" t="s">
        <v>0</v>
      </c>
      <c r="OWR38" s="250" t="s">
        <v>0</v>
      </c>
      <c r="OWS38" s="250" t="s">
        <v>0</v>
      </c>
      <c r="OWT38" s="250" t="s">
        <v>0</v>
      </c>
      <c r="OWU38" s="250" t="s">
        <v>0</v>
      </c>
      <c r="OWV38" s="250" t="s">
        <v>0</v>
      </c>
      <c r="OWW38" s="250" t="s">
        <v>0</v>
      </c>
      <c r="OWX38" s="250" t="s">
        <v>0</v>
      </c>
      <c r="OWY38" s="250" t="s">
        <v>0</v>
      </c>
      <c r="OWZ38" s="250" t="s">
        <v>0</v>
      </c>
      <c r="OXA38" s="250" t="s">
        <v>0</v>
      </c>
      <c r="OXB38" s="250" t="s">
        <v>0</v>
      </c>
      <c r="OXC38" s="250" t="s">
        <v>0</v>
      </c>
      <c r="OXD38" s="250" t="s">
        <v>0</v>
      </c>
      <c r="OXE38" s="250" t="s">
        <v>0</v>
      </c>
      <c r="OXF38" s="250" t="s">
        <v>0</v>
      </c>
      <c r="OXG38" s="250" t="s">
        <v>0</v>
      </c>
      <c r="OXH38" s="250" t="s">
        <v>0</v>
      </c>
      <c r="OXI38" s="250" t="s">
        <v>0</v>
      </c>
      <c r="OXJ38" s="250" t="s">
        <v>0</v>
      </c>
      <c r="OXK38" s="250" t="s">
        <v>0</v>
      </c>
      <c r="OXL38" s="250" t="s">
        <v>0</v>
      </c>
      <c r="OXM38" s="250" t="s">
        <v>0</v>
      </c>
      <c r="OXN38" s="250" t="s">
        <v>0</v>
      </c>
      <c r="OXO38" s="250" t="s">
        <v>0</v>
      </c>
      <c r="OXP38" s="250" t="s">
        <v>0</v>
      </c>
      <c r="OXQ38" s="250" t="s">
        <v>0</v>
      </c>
      <c r="OXR38" s="250" t="s">
        <v>0</v>
      </c>
      <c r="OXS38" s="250" t="s">
        <v>0</v>
      </c>
      <c r="OXT38" s="250" t="s">
        <v>0</v>
      </c>
      <c r="OXU38" s="250" t="s">
        <v>0</v>
      </c>
      <c r="OXV38" s="250" t="s">
        <v>0</v>
      </c>
      <c r="OXW38" s="250" t="s">
        <v>0</v>
      </c>
      <c r="OXX38" s="250" t="s">
        <v>0</v>
      </c>
      <c r="OXY38" s="250" t="s">
        <v>0</v>
      </c>
      <c r="OXZ38" s="250" t="s">
        <v>0</v>
      </c>
      <c r="OYA38" s="250" t="s">
        <v>0</v>
      </c>
      <c r="OYB38" s="250" t="s">
        <v>0</v>
      </c>
      <c r="OYC38" s="250" t="s">
        <v>0</v>
      </c>
      <c r="OYD38" s="250" t="s">
        <v>0</v>
      </c>
      <c r="OYE38" s="250" t="s">
        <v>0</v>
      </c>
      <c r="OYF38" s="250" t="s">
        <v>0</v>
      </c>
      <c r="OYG38" s="250" t="s">
        <v>0</v>
      </c>
      <c r="OYH38" s="250" t="s">
        <v>0</v>
      </c>
      <c r="OYI38" s="250" t="s">
        <v>0</v>
      </c>
      <c r="OYJ38" s="250" t="s">
        <v>0</v>
      </c>
      <c r="OYK38" s="250" t="s">
        <v>0</v>
      </c>
      <c r="OYL38" s="250" t="s">
        <v>0</v>
      </c>
      <c r="OYM38" s="250" t="s">
        <v>0</v>
      </c>
      <c r="OYN38" s="250" t="s">
        <v>0</v>
      </c>
      <c r="OYO38" s="250" t="s">
        <v>0</v>
      </c>
      <c r="OYP38" s="250" t="s">
        <v>0</v>
      </c>
      <c r="OYQ38" s="250" t="s">
        <v>0</v>
      </c>
      <c r="OYR38" s="250" t="s">
        <v>0</v>
      </c>
      <c r="OYS38" s="250" t="s">
        <v>0</v>
      </c>
      <c r="OYT38" s="250" t="s">
        <v>0</v>
      </c>
      <c r="OYU38" s="250" t="s">
        <v>0</v>
      </c>
      <c r="OYV38" s="250" t="s">
        <v>0</v>
      </c>
      <c r="OYW38" s="250" t="s">
        <v>0</v>
      </c>
      <c r="OYX38" s="250" t="s">
        <v>0</v>
      </c>
      <c r="OYY38" s="250" t="s">
        <v>0</v>
      </c>
      <c r="OYZ38" s="250" t="s">
        <v>0</v>
      </c>
      <c r="OZA38" s="250" t="s">
        <v>0</v>
      </c>
      <c r="OZB38" s="250" t="s">
        <v>0</v>
      </c>
      <c r="OZC38" s="250" t="s">
        <v>0</v>
      </c>
      <c r="OZD38" s="250" t="s">
        <v>0</v>
      </c>
      <c r="OZE38" s="250" t="s">
        <v>0</v>
      </c>
      <c r="OZF38" s="250" t="s">
        <v>0</v>
      </c>
      <c r="OZG38" s="250" t="s">
        <v>0</v>
      </c>
      <c r="OZH38" s="250" t="s">
        <v>0</v>
      </c>
      <c r="OZI38" s="250" t="s">
        <v>0</v>
      </c>
      <c r="OZJ38" s="250" t="s">
        <v>0</v>
      </c>
      <c r="OZK38" s="250" t="s">
        <v>0</v>
      </c>
      <c r="OZL38" s="250" t="s">
        <v>0</v>
      </c>
      <c r="OZM38" s="250" t="s">
        <v>0</v>
      </c>
      <c r="OZN38" s="250" t="s">
        <v>0</v>
      </c>
      <c r="OZO38" s="250" t="s">
        <v>0</v>
      </c>
      <c r="OZP38" s="250" t="s">
        <v>0</v>
      </c>
      <c r="OZQ38" s="250" t="s">
        <v>0</v>
      </c>
      <c r="OZR38" s="250" t="s">
        <v>0</v>
      </c>
      <c r="OZS38" s="250" t="s">
        <v>0</v>
      </c>
      <c r="OZT38" s="250" t="s">
        <v>0</v>
      </c>
      <c r="OZU38" s="250" t="s">
        <v>0</v>
      </c>
      <c r="OZV38" s="250" t="s">
        <v>0</v>
      </c>
      <c r="OZW38" s="250" t="s">
        <v>0</v>
      </c>
      <c r="OZX38" s="250" t="s">
        <v>0</v>
      </c>
      <c r="OZY38" s="250" t="s">
        <v>0</v>
      </c>
      <c r="OZZ38" s="250" t="s">
        <v>0</v>
      </c>
      <c r="PAA38" s="250" t="s">
        <v>0</v>
      </c>
      <c r="PAB38" s="250" t="s">
        <v>0</v>
      </c>
      <c r="PAC38" s="250" t="s">
        <v>0</v>
      </c>
      <c r="PAD38" s="250" t="s">
        <v>0</v>
      </c>
      <c r="PAE38" s="250" t="s">
        <v>0</v>
      </c>
      <c r="PAF38" s="250" t="s">
        <v>0</v>
      </c>
      <c r="PAG38" s="250" t="s">
        <v>0</v>
      </c>
      <c r="PAH38" s="250" t="s">
        <v>0</v>
      </c>
      <c r="PAI38" s="250" t="s">
        <v>0</v>
      </c>
      <c r="PAJ38" s="250" t="s">
        <v>0</v>
      </c>
      <c r="PAK38" s="250" t="s">
        <v>0</v>
      </c>
      <c r="PAL38" s="250" t="s">
        <v>0</v>
      </c>
      <c r="PAM38" s="250" t="s">
        <v>0</v>
      </c>
      <c r="PAN38" s="250" t="s">
        <v>0</v>
      </c>
      <c r="PAO38" s="250" t="s">
        <v>0</v>
      </c>
      <c r="PAP38" s="250" t="s">
        <v>0</v>
      </c>
      <c r="PAQ38" s="250" t="s">
        <v>0</v>
      </c>
      <c r="PAR38" s="250" t="s">
        <v>0</v>
      </c>
      <c r="PAS38" s="250" t="s">
        <v>0</v>
      </c>
      <c r="PAT38" s="250" t="s">
        <v>0</v>
      </c>
      <c r="PAU38" s="250" t="s">
        <v>0</v>
      </c>
      <c r="PAV38" s="250" t="s">
        <v>0</v>
      </c>
      <c r="PAW38" s="250" t="s">
        <v>0</v>
      </c>
      <c r="PAX38" s="250" t="s">
        <v>0</v>
      </c>
      <c r="PAY38" s="250" t="s">
        <v>0</v>
      </c>
      <c r="PAZ38" s="250" t="s">
        <v>0</v>
      </c>
      <c r="PBA38" s="250" t="s">
        <v>0</v>
      </c>
      <c r="PBB38" s="250" t="s">
        <v>0</v>
      </c>
      <c r="PBC38" s="250" t="s">
        <v>0</v>
      </c>
      <c r="PBD38" s="250" t="s">
        <v>0</v>
      </c>
      <c r="PBE38" s="250" t="s">
        <v>0</v>
      </c>
      <c r="PBF38" s="250" t="s">
        <v>0</v>
      </c>
      <c r="PBG38" s="250" t="s">
        <v>0</v>
      </c>
      <c r="PBH38" s="250" t="s">
        <v>0</v>
      </c>
      <c r="PBI38" s="250" t="s">
        <v>0</v>
      </c>
      <c r="PBJ38" s="250" t="s">
        <v>0</v>
      </c>
      <c r="PBK38" s="250" t="s">
        <v>0</v>
      </c>
      <c r="PBL38" s="250" t="s">
        <v>0</v>
      </c>
      <c r="PBM38" s="250" t="s">
        <v>0</v>
      </c>
      <c r="PBN38" s="250" t="s">
        <v>0</v>
      </c>
      <c r="PBO38" s="250" t="s">
        <v>0</v>
      </c>
      <c r="PBP38" s="250" t="s">
        <v>0</v>
      </c>
      <c r="PBQ38" s="250" t="s">
        <v>0</v>
      </c>
      <c r="PBR38" s="250" t="s">
        <v>0</v>
      </c>
      <c r="PBS38" s="250" t="s">
        <v>0</v>
      </c>
      <c r="PBT38" s="250" t="s">
        <v>0</v>
      </c>
      <c r="PBU38" s="250" t="s">
        <v>0</v>
      </c>
      <c r="PBV38" s="250" t="s">
        <v>0</v>
      </c>
      <c r="PBW38" s="250" t="s">
        <v>0</v>
      </c>
      <c r="PBX38" s="250" t="s">
        <v>0</v>
      </c>
      <c r="PBY38" s="250" t="s">
        <v>0</v>
      </c>
      <c r="PBZ38" s="250" t="s">
        <v>0</v>
      </c>
      <c r="PCA38" s="250" t="s">
        <v>0</v>
      </c>
      <c r="PCB38" s="250" t="s">
        <v>0</v>
      </c>
      <c r="PCC38" s="250" t="s">
        <v>0</v>
      </c>
      <c r="PCD38" s="250" t="s">
        <v>0</v>
      </c>
      <c r="PCE38" s="250" t="s">
        <v>0</v>
      </c>
      <c r="PCF38" s="250" t="s">
        <v>0</v>
      </c>
      <c r="PCG38" s="250" t="s">
        <v>0</v>
      </c>
      <c r="PCH38" s="250" t="s">
        <v>0</v>
      </c>
      <c r="PCI38" s="250" t="s">
        <v>0</v>
      </c>
      <c r="PCJ38" s="250" t="s">
        <v>0</v>
      </c>
      <c r="PCK38" s="250" t="s">
        <v>0</v>
      </c>
      <c r="PCL38" s="250" t="s">
        <v>0</v>
      </c>
      <c r="PCM38" s="250" t="s">
        <v>0</v>
      </c>
      <c r="PCN38" s="250" t="s">
        <v>0</v>
      </c>
      <c r="PCO38" s="250" t="s">
        <v>0</v>
      </c>
      <c r="PCP38" s="250" t="s">
        <v>0</v>
      </c>
      <c r="PCQ38" s="250" t="s">
        <v>0</v>
      </c>
      <c r="PCR38" s="250" t="s">
        <v>0</v>
      </c>
      <c r="PCS38" s="250" t="s">
        <v>0</v>
      </c>
      <c r="PCT38" s="250" t="s">
        <v>0</v>
      </c>
      <c r="PCU38" s="250" t="s">
        <v>0</v>
      </c>
      <c r="PCV38" s="250" t="s">
        <v>0</v>
      </c>
      <c r="PCW38" s="250" t="s">
        <v>0</v>
      </c>
      <c r="PCX38" s="250" t="s">
        <v>0</v>
      </c>
      <c r="PCY38" s="250" t="s">
        <v>0</v>
      </c>
      <c r="PCZ38" s="250" t="s">
        <v>0</v>
      </c>
      <c r="PDA38" s="250" t="s">
        <v>0</v>
      </c>
      <c r="PDB38" s="250" t="s">
        <v>0</v>
      </c>
      <c r="PDC38" s="250" t="s">
        <v>0</v>
      </c>
      <c r="PDD38" s="250" t="s">
        <v>0</v>
      </c>
      <c r="PDE38" s="250" t="s">
        <v>0</v>
      </c>
      <c r="PDF38" s="250" t="s">
        <v>0</v>
      </c>
      <c r="PDG38" s="250" t="s">
        <v>0</v>
      </c>
      <c r="PDH38" s="250" t="s">
        <v>0</v>
      </c>
      <c r="PDI38" s="250" t="s">
        <v>0</v>
      </c>
      <c r="PDJ38" s="250" t="s">
        <v>0</v>
      </c>
      <c r="PDK38" s="250" t="s">
        <v>0</v>
      </c>
      <c r="PDL38" s="250" t="s">
        <v>0</v>
      </c>
      <c r="PDM38" s="250" t="s">
        <v>0</v>
      </c>
      <c r="PDN38" s="250" t="s">
        <v>0</v>
      </c>
      <c r="PDO38" s="250" t="s">
        <v>0</v>
      </c>
      <c r="PDP38" s="250" t="s">
        <v>0</v>
      </c>
      <c r="PDQ38" s="250" t="s">
        <v>0</v>
      </c>
      <c r="PDR38" s="250" t="s">
        <v>0</v>
      </c>
      <c r="PDS38" s="250" t="s">
        <v>0</v>
      </c>
      <c r="PDT38" s="250" t="s">
        <v>0</v>
      </c>
      <c r="PDU38" s="250" t="s">
        <v>0</v>
      </c>
      <c r="PDV38" s="250" t="s">
        <v>0</v>
      </c>
      <c r="PDW38" s="250" t="s">
        <v>0</v>
      </c>
      <c r="PDX38" s="250" t="s">
        <v>0</v>
      </c>
      <c r="PDY38" s="250" t="s">
        <v>0</v>
      </c>
      <c r="PDZ38" s="250" t="s">
        <v>0</v>
      </c>
      <c r="PEA38" s="250" t="s">
        <v>0</v>
      </c>
      <c r="PEB38" s="250" t="s">
        <v>0</v>
      </c>
      <c r="PEC38" s="250" t="s">
        <v>0</v>
      </c>
      <c r="PED38" s="250" t="s">
        <v>0</v>
      </c>
      <c r="PEE38" s="250" t="s">
        <v>0</v>
      </c>
      <c r="PEF38" s="250" t="s">
        <v>0</v>
      </c>
      <c r="PEG38" s="250" t="s">
        <v>0</v>
      </c>
      <c r="PEH38" s="250" t="s">
        <v>0</v>
      </c>
      <c r="PEI38" s="250" t="s">
        <v>0</v>
      </c>
      <c r="PEJ38" s="250" t="s">
        <v>0</v>
      </c>
      <c r="PEK38" s="250" t="s">
        <v>0</v>
      </c>
      <c r="PEL38" s="250" t="s">
        <v>0</v>
      </c>
      <c r="PEM38" s="250" t="s">
        <v>0</v>
      </c>
      <c r="PEN38" s="250" t="s">
        <v>0</v>
      </c>
      <c r="PEO38" s="250" t="s">
        <v>0</v>
      </c>
      <c r="PEP38" s="250" t="s">
        <v>0</v>
      </c>
      <c r="PEQ38" s="250" t="s">
        <v>0</v>
      </c>
      <c r="PER38" s="250" t="s">
        <v>0</v>
      </c>
      <c r="PES38" s="250" t="s">
        <v>0</v>
      </c>
      <c r="PET38" s="250" t="s">
        <v>0</v>
      </c>
      <c r="PEU38" s="250" t="s">
        <v>0</v>
      </c>
      <c r="PEV38" s="250" t="s">
        <v>0</v>
      </c>
      <c r="PEW38" s="250" t="s">
        <v>0</v>
      </c>
      <c r="PEX38" s="250" t="s">
        <v>0</v>
      </c>
      <c r="PEY38" s="250" t="s">
        <v>0</v>
      </c>
      <c r="PEZ38" s="250" t="s">
        <v>0</v>
      </c>
      <c r="PFA38" s="250" t="s">
        <v>0</v>
      </c>
      <c r="PFB38" s="250" t="s">
        <v>0</v>
      </c>
      <c r="PFC38" s="250" t="s">
        <v>0</v>
      </c>
      <c r="PFD38" s="250" t="s">
        <v>0</v>
      </c>
      <c r="PFE38" s="250" t="s">
        <v>0</v>
      </c>
      <c r="PFF38" s="250" t="s">
        <v>0</v>
      </c>
      <c r="PFG38" s="250" t="s">
        <v>0</v>
      </c>
      <c r="PFH38" s="250" t="s">
        <v>0</v>
      </c>
      <c r="PFI38" s="250" t="s">
        <v>0</v>
      </c>
      <c r="PFJ38" s="250" t="s">
        <v>0</v>
      </c>
      <c r="PFK38" s="250" t="s">
        <v>0</v>
      </c>
      <c r="PFL38" s="250" t="s">
        <v>0</v>
      </c>
      <c r="PFM38" s="250" t="s">
        <v>0</v>
      </c>
      <c r="PFN38" s="250" t="s">
        <v>0</v>
      </c>
      <c r="PFO38" s="250" t="s">
        <v>0</v>
      </c>
      <c r="PFP38" s="250" t="s">
        <v>0</v>
      </c>
      <c r="PFQ38" s="250" t="s">
        <v>0</v>
      </c>
      <c r="PFR38" s="250" t="s">
        <v>0</v>
      </c>
      <c r="PFS38" s="250" t="s">
        <v>0</v>
      </c>
      <c r="PFT38" s="250" t="s">
        <v>0</v>
      </c>
      <c r="PFU38" s="250" t="s">
        <v>0</v>
      </c>
      <c r="PFV38" s="250" t="s">
        <v>0</v>
      </c>
      <c r="PFW38" s="250" t="s">
        <v>0</v>
      </c>
      <c r="PFX38" s="250" t="s">
        <v>0</v>
      </c>
      <c r="PFY38" s="250" t="s">
        <v>0</v>
      </c>
      <c r="PFZ38" s="250" t="s">
        <v>0</v>
      </c>
      <c r="PGA38" s="250" t="s">
        <v>0</v>
      </c>
      <c r="PGB38" s="250" t="s">
        <v>0</v>
      </c>
      <c r="PGC38" s="250" t="s">
        <v>0</v>
      </c>
      <c r="PGD38" s="250" t="s">
        <v>0</v>
      </c>
      <c r="PGE38" s="250" t="s">
        <v>0</v>
      </c>
      <c r="PGF38" s="250" t="s">
        <v>0</v>
      </c>
      <c r="PGG38" s="250" t="s">
        <v>0</v>
      </c>
      <c r="PGH38" s="250" t="s">
        <v>0</v>
      </c>
      <c r="PGI38" s="250" t="s">
        <v>0</v>
      </c>
      <c r="PGJ38" s="250" t="s">
        <v>0</v>
      </c>
      <c r="PGK38" s="250" t="s">
        <v>0</v>
      </c>
      <c r="PGL38" s="250" t="s">
        <v>0</v>
      </c>
      <c r="PGM38" s="250" t="s">
        <v>0</v>
      </c>
      <c r="PGN38" s="250" t="s">
        <v>0</v>
      </c>
      <c r="PGO38" s="250" t="s">
        <v>0</v>
      </c>
      <c r="PGP38" s="250" t="s">
        <v>0</v>
      </c>
      <c r="PGQ38" s="250" t="s">
        <v>0</v>
      </c>
      <c r="PGR38" s="250" t="s">
        <v>0</v>
      </c>
      <c r="PGS38" s="250" t="s">
        <v>0</v>
      </c>
      <c r="PGT38" s="250" t="s">
        <v>0</v>
      </c>
      <c r="PGU38" s="250" t="s">
        <v>0</v>
      </c>
      <c r="PGV38" s="250" t="s">
        <v>0</v>
      </c>
      <c r="PGW38" s="250" t="s">
        <v>0</v>
      </c>
      <c r="PGX38" s="250" t="s">
        <v>0</v>
      </c>
      <c r="PGY38" s="250" t="s">
        <v>0</v>
      </c>
      <c r="PGZ38" s="250" t="s">
        <v>0</v>
      </c>
      <c r="PHA38" s="250" t="s">
        <v>0</v>
      </c>
      <c r="PHB38" s="250" t="s">
        <v>0</v>
      </c>
      <c r="PHC38" s="250" t="s">
        <v>0</v>
      </c>
      <c r="PHD38" s="250" t="s">
        <v>0</v>
      </c>
      <c r="PHE38" s="250" t="s">
        <v>0</v>
      </c>
      <c r="PHF38" s="250" t="s">
        <v>0</v>
      </c>
      <c r="PHG38" s="250" t="s">
        <v>0</v>
      </c>
      <c r="PHH38" s="250" t="s">
        <v>0</v>
      </c>
      <c r="PHI38" s="250" t="s">
        <v>0</v>
      </c>
      <c r="PHJ38" s="250" t="s">
        <v>0</v>
      </c>
      <c r="PHK38" s="250" t="s">
        <v>0</v>
      </c>
      <c r="PHL38" s="250" t="s">
        <v>0</v>
      </c>
      <c r="PHM38" s="250" t="s">
        <v>0</v>
      </c>
      <c r="PHN38" s="250" t="s">
        <v>0</v>
      </c>
      <c r="PHO38" s="250" t="s">
        <v>0</v>
      </c>
      <c r="PHP38" s="250" t="s">
        <v>0</v>
      </c>
      <c r="PHQ38" s="250" t="s">
        <v>0</v>
      </c>
      <c r="PHR38" s="250" t="s">
        <v>0</v>
      </c>
      <c r="PHS38" s="250" t="s">
        <v>0</v>
      </c>
      <c r="PHT38" s="250" t="s">
        <v>0</v>
      </c>
      <c r="PHU38" s="250" t="s">
        <v>0</v>
      </c>
      <c r="PHV38" s="250" t="s">
        <v>0</v>
      </c>
      <c r="PHW38" s="250" t="s">
        <v>0</v>
      </c>
      <c r="PHX38" s="250" t="s">
        <v>0</v>
      </c>
      <c r="PHY38" s="250" t="s">
        <v>0</v>
      </c>
      <c r="PHZ38" s="250" t="s">
        <v>0</v>
      </c>
      <c r="PIA38" s="250" t="s">
        <v>0</v>
      </c>
      <c r="PIB38" s="250" t="s">
        <v>0</v>
      </c>
      <c r="PIC38" s="250" t="s">
        <v>0</v>
      </c>
      <c r="PID38" s="250" t="s">
        <v>0</v>
      </c>
      <c r="PIE38" s="250" t="s">
        <v>0</v>
      </c>
      <c r="PIF38" s="250" t="s">
        <v>0</v>
      </c>
      <c r="PIG38" s="250" t="s">
        <v>0</v>
      </c>
      <c r="PIH38" s="250" t="s">
        <v>0</v>
      </c>
      <c r="PII38" s="250" t="s">
        <v>0</v>
      </c>
      <c r="PIJ38" s="250" t="s">
        <v>0</v>
      </c>
      <c r="PIK38" s="250" t="s">
        <v>0</v>
      </c>
      <c r="PIL38" s="250" t="s">
        <v>0</v>
      </c>
      <c r="PIM38" s="250" t="s">
        <v>0</v>
      </c>
      <c r="PIN38" s="250" t="s">
        <v>0</v>
      </c>
      <c r="PIO38" s="250" t="s">
        <v>0</v>
      </c>
      <c r="PIP38" s="250" t="s">
        <v>0</v>
      </c>
      <c r="PIQ38" s="250" t="s">
        <v>0</v>
      </c>
      <c r="PIR38" s="250" t="s">
        <v>0</v>
      </c>
      <c r="PIS38" s="250" t="s">
        <v>0</v>
      </c>
      <c r="PIT38" s="250" t="s">
        <v>0</v>
      </c>
      <c r="PIU38" s="250" t="s">
        <v>0</v>
      </c>
      <c r="PIV38" s="250" t="s">
        <v>0</v>
      </c>
      <c r="PIW38" s="250" t="s">
        <v>0</v>
      </c>
      <c r="PIX38" s="250" t="s">
        <v>0</v>
      </c>
      <c r="PIY38" s="250" t="s">
        <v>0</v>
      </c>
      <c r="PIZ38" s="250" t="s">
        <v>0</v>
      </c>
      <c r="PJA38" s="250" t="s">
        <v>0</v>
      </c>
      <c r="PJB38" s="250" t="s">
        <v>0</v>
      </c>
      <c r="PJC38" s="250" t="s">
        <v>0</v>
      </c>
      <c r="PJD38" s="250" t="s">
        <v>0</v>
      </c>
      <c r="PJE38" s="250" t="s">
        <v>0</v>
      </c>
      <c r="PJF38" s="250" t="s">
        <v>0</v>
      </c>
      <c r="PJG38" s="250" t="s">
        <v>0</v>
      </c>
      <c r="PJH38" s="250" t="s">
        <v>0</v>
      </c>
      <c r="PJI38" s="250" t="s">
        <v>0</v>
      </c>
      <c r="PJJ38" s="250" t="s">
        <v>0</v>
      </c>
      <c r="PJK38" s="250" t="s">
        <v>0</v>
      </c>
      <c r="PJL38" s="250" t="s">
        <v>0</v>
      </c>
      <c r="PJM38" s="250" t="s">
        <v>0</v>
      </c>
      <c r="PJN38" s="250" t="s">
        <v>0</v>
      </c>
      <c r="PJO38" s="250" t="s">
        <v>0</v>
      </c>
      <c r="PJP38" s="250" t="s">
        <v>0</v>
      </c>
      <c r="PJQ38" s="250" t="s">
        <v>0</v>
      </c>
      <c r="PJR38" s="250" t="s">
        <v>0</v>
      </c>
      <c r="PJS38" s="250" t="s">
        <v>0</v>
      </c>
      <c r="PJT38" s="250" t="s">
        <v>0</v>
      </c>
      <c r="PJU38" s="250" t="s">
        <v>0</v>
      </c>
      <c r="PJV38" s="250" t="s">
        <v>0</v>
      </c>
      <c r="PJW38" s="250" t="s">
        <v>0</v>
      </c>
      <c r="PJX38" s="250" t="s">
        <v>0</v>
      </c>
      <c r="PJY38" s="250" t="s">
        <v>0</v>
      </c>
      <c r="PJZ38" s="250" t="s">
        <v>0</v>
      </c>
      <c r="PKA38" s="250" t="s">
        <v>0</v>
      </c>
      <c r="PKB38" s="250" t="s">
        <v>0</v>
      </c>
      <c r="PKC38" s="250" t="s">
        <v>0</v>
      </c>
      <c r="PKD38" s="250" t="s">
        <v>0</v>
      </c>
      <c r="PKE38" s="250" t="s">
        <v>0</v>
      </c>
      <c r="PKF38" s="250" t="s">
        <v>0</v>
      </c>
      <c r="PKG38" s="250" t="s">
        <v>0</v>
      </c>
      <c r="PKH38" s="250" t="s">
        <v>0</v>
      </c>
      <c r="PKI38" s="250" t="s">
        <v>0</v>
      </c>
      <c r="PKJ38" s="250" t="s">
        <v>0</v>
      </c>
      <c r="PKK38" s="250" t="s">
        <v>0</v>
      </c>
      <c r="PKL38" s="250" t="s">
        <v>0</v>
      </c>
      <c r="PKM38" s="250" t="s">
        <v>0</v>
      </c>
      <c r="PKN38" s="250" t="s">
        <v>0</v>
      </c>
      <c r="PKO38" s="250" t="s">
        <v>0</v>
      </c>
      <c r="PKP38" s="250" t="s">
        <v>0</v>
      </c>
      <c r="PKQ38" s="250" t="s">
        <v>0</v>
      </c>
      <c r="PKR38" s="250" t="s">
        <v>0</v>
      </c>
      <c r="PKS38" s="250" t="s">
        <v>0</v>
      </c>
      <c r="PKT38" s="250" t="s">
        <v>0</v>
      </c>
      <c r="PKU38" s="250" t="s">
        <v>0</v>
      </c>
      <c r="PKV38" s="250" t="s">
        <v>0</v>
      </c>
      <c r="PKW38" s="250" t="s">
        <v>0</v>
      </c>
      <c r="PKX38" s="250" t="s">
        <v>0</v>
      </c>
      <c r="PKY38" s="250" t="s">
        <v>0</v>
      </c>
      <c r="PKZ38" s="250" t="s">
        <v>0</v>
      </c>
      <c r="PLA38" s="250" t="s">
        <v>0</v>
      </c>
      <c r="PLB38" s="250" t="s">
        <v>0</v>
      </c>
      <c r="PLC38" s="250" t="s">
        <v>0</v>
      </c>
      <c r="PLD38" s="250" t="s">
        <v>0</v>
      </c>
      <c r="PLE38" s="250" t="s">
        <v>0</v>
      </c>
      <c r="PLF38" s="250" t="s">
        <v>0</v>
      </c>
      <c r="PLG38" s="250" t="s">
        <v>0</v>
      </c>
      <c r="PLH38" s="250" t="s">
        <v>0</v>
      </c>
      <c r="PLI38" s="250" t="s">
        <v>0</v>
      </c>
      <c r="PLJ38" s="250" t="s">
        <v>0</v>
      </c>
      <c r="PLK38" s="250" t="s">
        <v>0</v>
      </c>
      <c r="PLL38" s="250" t="s">
        <v>0</v>
      </c>
      <c r="PLM38" s="250" t="s">
        <v>0</v>
      </c>
      <c r="PLN38" s="250" t="s">
        <v>0</v>
      </c>
      <c r="PLO38" s="250" t="s">
        <v>0</v>
      </c>
      <c r="PLP38" s="250" t="s">
        <v>0</v>
      </c>
      <c r="PLQ38" s="250" t="s">
        <v>0</v>
      </c>
      <c r="PLR38" s="250" t="s">
        <v>0</v>
      </c>
      <c r="PLS38" s="250" t="s">
        <v>0</v>
      </c>
      <c r="PLT38" s="250" t="s">
        <v>0</v>
      </c>
      <c r="PLU38" s="250" t="s">
        <v>0</v>
      </c>
      <c r="PLV38" s="250" t="s">
        <v>0</v>
      </c>
      <c r="PLW38" s="250" t="s">
        <v>0</v>
      </c>
      <c r="PLX38" s="250" t="s">
        <v>0</v>
      </c>
      <c r="PLY38" s="250" t="s">
        <v>0</v>
      </c>
      <c r="PLZ38" s="250" t="s">
        <v>0</v>
      </c>
      <c r="PMA38" s="250" t="s">
        <v>0</v>
      </c>
      <c r="PMB38" s="250" t="s">
        <v>0</v>
      </c>
      <c r="PMC38" s="250" t="s">
        <v>0</v>
      </c>
      <c r="PMD38" s="250" t="s">
        <v>0</v>
      </c>
      <c r="PME38" s="250" t="s">
        <v>0</v>
      </c>
      <c r="PMF38" s="250" t="s">
        <v>0</v>
      </c>
      <c r="PMG38" s="250" t="s">
        <v>0</v>
      </c>
      <c r="PMH38" s="250" t="s">
        <v>0</v>
      </c>
      <c r="PMI38" s="250" t="s">
        <v>0</v>
      </c>
      <c r="PMJ38" s="250" t="s">
        <v>0</v>
      </c>
      <c r="PMK38" s="250" t="s">
        <v>0</v>
      </c>
      <c r="PML38" s="250" t="s">
        <v>0</v>
      </c>
      <c r="PMM38" s="250" t="s">
        <v>0</v>
      </c>
      <c r="PMN38" s="250" t="s">
        <v>0</v>
      </c>
      <c r="PMO38" s="250" t="s">
        <v>0</v>
      </c>
      <c r="PMP38" s="250" t="s">
        <v>0</v>
      </c>
      <c r="PMQ38" s="250" t="s">
        <v>0</v>
      </c>
      <c r="PMR38" s="250" t="s">
        <v>0</v>
      </c>
      <c r="PMS38" s="250" t="s">
        <v>0</v>
      </c>
      <c r="PMT38" s="250" t="s">
        <v>0</v>
      </c>
      <c r="PMU38" s="250" t="s">
        <v>0</v>
      </c>
      <c r="PMV38" s="250" t="s">
        <v>0</v>
      </c>
      <c r="PMW38" s="250" t="s">
        <v>0</v>
      </c>
      <c r="PMX38" s="250" t="s">
        <v>0</v>
      </c>
      <c r="PMY38" s="250" t="s">
        <v>0</v>
      </c>
      <c r="PMZ38" s="250" t="s">
        <v>0</v>
      </c>
      <c r="PNA38" s="250" t="s">
        <v>0</v>
      </c>
      <c r="PNB38" s="250" t="s">
        <v>0</v>
      </c>
      <c r="PNC38" s="250" t="s">
        <v>0</v>
      </c>
      <c r="PND38" s="250" t="s">
        <v>0</v>
      </c>
      <c r="PNE38" s="250" t="s">
        <v>0</v>
      </c>
      <c r="PNF38" s="250" t="s">
        <v>0</v>
      </c>
      <c r="PNG38" s="250" t="s">
        <v>0</v>
      </c>
      <c r="PNH38" s="250" t="s">
        <v>0</v>
      </c>
      <c r="PNI38" s="250" t="s">
        <v>0</v>
      </c>
      <c r="PNJ38" s="250" t="s">
        <v>0</v>
      </c>
      <c r="PNK38" s="250" t="s">
        <v>0</v>
      </c>
      <c r="PNL38" s="250" t="s">
        <v>0</v>
      </c>
      <c r="PNM38" s="250" t="s">
        <v>0</v>
      </c>
      <c r="PNN38" s="250" t="s">
        <v>0</v>
      </c>
      <c r="PNO38" s="250" t="s">
        <v>0</v>
      </c>
      <c r="PNP38" s="250" t="s">
        <v>0</v>
      </c>
      <c r="PNQ38" s="250" t="s">
        <v>0</v>
      </c>
      <c r="PNR38" s="250" t="s">
        <v>0</v>
      </c>
      <c r="PNS38" s="250" t="s">
        <v>0</v>
      </c>
      <c r="PNT38" s="250" t="s">
        <v>0</v>
      </c>
      <c r="PNU38" s="250" t="s">
        <v>0</v>
      </c>
      <c r="PNV38" s="250" t="s">
        <v>0</v>
      </c>
      <c r="PNW38" s="250" t="s">
        <v>0</v>
      </c>
      <c r="PNX38" s="250" t="s">
        <v>0</v>
      </c>
      <c r="PNY38" s="250" t="s">
        <v>0</v>
      </c>
      <c r="PNZ38" s="250" t="s">
        <v>0</v>
      </c>
      <c r="POA38" s="250" t="s">
        <v>0</v>
      </c>
      <c r="POB38" s="250" t="s">
        <v>0</v>
      </c>
      <c r="POC38" s="250" t="s">
        <v>0</v>
      </c>
      <c r="POD38" s="250" t="s">
        <v>0</v>
      </c>
      <c r="POE38" s="250" t="s">
        <v>0</v>
      </c>
      <c r="POF38" s="250" t="s">
        <v>0</v>
      </c>
      <c r="POG38" s="250" t="s">
        <v>0</v>
      </c>
      <c r="POH38" s="250" t="s">
        <v>0</v>
      </c>
      <c r="POI38" s="250" t="s">
        <v>0</v>
      </c>
      <c r="POJ38" s="250" t="s">
        <v>0</v>
      </c>
      <c r="POK38" s="250" t="s">
        <v>0</v>
      </c>
      <c r="POL38" s="250" t="s">
        <v>0</v>
      </c>
      <c r="POM38" s="250" t="s">
        <v>0</v>
      </c>
      <c r="PON38" s="250" t="s">
        <v>0</v>
      </c>
      <c r="POO38" s="250" t="s">
        <v>0</v>
      </c>
      <c r="POP38" s="250" t="s">
        <v>0</v>
      </c>
      <c r="POQ38" s="250" t="s">
        <v>0</v>
      </c>
      <c r="POR38" s="250" t="s">
        <v>0</v>
      </c>
      <c r="POS38" s="250" t="s">
        <v>0</v>
      </c>
      <c r="POT38" s="250" t="s">
        <v>0</v>
      </c>
      <c r="POU38" s="250" t="s">
        <v>0</v>
      </c>
      <c r="POV38" s="250" t="s">
        <v>0</v>
      </c>
      <c r="POW38" s="250" t="s">
        <v>0</v>
      </c>
      <c r="POX38" s="250" t="s">
        <v>0</v>
      </c>
      <c r="POY38" s="250" t="s">
        <v>0</v>
      </c>
      <c r="POZ38" s="250" t="s">
        <v>0</v>
      </c>
      <c r="PPA38" s="250" t="s">
        <v>0</v>
      </c>
      <c r="PPB38" s="250" t="s">
        <v>0</v>
      </c>
      <c r="PPC38" s="250" t="s">
        <v>0</v>
      </c>
      <c r="PPD38" s="250" t="s">
        <v>0</v>
      </c>
      <c r="PPE38" s="250" t="s">
        <v>0</v>
      </c>
      <c r="PPF38" s="250" t="s">
        <v>0</v>
      </c>
      <c r="PPG38" s="250" t="s">
        <v>0</v>
      </c>
      <c r="PPH38" s="250" t="s">
        <v>0</v>
      </c>
      <c r="PPI38" s="250" t="s">
        <v>0</v>
      </c>
      <c r="PPJ38" s="250" t="s">
        <v>0</v>
      </c>
      <c r="PPK38" s="250" t="s">
        <v>0</v>
      </c>
      <c r="PPL38" s="250" t="s">
        <v>0</v>
      </c>
      <c r="PPM38" s="250" t="s">
        <v>0</v>
      </c>
      <c r="PPN38" s="250" t="s">
        <v>0</v>
      </c>
      <c r="PPO38" s="250" t="s">
        <v>0</v>
      </c>
      <c r="PPP38" s="250" t="s">
        <v>0</v>
      </c>
      <c r="PPQ38" s="250" t="s">
        <v>0</v>
      </c>
      <c r="PPR38" s="250" t="s">
        <v>0</v>
      </c>
      <c r="PPS38" s="250" t="s">
        <v>0</v>
      </c>
      <c r="PPT38" s="250" t="s">
        <v>0</v>
      </c>
      <c r="PPU38" s="250" t="s">
        <v>0</v>
      </c>
      <c r="PPV38" s="250" t="s">
        <v>0</v>
      </c>
      <c r="PPW38" s="250" t="s">
        <v>0</v>
      </c>
      <c r="PPX38" s="250" t="s">
        <v>0</v>
      </c>
      <c r="PPY38" s="250" t="s">
        <v>0</v>
      </c>
      <c r="PPZ38" s="250" t="s">
        <v>0</v>
      </c>
      <c r="PQA38" s="250" t="s">
        <v>0</v>
      </c>
      <c r="PQB38" s="250" t="s">
        <v>0</v>
      </c>
      <c r="PQC38" s="250" t="s">
        <v>0</v>
      </c>
      <c r="PQD38" s="250" t="s">
        <v>0</v>
      </c>
      <c r="PQE38" s="250" t="s">
        <v>0</v>
      </c>
      <c r="PQF38" s="250" t="s">
        <v>0</v>
      </c>
      <c r="PQG38" s="250" t="s">
        <v>0</v>
      </c>
      <c r="PQH38" s="250" t="s">
        <v>0</v>
      </c>
      <c r="PQI38" s="250" t="s">
        <v>0</v>
      </c>
      <c r="PQJ38" s="250" t="s">
        <v>0</v>
      </c>
      <c r="PQK38" s="250" t="s">
        <v>0</v>
      </c>
      <c r="PQL38" s="250" t="s">
        <v>0</v>
      </c>
      <c r="PQM38" s="250" t="s">
        <v>0</v>
      </c>
      <c r="PQN38" s="250" t="s">
        <v>0</v>
      </c>
      <c r="PQO38" s="250" t="s">
        <v>0</v>
      </c>
      <c r="PQP38" s="250" t="s">
        <v>0</v>
      </c>
      <c r="PQQ38" s="250" t="s">
        <v>0</v>
      </c>
      <c r="PQR38" s="250" t="s">
        <v>0</v>
      </c>
      <c r="PQS38" s="250" t="s">
        <v>0</v>
      </c>
      <c r="PQT38" s="250" t="s">
        <v>0</v>
      </c>
      <c r="PQU38" s="250" t="s">
        <v>0</v>
      </c>
      <c r="PQV38" s="250" t="s">
        <v>0</v>
      </c>
      <c r="PQW38" s="250" t="s">
        <v>0</v>
      </c>
      <c r="PQX38" s="250" t="s">
        <v>0</v>
      </c>
      <c r="PQY38" s="250" t="s">
        <v>0</v>
      </c>
      <c r="PQZ38" s="250" t="s">
        <v>0</v>
      </c>
      <c r="PRA38" s="250" t="s">
        <v>0</v>
      </c>
      <c r="PRB38" s="250" t="s">
        <v>0</v>
      </c>
      <c r="PRC38" s="250" t="s">
        <v>0</v>
      </c>
      <c r="PRD38" s="250" t="s">
        <v>0</v>
      </c>
      <c r="PRE38" s="250" t="s">
        <v>0</v>
      </c>
      <c r="PRF38" s="250" t="s">
        <v>0</v>
      </c>
      <c r="PRG38" s="250" t="s">
        <v>0</v>
      </c>
      <c r="PRH38" s="250" t="s">
        <v>0</v>
      </c>
      <c r="PRI38" s="250" t="s">
        <v>0</v>
      </c>
      <c r="PRJ38" s="250" t="s">
        <v>0</v>
      </c>
      <c r="PRK38" s="250" t="s">
        <v>0</v>
      </c>
      <c r="PRL38" s="250" t="s">
        <v>0</v>
      </c>
      <c r="PRM38" s="250" t="s">
        <v>0</v>
      </c>
      <c r="PRN38" s="250" t="s">
        <v>0</v>
      </c>
      <c r="PRO38" s="250" t="s">
        <v>0</v>
      </c>
      <c r="PRP38" s="250" t="s">
        <v>0</v>
      </c>
      <c r="PRQ38" s="250" t="s">
        <v>0</v>
      </c>
      <c r="PRR38" s="250" t="s">
        <v>0</v>
      </c>
      <c r="PRS38" s="250" t="s">
        <v>0</v>
      </c>
      <c r="PRT38" s="250" t="s">
        <v>0</v>
      </c>
      <c r="PRU38" s="250" t="s">
        <v>0</v>
      </c>
      <c r="PRV38" s="250" t="s">
        <v>0</v>
      </c>
      <c r="PRW38" s="250" t="s">
        <v>0</v>
      </c>
      <c r="PRX38" s="250" t="s">
        <v>0</v>
      </c>
      <c r="PRY38" s="250" t="s">
        <v>0</v>
      </c>
      <c r="PRZ38" s="250" t="s">
        <v>0</v>
      </c>
      <c r="PSA38" s="250" t="s">
        <v>0</v>
      </c>
      <c r="PSB38" s="250" t="s">
        <v>0</v>
      </c>
      <c r="PSC38" s="250" t="s">
        <v>0</v>
      </c>
      <c r="PSD38" s="250" t="s">
        <v>0</v>
      </c>
      <c r="PSE38" s="250" t="s">
        <v>0</v>
      </c>
      <c r="PSF38" s="250" t="s">
        <v>0</v>
      </c>
      <c r="PSG38" s="250" t="s">
        <v>0</v>
      </c>
      <c r="PSH38" s="250" t="s">
        <v>0</v>
      </c>
      <c r="PSI38" s="250" t="s">
        <v>0</v>
      </c>
      <c r="PSJ38" s="250" t="s">
        <v>0</v>
      </c>
      <c r="PSK38" s="250" t="s">
        <v>0</v>
      </c>
      <c r="PSL38" s="250" t="s">
        <v>0</v>
      </c>
      <c r="PSM38" s="250" t="s">
        <v>0</v>
      </c>
      <c r="PSN38" s="250" t="s">
        <v>0</v>
      </c>
      <c r="PSO38" s="250" t="s">
        <v>0</v>
      </c>
      <c r="PSP38" s="250" t="s">
        <v>0</v>
      </c>
      <c r="PSQ38" s="250" t="s">
        <v>0</v>
      </c>
      <c r="PSR38" s="250" t="s">
        <v>0</v>
      </c>
      <c r="PSS38" s="250" t="s">
        <v>0</v>
      </c>
      <c r="PST38" s="250" t="s">
        <v>0</v>
      </c>
      <c r="PSU38" s="250" t="s">
        <v>0</v>
      </c>
      <c r="PSV38" s="250" t="s">
        <v>0</v>
      </c>
      <c r="PSW38" s="250" t="s">
        <v>0</v>
      </c>
      <c r="PSX38" s="250" t="s">
        <v>0</v>
      </c>
      <c r="PSY38" s="250" t="s">
        <v>0</v>
      </c>
      <c r="PSZ38" s="250" t="s">
        <v>0</v>
      </c>
      <c r="PTA38" s="250" t="s">
        <v>0</v>
      </c>
      <c r="PTB38" s="250" t="s">
        <v>0</v>
      </c>
      <c r="PTC38" s="250" t="s">
        <v>0</v>
      </c>
      <c r="PTD38" s="250" t="s">
        <v>0</v>
      </c>
      <c r="PTE38" s="250" t="s">
        <v>0</v>
      </c>
      <c r="PTF38" s="250" t="s">
        <v>0</v>
      </c>
      <c r="PTG38" s="250" t="s">
        <v>0</v>
      </c>
      <c r="PTH38" s="250" t="s">
        <v>0</v>
      </c>
      <c r="PTI38" s="250" t="s">
        <v>0</v>
      </c>
      <c r="PTJ38" s="250" t="s">
        <v>0</v>
      </c>
      <c r="PTK38" s="250" t="s">
        <v>0</v>
      </c>
      <c r="PTL38" s="250" t="s">
        <v>0</v>
      </c>
      <c r="PTM38" s="250" t="s">
        <v>0</v>
      </c>
      <c r="PTN38" s="250" t="s">
        <v>0</v>
      </c>
      <c r="PTO38" s="250" t="s">
        <v>0</v>
      </c>
      <c r="PTP38" s="250" t="s">
        <v>0</v>
      </c>
      <c r="PTQ38" s="250" t="s">
        <v>0</v>
      </c>
      <c r="PTR38" s="250" t="s">
        <v>0</v>
      </c>
      <c r="PTS38" s="250" t="s">
        <v>0</v>
      </c>
      <c r="PTT38" s="250" t="s">
        <v>0</v>
      </c>
      <c r="PTU38" s="250" t="s">
        <v>0</v>
      </c>
      <c r="PTV38" s="250" t="s">
        <v>0</v>
      </c>
      <c r="PTW38" s="250" t="s">
        <v>0</v>
      </c>
      <c r="PTX38" s="250" t="s">
        <v>0</v>
      </c>
      <c r="PTY38" s="250" t="s">
        <v>0</v>
      </c>
      <c r="PTZ38" s="250" t="s">
        <v>0</v>
      </c>
      <c r="PUA38" s="250" t="s">
        <v>0</v>
      </c>
      <c r="PUB38" s="250" t="s">
        <v>0</v>
      </c>
      <c r="PUC38" s="250" t="s">
        <v>0</v>
      </c>
      <c r="PUD38" s="250" t="s">
        <v>0</v>
      </c>
      <c r="PUE38" s="250" t="s">
        <v>0</v>
      </c>
      <c r="PUF38" s="250" t="s">
        <v>0</v>
      </c>
      <c r="PUG38" s="250" t="s">
        <v>0</v>
      </c>
      <c r="PUH38" s="250" t="s">
        <v>0</v>
      </c>
      <c r="PUI38" s="250" t="s">
        <v>0</v>
      </c>
      <c r="PUJ38" s="250" t="s">
        <v>0</v>
      </c>
      <c r="PUK38" s="250" t="s">
        <v>0</v>
      </c>
      <c r="PUL38" s="250" t="s">
        <v>0</v>
      </c>
      <c r="PUM38" s="250" t="s">
        <v>0</v>
      </c>
      <c r="PUN38" s="250" t="s">
        <v>0</v>
      </c>
      <c r="PUO38" s="250" t="s">
        <v>0</v>
      </c>
      <c r="PUP38" s="250" t="s">
        <v>0</v>
      </c>
      <c r="PUQ38" s="250" t="s">
        <v>0</v>
      </c>
      <c r="PUR38" s="250" t="s">
        <v>0</v>
      </c>
      <c r="PUS38" s="250" t="s">
        <v>0</v>
      </c>
      <c r="PUT38" s="250" t="s">
        <v>0</v>
      </c>
      <c r="PUU38" s="250" t="s">
        <v>0</v>
      </c>
      <c r="PUV38" s="250" t="s">
        <v>0</v>
      </c>
      <c r="PUW38" s="250" t="s">
        <v>0</v>
      </c>
      <c r="PUX38" s="250" t="s">
        <v>0</v>
      </c>
      <c r="PUY38" s="250" t="s">
        <v>0</v>
      </c>
      <c r="PUZ38" s="250" t="s">
        <v>0</v>
      </c>
      <c r="PVA38" s="250" t="s">
        <v>0</v>
      </c>
      <c r="PVB38" s="250" t="s">
        <v>0</v>
      </c>
      <c r="PVC38" s="250" t="s">
        <v>0</v>
      </c>
      <c r="PVD38" s="250" t="s">
        <v>0</v>
      </c>
      <c r="PVE38" s="250" t="s">
        <v>0</v>
      </c>
      <c r="PVF38" s="250" t="s">
        <v>0</v>
      </c>
      <c r="PVG38" s="250" t="s">
        <v>0</v>
      </c>
      <c r="PVH38" s="250" t="s">
        <v>0</v>
      </c>
      <c r="PVI38" s="250" t="s">
        <v>0</v>
      </c>
      <c r="PVJ38" s="250" t="s">
        <v>0</v>
      </c>
      <c r="PVK38" s="250" t="s">
        <v>0</v>
      </c>
      <c r="PVL38" s="250" t="s">
        <v>0</v>
      </c>
      <c r="PVM38" s="250" t="s">
        <v>0</v>
      </c>
      <c r="PVN38" s="250" t="s">
        <v>0</v>
      </c>
      <c r="PVO38" s="250" t="s">
        <v>0</v>
      </c>
      <c r="PVP38" s="250" t="s">
        <v>0</v>
      </c>
      <c r="PVQ38" s="250" t="s">
        <v>0</v>
      </c>
      <c r="PVR38" s="250" t="s">
        <v>0</v>
      </c>
      <c r="PVS38" s="250" t="s">
        <v>0</v>
      </c>
      <c r="PVT38" s="250" t="s">
        <v>0</v>
      </c>
      <c r="PVU38" s="250" t="s">
        <v>0</v>
      </c>
      <c r="PVV38" s="250" t="s">
        <v>0</v>
      </c>
      <c r="PVW38" s="250" t="s">
        <v>0</v>
      </c>
      <c r="PVX38" s="250" t="s">
        <v>0</v>
      </c>
      <c r="PVY38" s="250" t="s">
        <v>0</v>
      </c>
      <c r="PVZ38" s="250" t="s">
        <v>0</v>
      </c>
      <c r="PWA38" s="250" t="s">
        <v>0</v>
      </c>
      <c r="PWB38" s="250" t="s">
        <v>0</v>
      </c>
      <c r="PWC38" s="250" t="s">
        <v>0</v>
      </c>
      <c r="PWD38" s="250" t="s">
        <v>0</v>
      </c>
      <c r="PWE38" s="250" t="s">
        <v>0</v>
      </c>
      <c r="PWF38" s="250" t="s">
        <v>0</v>
      </c>
      <c r="PWG38" s="250" t="s">
        <v>0</v>
      </c>
      <c r="PWH38" s="250" t="s">
        <v>0</v>
      </c>
      <c r="PWI38" s="250" t="s">
        <v>0</v>
      </c>
      <c r="PWJ38" s="250" t="s">
        <v>0</v>
      </c>
      <c r="PWK38" s="250" t="s">
        <v>0</v>
      </c>
      <c r="PWL38" s="250" t="s">
        <v>0</v>
      </c>
      <c r="PWM38" s="250" t="s">
        <v>0</v>
      </c>
      <c r="PWN38" s="250" t="s">
        <v>0</v>
      </c>
      <c r="PWO38" s="250" t="s">
        <v>0</v>
      </c>
      <c r="PWP38" s="250" t="s">
        <v>0</v>
      </c>
      <c r="PWQ38" s="250" t="s">
        <v>0</v>
      </c>
      <c r="PWR38" s="250" t="s">
        <v>0</v>
      </c>
      <c r="PWS38" s="250" t="s">
        <v>0</v>
      </c>
      <c r="PWT38" s="250" t="s">
        <v>0</v>
      </c>
      <c r="PWU38" s="250" t="s">
        <v>0</v>
      </c>
      <c r="PWV38" s="250" t="s">
        <v>0</v>
      </c>
      <c r="PWW38" s="250" t="s">
        <v>0</v>
      </c>
      <c r="PWX38" s="250" t="s">
        <v>0</v>
      </c>
      <c r="PWY38" s="250" t="s">
        <v>0</v>
      </c>
      <c r="PWZ38" s="250" t="s">
        <v>0</v>
      </c>
      <c r="PXA38" s="250" t="s">
        <v>0</v>
      </c>
      <c r="PXB38" s="250" t="s">
        <v>0</v>
      </c>
      <c r="PXC38" s="250" t="s">
        <v>0</v>
      </c>
      <c r="PXD38" s="250" t="s">
        <v>0</v>
      </c>
      <c r="PXE38" s="250" t="s">
        <v>0</v>
      </c>
      <c r="PXF38" s="250" t="s">
        <v>0</v>
      </c>
      <c r="PXG38" s="250" t="s">
        <v>0</v>
      </c>
      <c r="PXH38" s="250" t="s">
        <v>0</v>
      </c>
      <c r="PXI38" s="250" t="s">
        <v>0</v>
      </c>
      <c r="PXJ38" s="250" t="s">
        <v>0</v>
      </c>
      <c r="PXK38" s="250" t="s">
        <v>0</v>
      </c>
      <c r="PXL38" s="250" t="s">
        <v>0</v>
      </c>
      <c r="PXM38" s="250" t="s">
        <v>0</v>
      </c>
      <c r="PXN38" s="250" t="s">
        <v>0</v>
      </c>
      <c r="PXO38" s="250" t="s">
        <v>0</v>
      </c>
      <c r="PXP38" s="250" t="s">
        <v>0</v>
      </c>
      <c r="PXQ38" s="250" t="s">
        <v>0</v>
      </c>
      <c r="PXR38" s="250" t="s">
        <v>0</v>
      </c>
      <c r="PXS38" s="250" t="s">
        <v>0</v>
      </c>
      <c r="PXT38" s="250" t="s">
        <v>0</v>
      </c>
      <c r="PXU38" s="250" t="s">
        <v>0</v>
      </c>
      <c r="PXV38" s="250" t="s">
        <v>0</v>
      </c>
      <c r="PXW38" s="250" t="s">
        <v>0</v>
      </c>
      <c r="PXX38" s="250" t="s">
        <v>0</v>
      </c>
      <c r="PXY38" s="250" t="s">
        <v>0</v>
      </c>
      <c r="PXZ38" s="250" t="s">
        <v>0</v>
      </c>
      <c r="PYA38" s="250" t="s">
        <v>0</v>
      </c>
      <c r="PYB38" s="250" t="s">
        <v>0</v>
      </c>
      <c r="PYC38" s="250" t="s">
        <v>0</v>
      </c>
      <c r="PYD38" s="250" t="s">
        <v>0</v>
      </c>
      <c r="PYE38" s="250" t="s">
        <v>0</v>
      </c>
      <c r="PYF38" s="250" t="s">
        <v>0</v>
      </c>
      <c r="PYG38" s="250" t="s">
        <v>0</v>
      </c>
      <c r="PYH38" s="250" t="s">
        <v>0</v>
      </c>
      <c r="PYI38" s="250" t="s">
        <v>0</v>
      </c>
      <c r="PYJ38" s="250" t="s">
        <v>0</v>
      </c>
      <c r="PYK38" s="250" t="s">
        <v>0</v>
      </c>
      <c r="PYL38" s="250" t="s">
        <v>0</v>
      </c>
      <c r="PYM38" s="250" t="s">
        <v>0</v>
      </c>
      <c r="PYN38" s="250" t="s">
        <v>0</v>
      </c>
      <c r="PYO38" s="250" t="s">
        <v>0</v>
      </c>
      <c r="PYP38" s="250" t="s">
        <v>0</v>
      </c>
      <c r="PYQ38" s="250" t="s">
        <v>0</v>
      </c>
      <c r="PYR38" s="250" t="s">
        <v>0</v>
      </c>
      <c r="PYS38" s="250" t="s">
        <v>0</v>
      </c>
      <c r="PYT38" s="250" t="s">
        <v>0</v>
      </c>
      <c r="PYU38" s="250" t="s">
        <v>0</v>
      </c>
      <c r="PYV38" s="250" t="s">
        <v>0</v>
      </c>
      <c r="PYW38" s="250" t="s">
        <v>0</v>
      </c>
      <c r="PYX38" s="250" t="s">
        <v>0</v>
      </c>
      <c r="PYY38" s="250" t="s">
        <v>0</v>
      </c>
      <c r="PYZ38" s="250" t="s">
        <v>0</v>
      </c>
      <c r="PZA38" s="250" t="s">
        <v>0</v>
      </c>
      <c r="PZB38" s="250" t="s">
        <v>0</v>
      </c>
      <c r="PZC38" s="250" t="s">
        <v>0</v>
      </c>
      <c r="PZD38" s="250" t="s">
        <v>0</v>
      </c>
      <c r="PZE38" s="250" t="s">
        <v>0</v>
      </c>
      <c r="PZF38" s="250" t="s">
        <v>0</v>
      </c>
      <c r="PZG38" s="250" t="s">
        <v>0</v>
      </c>
      <c r="PZH38" s="250" t="s">
        <v>0</v>
      </c>
      <c r="PZI38" s="250" t="s">
        <v>0</v>
      </c>
      <c r="PZJ38" s="250" t="s">
        <v>0</v>
      </c>
      <c r="PZK38" s="250" t="s">
        <v>0</v>
      </c>
      <c r="PZL38" s="250" t="s">
        <v>0</v>
      </c>
      <c r="PZM38" s="250" t="s">
        <v>0</v>
      </c>
      <c r="PZN38" s="250" t="s">
        <v>0</v>
      </c>
      <c r="PZO38" s="250" t="s">
        <v>0</v>
      </c>
      <c r="PZP38" s="250" t="s">
        <v>0</v>
      </c>
      <c r="PZQ38" s="250" t="s">
        <v>0</v>
      </c>
      <c r="PZR38" s="250" t="s">
        <v>0</v>
      </c>
      <c r="PZS38" s="250" t="s">
        <v>0</v>
      </c>
      <c r="PZT38" s="250" t="s">
        <v>0</v>
      </c>
      <c r="PZU38" s="250" t="s">
        <v>0</v>
      </c>
      <c r="PZV38" s="250" t="s">
        <v>0</v>
      </c>
      <c r="PZW38" s="250" t="s">
        <v>0</v>
      </c>
      <c r="PZX38" s="250" t="s">
        <v>0</v>
      </c>
      <c r="PZY38" s="250" t="s">
        <v>0</v>
      </c>
      <c r="PZZ38" s="250" t="s">
        <v>0</v>
      </c>
      <c r="QAA38" s="250" t="s">
        <v>0</v>
      </c>
      <c r="QAB38" s="250" t="s">
        <v>0</v>
      </c>
      <c r="QAC38" s="250" t="s">
        <v>0</v>
      </c>
      <c r="QAD38" s="250" t="s">
        <v>0</v>
      </c>
      <c r="QAE38" s="250" t="s">
        <v>0</v>
      </c>
      <c r="QAF38" s="250" t="s">
        <v>0</v>
      </c>
      <c r="QAG38" s="250" t="s">
        <v>0</v>
      </c>
      <c r="QAH38" s="250" t="s">
        <v>0</v>
      </c>
      <c r="QAI38" s="250" t="s">
        <v>0</v>
      </c>
      <c r="QAJ38" s="250" t="s">
        <v>0</v>
      </c>
      <c r="QAK38" s="250" t="s">
        <v>0</v>
      </c>
      <c r="QAL38" s="250" t="s">
        <v>0</v>
      </c>
      <c r="QAM38" s="250" t="s">
        <v>0</v>
      </c>
      <c r="QAN38" s="250" t="s">
        <v>0</v>
      </c>
      <c r="QAO38" s="250" t="s">
        <v>0</v>
      </c>
      <c r="QAP38" s="250" t="s">
        <v>0</v>
      </c>
      <c r="QAQ38" s="250" t="s">
        <v>0</v>
      </c>
      <c r="QAR38" s="250" t="s">
        <v>0</v>
      </c>
      <c r="QAS38" s="250" t="s">
        <v>0</v>
      </c>
      <c r="QAT38" s="250" t="s">
        <v>0</v>
      </c>
      <c r="QAU38" s="250" t="s">
        <v>0</v>
      </c>
      <c r="QAV38" s="250" t="s">
        <v>0</v>
      </c>
      <c r="QAW38" s="250" t="s">
        <v>0</v>
      </c>
      <c r="QAX38" s="250" t="s">
        <v>0</v>
      </c>
      <c r="QAY38" s="250" t="s">
        <v>0</v>
      </c>
      <c r="QAZ38" s="250" t="s">
        <v>0</v>
      </c>
      <c r="QBA38" s="250" t="s">
        <v>0</v>
      </c>
      <c r="QBB38" s="250" t="s">
        <v>0</v>
      </c>
      <c r="QBC38" s="250" t="s">
        <v>0</v>
      </c>
      <c r="QBD38" s="250" t="s">
        <v>0</v>
      </c>
      <c r="QBE38" s="250" t="s">
        <v>0</v>
      </c>
      <c r="QBF38" s="250" t="s">
        <v>0</v>
      </c>
      <c r="QBG38" s="250" t="s">
        <v>0</v>
      </c>
      <c r="QBH38" s="250" t="s">
        <v>0</v>
      </c>
      <c r="QBI38" s="250" t="s">
        <v>0</v>
      </c>
      <c r="QBJ38" s="250" t="s">
        <v>0</v>
      </c>
      <c r="QBK38" s="250" t="s">
        <v>0</v>
      </c>
      <c r="QBL38" s="250" t="s">
        <v>0</v>
      </c>
      <c r="QBM38" s="250" t="s">
        <v>0</v>
      </c>
      <c r="QBN38" s="250" t="s">
        <v>0</v>
      </c>
      <c r="QBO38" s="250" t="s">
        <v>0</v>
      </c>
      <c r="QBP38" s="250" t="s">
        <v>0</v>
      </c>
      <c r="QBQ38" s="250" t="s">
        <v>0</v>
      </c>
      <c r="QBR38" s="250" t="s">
        <v>0</v>
      </c>
      <c r="QBS38" s="250" t="s">
        <v>0</v>
      </c>
      <c r="QBT38" s="250" t="s">
        <v>0</v>
      </c>
      <c r="QBU38" s="250" t="s">
        <v>0</v>
      </c>
      <c r="QBV38" s="250" t="s">
        <v>0</v>
      </c>
      <c r="QBW38" s="250" t="s">
        <v>0</v>
      </c>
      <c r="QBX38" s="250" t="s">
        <v>0</v>
      </c>
      <c r="QBY38" s="250" t="s">
        <v>0</v>
      </c>
      <c r="QBZ38" s="250" t="s">
        <v>0</v>
      </c>
      <c r="QCA38" s="250" t="s">
        <v>0</v>
      </c>
      <c r="QCB38" s="250" t="s">
        <v>0</v>
      </c>
      <c r="QCC38" s="250" t="s">
        <v>0</v>
      </c>
      <c r="QCD38" s="250" t="s">
        <v>0</v>
      </c>
      <c r="QCE38" s="250" t="s">
        <v>0</v>
      </c>
      <c r="QCF38" s="250" t="s">
        <v>0</v>
      </c>
      <c r="QCG38" s="250" t="s">
        <v>0</v>
      </c>
      <c r="QCH38" s="250" t="s">
        <v>0</v>
      </c>
      <c r="QCI38" s="250" t="s">
        <v>0</v>
      </c>
      <c r="QCJ38" s="250" t="s">
        <v>0</v>
      </c>
      <c r="QCK38" s="250" t="s">
        <v>0</v>
      </c>
      <c r="QCL38" s="250" t="s">
        <v>0</v>
      </c>
      <c r="QCM38" s="250" t="s">
        <v>0</v>
      </c>
      <c r="QCN38" s="250" t="s">
        <v>0</v>
      </c>
      <c r="QCO38" s="250" t="s">
        <v>0</v>
      </c>
      <c r="QCP38" s="250" t="s">
        <v>0</v>
      </c>
      <c r="QCQ38" s="250" t="s">
        <v>0</v>
      </c>
      <c r="QCR38" s="250" t="s">
        <v>0</v>
      </c>
      <c r="QCS38" s="250" t="s">
        <v>0</v>
      </c>
      <c r="QCT38" s="250" t="s">
        <v>0</v>
      </c>
      <c r="QCU38" s="250" t="s">
        <v>0</v>
      </c>
      <c r="QCV38" s="250" t="s">
        <v>0</v>
      </c>
      <c r="QCW38" s="250" t="s">
        <v>0</v>
      </c>
      <c r="QCX38" s="250" t="s">
        <v>0</v>
      </c>
      <c r="QCY38" s="250" t="s">
        <v>0</v>
      </c>
      <c r="QCZ38" s="250" t="s">
        <v>0</v>
      </c>
      <c r="QDA38" s="250" t="s">
        <v>0</v>
      </c>
      <c r="QDB38" s="250" t="s">
        <v>0</v>
      </c>
      <c r="QDC38" s="250" t="s">
        <v>0</v>
      </c>
      <c r="QDD38" s="250" t="s">
        <v>0</v>
      </c>
      <c r="QDE38" s="250" t="s">
        <v>0</v>
      </c>
      <c r="QDF38" s="250" t="s">
        <v>0</v>
      </c>
      <c r="QDG38" s="250" t="s">
        <v>0</v>
      </c>
      <c r="QDH38" s="250" t="s">
        <v>0</v>
      </c>
      <c r="QDI38" s="250" t="s">
        <v>0</v>
      </c>
      <c r="QDJ38" s="250" t="s">
        <v>0</v>
      </c>
      <c r="QDK38" s="250" t="s">
        <v>0</v>
      </c>
      <c r="QDL38" s="250" t="s">
        <v>0</v>
      </c>
      <c r="QDM38" s="250" t="s">
        <v>0</v>
      </c>
      <c r="QDN38" s="250" t="s">
        <v>0</v>
      </c>
      <c r="QDO38" s="250" t="s">
        <v>0</v>
      </c>
      <c r="QDP38" s="250" t="s">
        <v>0</v>
      </c>
      <c r="QDQ38" s="250" t="s">
        <v>0</v>
      </c>
      <c r="QDR38" s="250" t="s">
        <v>0</v>
      </c>
      <c r="QDS38" s="250" t="s">
        <v>0</v>
      </c>
      <c r="QDT38" s="250" t="s">
        <v>0</v>
      </c>
      <c r="QDU38" s="250" t="s">
        <v>0</v>
      </c>
      <c r="QDV38" s="250" t="s">
        <v>0</v>
      </c>
      <c r="QDW38" s="250" t="s">
        <v>0</v>
      </c>
      <c r="QDX38" s="250" t="s">
        <v>0</v>
      </c>
      <c r="QDY38" s="250" t="s">
        <v>0</v>
      </c>
      <c r="QDZ38" s="250" t="s">
        <v>0</v>
      </c>
      <c r="QEA38" s="250" t="s">
        <v>0</v>
      </c>
      <c r="QEB38" s="250" t="s">
        <v>0</v>
      </c>
      <c r="QEC38" s="250" t="s">
        <v>0</v>
      </c>
      <c r="QED38" s="250" t="s">
        <v>0</v>
      </c>
      <c r="QEE38" s="250" t="s">
        <v>0</v>
      </c>
      <c r="QEF38" s="250" t="s">
        <v>0</v>
      </c>
      <c r="QEG38" s="250" t="s">
        <v>0</v>
      </c>
      <c r="QEH38" s="250" t="s">
        <v>0</v>
      </c>
      <c r="QEI38" s="250" t="s">
        <v>0</v>
      </c>
      <c r="QEJ38" s="250" t="s">
        <v>0</v>
      </c>
      <c r="QEK38" s="250" t="s">
        <v>0</v>
      </c>
      <c r="QEL38" s="250" t="s">
        <v>0</v>
      </c>
      <c r="QEM38" s="250" t="s">
        <v>0</v>
      </c>
      <c r="QEN38" s="250" t="s">
        <v>0</v>
      </c>
      <c r="QEO38" s="250" t="s">
        <v>0</v>
      </c>
      <c r="QEP38" s="250" t="s">
        <v>0</v>
      </c>
      <c r="QEQ38" s="250" t="s">
        <v>0</v>
      </c>
      <c r="QER38" s="250" t="s">
        <v>0</v>
      </c>
      <c r="QES38" s="250" t="s">
        <v>0</v>
      </c>
      <c r="QET38" s="250" t="s">
        <v>0</v>
      </c>
      <c r="QEU38" s="250" t="s">
        <v>0</v>
      </c>
      <c r="QEV38" s="250" t="s">
        <v>0</v>
      </c>
      <c r="QEW38" s="250" t="s">
        <v>0</v>
      </c>
      <c r="QEX38" s="250" t="s">
        <v>0</v>
      </c>
      <c r="QEY38" s="250" t="s">
        <v>0</v>
      </c>
      <c r="QEZ38" s="250" t="s">
        <v>0</v>
      </c>
      <c r="QFA38" s="250" t="s">
        <v>0</v>
      </c>
      <c r="QFB38" s="250" t="s">
        <v>0</v>
      </c>
      <c r="QFC38" s="250" t="s">
        <v>0</v>
      </c>
      <c r="QFD38" s="250" t="s">
        <v>0</v>
      </c>
      <c r="QFE38" s="250" t="s">
        <v>0</v>
      </c>
      <c r="QFF38" s="250" t="s">
        <v>0</v>
      </c>
      <c r="QFG38" s="250" t="s">
        <v>0</v>
      </c>
      <c r="QFH38" s="250" t="s">
        <v>0</v>
      </c>
      <c r="QFI38" s="250" t="s">
        <v>0</v>
      </c>
      <c r="QFJ38" s="250" t="s">
        <v>0</v>
      </c>
      <c r="QFK38" s="250" t="s">
        <v>0</v>
      </c>
      <c r="QFL38" s="250" t="s">
        <v>0</v>
      </c>
      <c r="QFM38" s="250" t="s">
        <v>0</v>
      </c>
      <c r="QFN38" s="250" t="s">
        <v>0</v>
      </c>
      <c r="QFO38" s="250" t="s">
        <v>0</v>
      </c>
      <c r="QFP38" s="250" t="s">
        <v>0</v>
      </c>
      <c r="QFQ38" s="250" t="s">
        <v>0</v>
      </c>
      <c r="QFR38" s="250" t="s">
        <v>0</v>
      </c>
      <c r="QFS38" s="250" t="s">
        <v>0</v>
      </c>
      <c r="QFT38" s="250" t="s">
        <v>0</v>
      </c>
      <c r="QFU38" s="250" t="s">
        <v>0</v>
      </c>
      <c r="QFV38" s="250" t="s">
        <v>0</v>
      </c>
      <c r="QFW38" s="250" t="s">
        <v>0</v>
      </c>
      <c r="QFX38" s="250" t="s">
        <v>0</v>
      </c>
      <c r="QFY38" s="250" t="s">
        <v>0</v>
      </c>
      <c r="QFZ38" s="250" t="s">
        <v>0</v>
      </c>
      <c r="QGA38" s="250" t="s">
        <v>0</v>
      </c>
      <c r="QGB38" s="250" t="s">
        <v>0</v>
      </c>
      <c r="QGC38" s="250" t="s">
        <v>0</v>
      </c>
      <c r="QGD38" s="250" t="s">
        <v>0</v>
      </c>
      <c r="QGE38" s="250" t="s">
        <v>0</v>
      </c>
      <c r="QGF38" s="250" t="s">
        <v>0</v>
      </c>
      <c r="QGG38" s="250" t="s">
        <v>0</v>
      </c>
      <c r="QGH38" s="250" t="s">
        <v>0</v>
      </c>
      <c r="QGI38" s="250" t="s">
        <v>0</v>
      </c>
      <c r="QGJ38" s="250" t="s">
        <v>0</v>
      </c>
      <c r="QGK38" s="250" t="s">
        <v>0</v>
      </c>
      <c r="QGL38" s="250" t="s">
        <v>0</v>
      </c>
      <c r="QGM38" s="250" t="s">
        <v>0</v>
      </c>
      <c r="QGN38" s="250" t="s">
        <v>0</v>
      </c>
      <c r="QGO38" s="250" t="s">
        <v>0</v>
      </c>
      <c r="QGP38" s="250" t="s">
        <v>0</v>
      </c>
      <c r="QGQ38" s="250" t="s">
        <v>0</v>
      </c>
      <c r="QGR38" s="250" t="s">
        <v>0</v>
      </c>
      <c r="QGS38" s="250" t="s">
        <v>0</v>
      </c>
      <c r="QGT38" s="250" t="s">
        <v>0</v>
      </c>
      <c r="QGU38" s="250" t="s">
        <v>0</v>
      </c>
      <c r="QGV38" s="250" t="s">
        <v>0</v>
      </c>
      <c r="QGW38" s="250" t="s">
        <v>0</v>
      </c>
      <c r="QGX38" s="250" t="s">
        <v>0</v>
      </c>
      <c r="QGY38" s="250" t="s">
        <v>0</v>
      </c>
      <c r="QGZ38" s="250" t="s">
        <v>0</v>
      </c>
      <c r="QHA38" s="250" t="s">
        <v>0</v>
      </c>
      <c r="QHB38" s="250" t="s">
        <v>0</v>
      </c>
      <c r="QHC38" s="250" t="s">
        <v>0</v>
      </c>
      <c r="QHD38" s="250" t="s">
        <v>0</v>
      </c>
      <c r="QHE38" s="250" t="s">
        <v>0</v>
      </c>
      <c r="QHF38" s="250" t="s">
        <v>0</v>
      </c>
      <c r="QHG38" s="250" t="s">
        <v>0</v>
      </c>
      <c r="QHH38" s="250" t="s">
        <v>0</v>
      </c>
      <c r="QHI38" s="250" t="s">
        <v>0</v>
      </c>
      <c r="QHJ38" s="250" t="s">
        <v>0</v>
      </c>
      <c r="QHK38" s="250" t="s">
        <v>0</v>
      </c>
      <c r="QHL38" s="250" t="s">
        <v>0</v>
      </c>
      <c r="QHM38" s="250" t="s">
        <v>0</v>
      </c>
      <c r="QHN38" s="250" t="s">
        <v>0</v>
      </c>
      <c r="QHO38" s="250" t="s">
        <v>0</v>
      </c>
      <c r="QHP38" s="250" t="s">
        <v>0</v>
      </c>
      <c r="QHQ38" s="250" t="s">
        <v>0</v>
      </c>
      <c r="QHR38" s="250" t="s">
        <v>0</v>
      </c>
      <c r="QHS38" s="250" t="s">
        <v>0</v>
      </c>
      <c r="QHT38" s="250" t="s">
        <v>0</v>
      </c>
      <c r="QHU38" s="250" t="s">
        <v>0</v>
      </c>
      <c r="QHV38" s="250" t="s">
        <v>0</v>
      </c>
      <c r="QHW38" s="250" t="s">
        <v>0</v>
      </c>
      <c r="QHX38" s="250" t="s">
        <v>0</v>
      </c>
      <c r="QHY38" s="250" t="s">
        <v>0</v>
      </c>
      <c r="QHZ38" s="250" t="s">
        <v>0</v>
      </c>
      <c r="QIA38" s="250" t="s">
        <v>0</v>
      </c>
      <c r="QIB38" s="250" t="s">
        <v>0</v>
      </c>
      <c r="QIC38" s="250" t="s">
        <v>0</v>
      </c>
      <c r="QID38" s="250" t="s">
        <v>0</v>
      </c>
      <c r="QIE38" s="250" t="s">
        <v>0</v>
      </c>
      <c r="QIF38" s="250" t="s">
        <v>0</v>
      </c>
      <c r="QIG38" s="250" t="s">
        <v>0</v>
      </c>
      <c r="QIH38" s="250" t="s">
        <v>0</v>
      </c>
      <c r="QII38" s="250" t="s">
        <v>0</v>
      </c>
      <c r="QIJ38" s="250" t="s">
        <v>0</v>
      </c>
      <c r="QIK38" s="250" t="s">
        <v>0</v>
      </c>
      <c r="QIL38" s="250" t="s">
        <v>0</v>
      </c>
      <c r="QIM38" s="250" t="s">
        <v>0</v>
      </c>
      <c r="QIN38" s="250" t="s">
        <v>0</v>
      </c>
      <c r="QIO38" s="250" t="s">
        <v>0</v>
      </c>
      <c r="QIP38" s="250" t="s">
        <v>0</v>
      </c>
      <c r="QIQ38" s="250" t="s">
        <v>0</v>
      </c>
      <c r="QIR38" s="250" t="s">
        <v>0</v>
      </c>
      <c r="QIS38" s="250" t="s">
        <v>0</v>
      </c>
      <c r="QIT38" s="250" t="s">
        <v>0</v>
      </c>
      <c r="QIU38" s="250" t="s">
        <v>0</v>
      </c>
      <c r="QIV38" s="250" t="s">
        <v>0</v>
      </c>
      <c r="QIW38" s="250" t="s">
        <v>0</v>
      </c>
      <c r="QIX38" s="250" t="s">
        <v>0</v>
      </c>
      <c r="QIY38" s="250" t="s">
        <v>0</v>
      </c>
      <c r="QIZ38" s="250" t="s">
        <v>0</v>
      </c>
      <c r="QJA38" s="250" t="s">
        <v>0</v>
      </c>
      <c r="QJB38" s="250" t="s">
        <v>0</v>
      </c>
      <c r="QJC38" s="250" t="s">
        <v>0</v>
      </c>
      <c r="QJD38" s="250" t="s">
        <v>0</v>
      </c>
      <c r="QJE38" s="250" t="s">
        <v>0</v>
      </c>
      <c r="QJF38" s="250" t="s">
        <v>0</v>
      </c>
      <c r="QJG38" s="250" t="s">
        <v>0</v>
      </c>
      <c r="QJH38" s="250" t="s">
        <v>0</v>
      </c>
      <c r="QJI38" s="250" t="s">
        <v>0</v>
      </c>
      <c r="QJJ38" s="250" t="s">
        <v>0</v>
      </c>
      <c r="QJK38" s="250" t="s">
        <v>0</v>
      </c>
      <c r="QJL38" s="250" t="s">
        <v>0</v>
      </c>
      <c r="QJM38" s="250" t="s">
        <v>0</v>
      </c>
      <c r="QJN38" s="250" t="s">
        <v>0</v>
      </c>
      <c r="QJO38" s="250" t="s">
        <v>0</v>
      </c>
      <c r="QJP38" s="250" t="s">
        <v>0</v>
      </c>
      <c r="QJQ38" s="250" t="s">
        <v>0</v>
      </c>
      <c r="QJR38" s="250" t="s">
        <v>0</v>
      </c>
      <c r="QJS38" s="250" t="s">
        <v>0</v>
      </c>
      <c r="QJT38" s="250" t="s">
        <v>0</v>
      </c>
      <c r="QJU38" s="250" t="s">
        <v>0</v>
      </c>
      <c r="QJV38" s="250" t="s">
        <v>0</v>
      </c>
      <c r="QJW38" s="250" t="s">
        <v>0</v>
      </c>
      <c r="QJX38" s="250" t="s">
        <v>0</v>
      </c>
      <c r="QJY38" s="250" t="s">
        <v>0</v>
      </c>
      <c r="QJZ38" s="250" t="s">
        <v>0</v>
      </c>
      <c r="QKA38" s="250" t="s">
        <v>0</v>
      </c>
      <c r="QKB38" s="250" t="s">
        <v>0</v>
      </c>
      <c r="QKC38" s="250" t="s">
        <v>0</v>
      </c>
      <c r="QKD38" s="250" t="s">
        <v>0</v>
      </c>
      <c r="QKE38" s="250" t="s">
        <v>0</v>
      </c>
      <c r="QKF38" s="250" t="s">
        <v>0</v>
      </c>
      <c r="QKG38" s="250" t="s">
        <v>0</v>
      </c>
      <c r="QKH38" s="250" t="s">
        <v>0</v>
      </c>
      <c r="QKI38" s="250" t="s">
        <v>0</v>
      </c>
      <c r="QKJ38" s="250" t="s">
        <v>0</v>
      </c>
      <c r="QKK38" s="250" t="s">
        <v>0</v>
      </c>
      <c r="QKL38" s="250" t="s">
        <v>0</v>
      </c>
      <c r="QKM38" s="250" t="s">
        <v>0</v>
      </c>
      <c r="QKN38" s="250" t="s">
        <v>0</v>
      </c>
      <c r="QKO38" s="250" t="s">
        <v>0</v>
      </c>
      <c r="QKP38" s="250" t="s">
        <v>0</v>
      </c>
      <c r="QKQ38" s="250" t="s">
        <v>0</v>
      </c>
      <c r="QKR38" s="250" t="s">
        <v>0</v>
      </c>
      <c r="QKS38" s="250" t="s">
        <v>0</v>
      </c>
      <c r="QKT38" s="250" t="s">
        <v>0</v>
      </c>
      <c r="QKU38" s="250" t="s">
        <v>0</v>
      </c>
      <c r="QKV38" s="250" t="s">
        <v>0</v>
      </c>
      <c r="QKW38" s="250" t="s">
        <v>0</v>
      </c>
      <c r="QKX38" s="250" t="s">
        <v>0</v>
      </c>
      <c r="QKY38" s="250" t="s">
        <v>0</v>
      </c>
      <c r="QKZ38" s="250" t="s">
        <v>0</v>
      </c>
      <c r="QLA38" s="250" t="s">
        <v>0</v>
      </c>
      <c r="QLB38" s="250" t="s">
        <v>0</v>
      </c>
      <c r="QLC38" s="250" t="s">
        <v>0</v>
      </c>
      <c r="QLD38" s="250" t="s">
        <v>0</v>
      </c>
      <c r="QLE38" s="250" t="s">
        <v>0</v>
      </c>
      <c r="QLF38" s="250" t="s">
        <v>0</v>
      </c>
      <c r="QLG38" s="250" t="s">
        <v>0</v>
      </c>
      <c r="QLH38" s="250" t="s">
        <v>0</v>
      </c>
      <c r="QLI38" s="250" t="s">
        <v>0</v>
      </c>
      <c r="QLJ38" s="250" t="s">
        <v>0</v>
      </c>
      <c r="QLK38" s="250" t="s">
        <v>0</v>
      </c>
      <c r="QLL38" s="250" t="s">
        <v>0</v>
      </c>
      <c r="QLM38" s="250" t="s">
        <v>0</v>
      </c>
      <c r="QLN38" s="250" t="s">
        <v>0</v>
      </c>
      <c r="QLO38" s="250" t="s">
        <v>0</v>
      </c>
      <c r="QLP38" s="250" t="s">
        <v>0</v>
      </c>
      <c r="QLQ38" s="250" t="s">
        <v>0</v>
      </c>
      <c r="QLR38" s="250" t="s">
        <v>0</v>
      </c>
      <c r="QLS38" s="250" t="s">
        <v>0</v>
      </c>
      <c r="QLT38" s="250" t="s">
        <v>0</v>
      </c>
      <c r="QLU38" s="250" t="s">
        <v>0</v>
      </c>
      <c r="QLV38" s="250" t="s">
        <v>0</v>
      </c>
      <c r="QLW38" s="250" t="s">
        <v>0</v>
      </c>
      <c r="QLX38" s="250" t="s">
        <v>0</v>
      </c>
      <c r="QLY38" s="250" t="s">
        <v>0</v>
      </c>
      <c r="QLZ38" s="250" t="s">
        <v>0</v>
      </c>
      <c r="QMA38" s="250" t="s">
        <v>0</v>
      </c>
      <c r="QMB38" s="250" t="s">
        <v>0</v>
      </c>
      <c r="QMC38" s="250" t="s">
        <v>0</v>
      </c>
      <c r="QMD38" s="250" t="s">
        <v>0</v>
      </c>
      <c r="QME38" s="250" t="s">
        <v>0</v>
      </c>
      <c r="QMF38" s="250" t="s">
        <v>0</v>
      </c>
      <c r="QMG38" s="250" t="s">
        <v>0</v>
      </c>
      <c r="QMH38" s="250" t="s">
        <v>0</v>
      </c>
      <c r="QMI38" s="250" t="s">
        <v>0</v>
      </c>
      <c r="QMJ38" s="250" t="s">
        <v>0</v>
      </c>
      <c r="QMK38" s="250" t="s">
        <v>0</v>
      </c>
      <c r="QML38" s="250" t="s">
        <v>0</v>
      </c>
      <c r="QMM38" s="250" t="s">
        <v>0</v>
      </c>
      <c r="QMN38" s="250" t="s">
        <v>0</v>
      </c>
      <c r="QMO38" s="250" t="s">
        <v>0</v>
      </c>
      <c r="QMP38" s="250" t="s">
        <v>0</v>
      </c>
      <c r="QMQ38" s="250" t="s">
        <v>0</v>
      </c>
      <c r="QMR38" s="250" t="s">
        <v>0</v>
      </c>
      <c r="QMS38" s="250" t="s">
        <v>0</v>
      </c>
      <c r="QMT38" s="250" t="s">
        <v>0</v>
      </c>
      <c r="QMU38" s="250" t="s">
        <v>0</v>
      </c>
      <c r="QMV38" s="250" t="s">
        <v>0</v>
      </c>
      <c r="QMW38" s="250" t="s">
        <v>0</v>
      </c>
      <c r="QMX38" s="250" t="s">
        <v>0</v>
      </c>
      <c r="QMY38" s="250" t="s">
        <v>0</v>
      </c>
      <c r="QMZ38" s="250" t="s">
        <v>0</v>
      </c>
      <c r="QNA38" s="250" t="s">
        <v>0</v>
      </c>
      <c r="QNB38" s="250" t="s">
        <v>0</v>
      </c>
      <c r="QNC38" s="250" t="s">
        <v>0</v>
      </c>
      <c r="QND38" s="250" t="s">
        <v>0</v>
      </c>
      <c r="QNE38" s="250" t="s">
        <v>0</v>
      </c>
      <c r="QNF38" s="250" t="s">
        <v>0</v>
      </c>
      <c r="QNG38" s="250" t="s">
        <v>0</v>
      </c>
      <c r="QNH38" s="250" t="s">
        <v>0</v>
      </c>
      <c r="QNI38" s="250" t="s">
        <v>0</v>
      </c>
      <c r="QNJ38" s="250" t="s">
        <v>0</v>
      </c>
      <c r="QNK38" s="250" t="s">
        <v>0</v>
      </c>
      <c r="QNL38" s="250" t="s">
        <v>0</v>
      </c>
      <c r="QNM38" s="250" t="s">
        <v>0</v>
      </c>
      <c r="QNN38" s="250" t="s">
        <v>0</v>
      </c>
      <c r="QNO38" s="250" t="s">
        <v>0</v>
      </c>
      <c r="QNP38" s="250" t="s">
        <v>0</v>
      </c>
      <c r="QNQ38" s="250" t="s">
        <v>0</v>
      </c>
      <c r="QNR38" s="250" t="s">
        <v>0</v>
      </c>
      <c r="QNS38" s="250" t="s">
        <v>0</v>
      </c>
      <c r="QNT38" s="250" t="s">
        <v>0</v>
      </c>
      <c r="QNU38" s="250" t="s">
        <v>0</v>
      </c>
      <c r="QNV38" s="250" t="s">
        <v>0</v>
      </c>
      <c r="QNW38" s="250" t="s">
        <v>0</v>
      </c>
      <c r="QNX38" s="250" t="s">
        <v>0</v>
      </c>
      <c r="QNY38" s="250" t="s">
        <v>0</v>
      </c>
      <c r="QNZ38" s="250" t="s">
        <v>0</v>
      </c>
      <c r="QOA38" s="250" t="s">
        <v>0</v>
      </c>
      <c r="QOB38" s="250" t="s">
        <v>0</v>
      </c>
      <c r="QOC38" s="250" t="s">
        <v>0</v>
      </c>
      <c r="QOD38" s="250" t="s">
        <v>0</v>
      </c>
      <c r="QOE38" s="250" t="s">
        <v>0</v>
      </c>
      <c r="QOF38" s="250" t="s">
        <v>0</v>
      </c>
      <c r="QOG38" s="250" t="s">
        <v>0</v>
      </c>
      <c r="QOH38" s="250" t="s">
        <v>0</v>
      </c>
      <c r="QOI38" s="250" t="s">
        <v>0</v>
      </c>
      <c r="QOJ38" s="250" t="s">
        <v>0</v>
      </c>
      <c r="QOK38" s="250" t="s">
        <v>0</v>
      </c>
      <c r="QOL38" s="250" t="s">
        <v>0</v>
      </c>
      <c r="QOM38" s="250" t="s">
        <v>0</v>
      </c>
      <c r="QON38" s="250" t="s">
        <v>0</v>
      </c>
      <c r="QOO38" s="250" t="s">
        <v>0</v>
      </c>
      <c r="QOP38" s="250" t="s">
        <v>0</v>
      </c>
      <c r="QOQ38" s="250" t="s">
        <v>0</v>
      </c>
      <c r="QOR38" s="250" t="s">
        <v>0</v>
      </c>
      <c r="QOS38" s="250" t="s">
        <v>0</v>
      </c>
      <c r="QOT38" s="250" t="s">
        <v>0</v>
      </c>
      <c r="QOU38" s="250" t="s">
        <v>0</v>
      </c>
      <c r="QOV38" s="250" t="s">
        <v>0</v>
      </c>
      <c r="QOW38" s="250" t="s">
        <v>0</v>
      </c>
      <c r="QOX38" s="250" t="s">
        <v>0</v>
      </c>
      <c r="QOY38" s="250" t="s">
        <v>0</v>
      </c>
      <c r="QOZ38" s="250" t="s">
        <v>0</v>
      </c>
      <c r="QPA38" s="250" t="s">
        <v>0</v>
      </c>
      <c r="QPB38" s="250" t="s">
        <v>0</v>
      </c>
      <c r="QPC38" s="250" t="s">
        <v>0</v>
      </c>
      <c r="QPD38" s="250" t="s">
        <v>0</v>
      </c>
      <c r="QPE38" s="250" t="s">
        <v>0</v>
      </c>
      <c r="QPF38" s="250" t="s">
        <v>0</v>
      </c>
      <c r="QPG38" s="250" t="s">
        <v>0</v>
      </c>
      <c r="QPH38" s="250" t="s">
        <v>0</v>
      </c>
      <c r="QPI38" s="250" t="s">
        <v>0</v>
      </c>
      <c r="QPJ38" s="250" t="s">
        <v>0</v>
      </c>
      <c r="QPK38" s="250" t="s">
        <v>0</v>
      </c>
      <c r="QPL38" s="250" t="s">
        <v>0</v>
      </c>
      <c r="QPM38" s="250" t="s">
        <v>0</v>
      </c>
      <c r="QPN38" s="250" t="s">
        <v>0</v>
      </c>
      <c r="QPO38" s="250" t="s">
        <v>0</v>
      </c>
      <c r="QPP38" s="250" t="s">
        <v>0</v>
      </c>
      <c r="QPQ38" s="250" t="s">
        <v>0</v>
      </c>
      <c r="QPR38" s="250" t="s">
        <v>0</v>
      </c>
      <c r="QPS38" s="250" t="s">
        <v>0</v>
      </c>
      <c r="QPT38" s="250" t="s">
        <v>0</v>
      </c>
      <c r="QPU38" s="250" t="s">
        <v>0</v>
      </c>
      <c r="QPV38" s="250" t="s">
        <v>0</v>
      </c>
      <c r="QPW38" s="250" t="s">
        <v>0</v>
      </c>
      <c r="QPX38" s="250" t="s">
        <v>0</v>
      </c>
      <c r="QPY38" s="250" t="s">
        <v>0</v>
      </c>
      <c r="QPZ38" s="250" t="s">
        <v>0</v>
      </c>
      <c r="QQA38" s="250" t="s">
        <v>0</v>
      </c>
      <c r="QQB38" s="250" t="s">
        <v>0</v>
      </c>
      <c r="QQC38" s="250" t="s">
        <v>0</v>
      </c>
      <c r="QQD38" s="250" t="s">
        <v>0</v>
      </c>
      <c r="QQE38" s="250" t="s">
        <v>0</v>
      </c>
      <c r="QQF38" s="250" t="s">
        <v>0</v>
      </c>
      <c r="QQG38" s="250" t="s">
        <v>0</v>
      </c>
      <c r="QQH38" s="250" t="s">
        <v>0</v>
      </c>
      <c r="QQI38" s="250" t="s">
        <v>0</v>
      </c>
      <c r="QQJ38" s="250" t="s">
        <v>0</v>
      </c>
      <c r="QQK38" s="250" t="s">
        <v>0</v>
      </c>
      <c r="QQL38" s="250" t="s">
        <v>0</v>
      </c>
      <c r="QQM38" s="250" t="s">
        <v>0</v>
      </c>
      <c r="QQN38" s="250" t="s">
        <v>0</v>
      </c>
      <c r="QQO38" s="250" t="s">
        <v>0</v>
      </c>
      <c r="QQP38" s="250" t="s">
        <v>0</v>
      </c>
      <c r="QQQ38" s="250" t="s">
        <v>0</v>
      </c>
      <c r="QQR38" s="250" t="s">
        <v>0</v>
      </c>
      <c r="QQS38" s="250" t="s">
        <v>0</v>
      </c>
      <c r="QQT38" s="250" t="s">
        <v>0</v>
      </c>
      <c r="QQU38" s="250" t="s">
        <v>0</v>
      </c>
      <c r="QQV38" s="250" t="s">
        <v>0</v>
      </c>
      <c r="QQW38" s="250" t="s">
        <v>0</v>
      </c>
      <c r="QQX38" s="250" t="s">
        <v>0</v>
      </c>
      <c r="QQY38" s="250" t="s">
        <v>0</v>
      </c>
      <c r="QQZ38" s="250" t="s">
        <v>0</v>
      </c>
      <c r="QRA38" s="250" t="s">
        <v>0</v>
      </c>
      <c r="QRB38" s="250" t="s">
        <v>0</v>
      </c>
      <c r="QRC38" s="250" t="s">
        <v>0</v>
      </c>
      <c r="QRD38" s="250" t="s">
        <v>0</v>
      </c>
      <c r="QRE38" s="250" t="s">
        <v>0</v>
      </c>
      <c r="QRF38" s="250" t="s">
        <v>0</v>
      </c>
      <c r="QRG38" s="250" t="s">
        <v>0</v>
      </c>
      <c r="QRH38" s="250" t="s">
        <v>0</v>
      </c>
      <c r="QRI38" s="250" t="s">
        <v>0</v>
      </c>
      <c r="QRJ38" s="250" t="s">
        <v>0</v>
      </c>
      <c r="QRK38" s="250" t="s">
        <v>0</v>
      </c>
      <c r="QRL38" s="250" t="s">
        <v>0</v>
      </c>
      <c r="QRM38" s="250" t="s">
        <v>0</v>
      </c>
      <c r="QRN38" s="250" t="s">
        <v>0</v>
      </c>
      <c r="QRO38" s="250" t="s">
        <v>0</v>
      </c>
      <c r="QRP38" s="250" t="s">
        <v>0</v>
      </c>
      <c r="QRQ38" s="250" t="s">
        <v>0</v>
      </c>
      <c r="QRR38" s="250" t="s">
        <v>0</v>
      </c>
      <c r="QRS38" s="250" t="s">
        <v>0</v>
      </c>
      <c r="QRT38" s="250" t="s">
        <v>0</v>
      </c>
      <c r="QRU38" s="250" t="s">
        <v>0</v>
      </c>
      <c r="QRV38" s="250" t="s">
        <v>0</v>
      </c>
      <c r="QRW38" s="250" t="s">
        <v>0</v>
      </c>
      <c r="QRX38" s="250" t="s">
        <v>0</v>
      </c>
      <c r="QRY38" s="250" t="s">
        <v>0</v>
      </c>
      <c r="QRZ38" s="250" t="s">
        <v>0</v>
      </c>
      <c r="QSA38" s="250" t="s">
        <v>0</v>
      </c>
      <c r="QSB38" s="250" t="s">
        <v>0</v>
      </c>
      <c r="QSC38" s="250" t="s">
        <v>0</v>
      </c>
      <c r="QSD38" s="250" t="s">
        <v>0</v>
      </c>
      <c r="QSE38" s="250" t="s">
        <v>0</v>
      </c>
      <c r="QSF38" s="250" t="s">
        <v>0</v>
      </c>
      <c r="QSG38" s="250" t="s">
        <v>0</v>
      </c>
      <c r="QSH38" s="250" t="s">
        <v>0</v>
      </c>
      <c r="QSI38" s="250" t="s">
        <v>0</v>
      </c>
      <c r="QSJ38" s="250" t="s">
        <v>0</v>
      </c>
      <c r="QSK38" s="250" t="s">
        <v>0</v>
      </c>
      <c r="QSL38" s="250" t="s">
        <v>0</v>
      </c>
      <c r="QSM38" s="250" t="s">
        <v>0</v>
      </c>
      <c r="QSN38" s="250" t="s">
        <v>0</v>
      </c>
      <c r="QSO38" s="250" t="s">
        <v>0</v>
      </c>
      <c r="QSP38" s="250" t="s">
        <v>0</v>
      </c>
      <c r="QSQ38" s="250" t="s">
        <v>0</v>
      </c>
      <c r="QSR38" s="250" t="s">
        <v>0</v>
      </c>
      <c r="QSS38" s="250" t="s">
        <v>0</v>
      </c>
      <c r="QST38" s="250" t="s">
        <v>0</v>
      </c>
      <c r="QSU38" s="250" t="s">
        <v>0</v>
      </c>
      <c r="QSV38" s="250" t="s">
        <v>0</v>
      </c>
      <c r="QSW38" s="250" t="s">
        <v>0</v>
      </c>
      <c r="QSX38" s="250" t="s">
        <v>0</v>
      </c>
      <c r="QSY38" s="250" t="s">
        <v>0</v>
      </c>
      <c r="QSZ38" s="250" t="s">
        <v>0</v>
      </c>
      <c r="QTA38" s="250" t="s">
        <v>0</v>
      </c>
      <c r="QTB38" s="250" t="s">
        <v>0</v>
      </c>
      <c r="QTC38" s="250" t="s">
        <v>0</v>
      </c>
      <c r="QTD38" s="250" t="s">
        <v>0</v>
      </c>
      <c r="QTE38" s="250" t="s">
        <v>0</v>
      </c>
      <c r="QTF38" s="250" t="s">
        <v>0</v>
      </c>
      <c r="QTG38" s="250" t="s">
        <v>0</v>
      </c>
      <c r="QTH38" s="250" t="s">
        <v>0</v>
      </c>
      <c r="QTI38" s="250" t="s">
        <v>0</v>
      </c>
      <c r="QTJ38" s="250" t="s">
        <v>0</v>
      </c>
      <c r="QTK38" s="250" t="s">
        <v>0</v>
      </c>
      <c r="QTL38" s="250" t="s">
        <v>0</v>
      </c>
      <c r="QTM38" s="250" t="s">
        <v>0</v>
      </c>
      <c r="QTN38" s="250" t="s">
        <v>0</v>
      </c>
      <c r="QTO38" s="250" t="s">
        <v>0</v>
      </c>
      <c r="QTP38" s="250" t="s">
        <v>0</v>
      </c>
      <c r="QTQ38" s="250" t="s">
        <v>0</v>
      </c>
      <c r="QTR38" s="250" t="s">
        <v>0</v>
      </c>
      <c r="QTS38" s="250" t="s">
        <v>0</v>
      </c>
      <c r="QTT38" s="250" t="s">
        <v>0</v>
      </c>
      <c r="QTU38" s="250" t="s">
        <v>0</v>
      </c>
      <c r="QTV38" s="250" t="s">
        <v>0</v>
      </c>
      <c r="QTW38" s="250" t="s">
        <v>0</v>
      </c>
      <c r="QTX38" s="250" t="s">
        <v>0</v>
      </c>
      <c r="QTY38" s="250" t="s">
        <v>0</v>
      </c>
      <c r="QTZ38" s="250" t="s">
        <v>0</v>
      </c>
      <c r="QUA38" s="250" t="s">
        <v>0</v>
      </c>
      <c r="QUB38" s="250" t="s">
        <v>0</v>
      </c>
      <c r="QUC38" s="250" t="s">
        <v>0</v>
      </c>
      <c r="QUD38" s="250" t="s">
        <v>0</v>
      </c>
      <c r="QUE38" s="250" t="s">
        <v>0</v>
      </c>
      <c r="QUF38" s="250" t="s">
        <v>0</v>
      </c>
      <c r="QUG38" s="250" t="s">
        <v>0</v>
      </c>
      <c r="QUH38" s="250" t="s">
        <v>0</v>
      </c>
      <c r="QUI38" s="250" t="s">
        <v>0</v>
      </c>
      <c r="QUJ38" s="250" t="s">
        <v>0</v>
      </c>
      <c r="QUK38" s="250" t="s">
        <v>0</v>
      </c>
      <c r="QUL38" s="250" t="s">
        <v>0</v>
      </c>
      <c r="QUM38" s="250" t="s">
        <v>0</v>
      </c>
      <c r="QUN38" s="250" t="s">
        <v>0</v>
      </c>
      <c r="QUO38" s="250" t="s">
        <v>0</v>
      </c>
      <c r="QUP38" s="250" t="s">
        <v>0</v>
      </c>
      <c r="QUQ38" s="250" t="s">
        <v>0</v>
      </c>
      <c r="QUR38" s="250" t="s">
        <v>0</v>
      </c>
      <c r="QUS38" s="250" t="s">
        <v>0</v>
      </c>
      <c r="QUT38" s="250" t="s">
        <v>0</v>
      </c>
      <c r="QUU38" s="250" t="s">
        <v>0</v>
      </c>
      <c r="QUV38" s="250" t="s">
        <v>0</v>
      </c>
      <c r="QUW38" s="250" t="s">
        <v>0</v>
      </c>
      <c r="QUX38" s="250" t="s">
        <v>0</v>
      </c>
      <c r="QUY38" s="250" t="s">
        <v>0</v>
      </c>
      <c r="QUZ38" s="250" t="s">
        <v>0</v>
      </c>
      <c r="QVA38" s="250" t="s">
        <v>0</v>
      </c>
      <c r="QVB38" s="250" t="s">
        <v>0</v>
      </c>
      <c r="QVC38" s="250" t="s">
        <v>0</v>
      </c>
      <c r="QVD38" s="250" t="s">
        <v>0</v>
      </c>
      <c r="QVE38" s="250" t="s">
        <v>0</v>
      </c>
      <c r="QVF38" s="250" t="s">
        <v>0</v>
      </c>
      <c r="QVG38" s="250" t="s">
        <v>0</v>
      </c>
      <c r="QVH38" s="250" t="s">
        <v>0</v>
      </c>
      <c r="QVI38" s="250" t="s">
        <v>0</v>
      </c>
      <c r="QVJ38" s="250" t="s">
        <v>0</v>
      </c>
      <c r="QVK38" s="250" t="s">
        <v>0</v>
      </c>
      <c r="QVL38" s="250" t="s">
        <v>0</v>
      </c>
      <c r="QVM38" s="250" t="s">
        <v>0</v>
      </c>
      <c r="QVN38" s="250" t="s">
        <v>0</v>
      </c>
      <c r="QVO38" s="250" t="s">
        <v>0</v>
      </c>
      <c r="QVP38" s="250" t="s">
        <v>0</v>
      </c>
      <c r="QVQ38" s="250" t="s">
        <v>0</v>
      </c>
      <c r="QVR38" s="250" t="s">
        <v>0</v>
      </c>
      <c r="QVS38" s="250" t="s">
        <v>0</v>
      </c>
      <c r="QVT38" s="250" t="s">
        <v>0</v>
      </c>
      <c r="QVU38" s="250" t="s">
        <v>0</v>
      </c>
      <c r="QVV38" s="250" t="s">
        <v>0</v>
      </c>
      <c r="QVW38" s="250" t="s">
        <v>0</v>
      </c>
      <c r="QVX38" s="250" t="s">
        <v>0</v>
      </c>
      <c r="QVY38" s="250" t="s">
        <v>0</v>
      </c>
      <c r="QVZ38" s="250" t="s">
        <v>0</v>
      </c>
      <c r="QWA38" s="250" t="s">
        <v>0</v>
      </c>
      <c r="QWB38" s="250" t="s">
        <v>0</v>
      </c>
      <c r="QWC38" s="250" t="s">
        <v>0</v>
      </c>
      <c r="QWD38" s="250" t="s">
        <v>0</v>
      </c>
      <c r="QWE38" s="250" t="s">
        <v>0</v>
      </c>
      <c r="QWF38" s="250" t="s">
        <v>0</v>
      </c>
      <c r="QWG38" s="250" t="s">
        <v>0</v>
      </c>
      <c r="QWH38" s="250" t="s">
        <v>0</v>
      </c>
      <c r="QWI38" s="250" t="s">
        <v>0</v>
      </c>
      <c r="QWJ38" s="250" t="s">
        <v>0</v>
      </c>
      <c r="QWK38" s="250" t="s">
        <v>0</v>
      </c>
      <c r="QWL38" s="250" t="s">
        <v>0</v>
      </c>
      <c r="QWM38" s="250" t="s">
        <v>0</v>
      </c>
      <c r="QWN38" s="250" t="s">
        <v>0</v>
      </c>
      <c r="QWO38" s="250" t="s">
        <v>0</v>
      </c>
      <c r="QWP38" s="250" t="s">
        <v>0</v>
      </c>
      <c r="QWQ38" s="250" t="s">
        <v>0</v>
      </c>
      <c r="QWR38" s="250" t="s">
        <v>0</v>
      </c>
      <c r="QWS38" s="250" t="s">
        <v>0</v>
      </c>
      <c r="QWT38" s="250" t="s">
        <v>0</v>
      </c>
      <c r="QWU38" s="250" t="s">
        <v>0</v>
      </c>
      <c r="QWV38" s="250" t="s">
        <v>0</v>
      </c>
      <c r="QWW38" s="250" t="s">
        <v>0</v>
      </c>
      <c r="QWX38" s="250" t="s">
        <v>0</v>
      </c>
      <c r="QWY38" s="250" t="s">
        <v>0</v>
      </c>
      <c r="QWZ38" s="250" t="s">
        <v>0</v>
      </c>
      <c r="QXA38" s="250" t="s">
        <v>0</v>
      </c>
      <c r="QXB38" s="250" t="s">
        <v>0</v>
      </c>
      <c r="QXC38" s="250" t="s">
        <v>0</v>
      </c>
      <c r="QXD38" s="250" t="s">
        <v>0</v>
      </c>
      <c r="QXE38" s="250" t="s">
        <v>0</v>
      </c>
      <c r="QXF38" s="250" t="s">
        <v>0</v>
      </c>
      <c r="QXG38" s="250" t="s">
        <v>0</v>
      </c>
      <c r="QXH38" s="250" t="s">
        <v>0</v>
      </c>
      <c r="QXI38" s="250" t="s">
        <v>0</v>
      </c>
      <c r="QXJ38" s="250" t="s">
        <v>0</v>
      </c>
      <c r="QXK38" s="250" t="s">
        <v>0</v>
      </c>
      <c r="QXL38" s="250" t="s">
        <v>0</v>
      </c>
      <c r="QXM38" s="250" t="s">
        <v>0</v>
      </c>
      <c r="QXN38" s="250" t="s">
        <v>0</v>
      </c>
      <c r="QXO38" s="250" t="s">
        <v>0</v>
      </c>
      <c r="QXP38" s="250" t="s">
        <v>0</v>
      </c>
      <c r="QXQ38" s="250" t="s">
        <v>0</v>
      </c>
      <c r="QXR38" s="250" t="s">
        <v>0</v>
      </c>
      <c r="QXS38" s="250" t="s">
        <v>0</v>
      </c>
      <c r="QXT38" s="250" t="s">
        <v>0</v>
      </c>
      <c r="QXU38" s="250" t="s">
        <v>0</v>
      </c>
      <c r="QXV38" s="250" t="s">
        <v>0</v>
      </c>
      <c r="QXW38" s="250" t="s">
        <v>0</v>
      </c>
      <c r="QXX38" s="250" t="s">
        <v>0</v>
      </c>
      <c r="QXY38" s="250" t="s">
        <v>0</v>
      </c>
      <c r="QXZ38" s="250" t="s">
        <v>0</v>
      </c>
      <c r="QYA38" s="250" t="s">
        <v>0</v>
      </c>
      <c r="QYB38" s="250" t="s">
        <v>0</v>
      </c>
      <c r="QYC38" s="250" t="s">
        <v>0</v>
      </c>
      <c r="QYD38" s="250" t="s">
        <v>0</v>
      </c>
      <c r="QYE38" s="250" t="s">
        <v>0</v>
      </c>
      <c r="QYF38" s="250" t="s">
        <v>0</v>
      </c>
      <c r="QYG38" s="250" t="s">
        <v>0</v>
      </c>
      <c r="QYH38" s="250" t="s">
        <v>0</v>
      </c>
      <c r="QYI38" s="250" t="s">
        <v>0</v>
      </c>
      <c r="QYJ38" s="250" t="s">
        <v>0</v>
      </c>
      <c r="QYK38" s="250" t="s">
        <v>0</v>
      </c>
      <c r="QYL38" s="250" t="s">
        <v>0</v>
      </c>
      <c r="QYM38" s="250" t="s">
        <v>0</v>
      </c>
      <c r="QYN38" s="250" t="s">
        <v>0</v>
      </c>
      <c r="QYO38" s="250" t="s">
        <v>0</v>
      </c>
      <c r="QYP38" s="250" t="s">
        <v>0</v>
      </c>
      <c r="QYQ38" s="250" t="s">
        <v>0</v>
      </c>
      <c r="QYR38" s="250" t="s">
        <v>0</v>
      </c>
      <c r="QYS38" s="250" t="s">
        <v>0</v>
      </c>
      <c r="QYT38" s="250" t="s">
        <v>0</v>
      </c>
      <c r="QYU38" s="250" t="s">
        <v>0</v>
      </c>
      <c r="QYV38" s="250" t="s">
        <v>0</v>
      </c>
      <c r="QYW38" s="250" t="s">
        <v>0</v>
      </c>
      <c r="QYX38" s="250" t="s">
        <v>0</v>
      </c>
      <c r="QYY38" s="250" t="s">
        <v>0</v>
      </c>
      <c r="QYZ38" s="250" t="s">
        <v>0</v>
      </c>
      <c r="QZA38" s="250" t="s">
        <v>0</v>
      </c>
      <c r="QZB38" s="250" t="s">
        <v>0</v>
      </c>
      <c r="QZC38" s="250" t="s">
        <v>0</v>
      </c>
      <c r="QZD38" s="250" t="s">
        <v>0</v>
      </c>
      <c r="QZE38" s="250" t="s">
        <v>0</v>
      </c>
      <c r="QZF38" s="250" t="s">
        <v>0</v>
      </c>
      <c r="QZG38" s="250" t="s">
        <v>0</v>
      </c>
      <c r="QZH38" s="250" t="s">
        <v>0</v>
      </c>
      <c r="QZI38" s="250" t="s">
        <v>0</v>
      </c>
      <c r="QZJ38" s="250" t="s">
        <v>0</v>
      </c>
      <c r="QZK38" s="250" t="s">
        <v>0</v>
      </c>
      <c r="QZL38" s="250" t="s">
        <v>0</v>
      </c>
      <c r="QZM38" s="250" t="s">
        <v>0</v>
      </c>
      <c r="QZN38" s="250" t="s">
        <v>0</v>
      </c>
      <c r="QZO38" s="250" t="s">
        <v>0</v>
      </c>
      <c r="QZP38" s="250" t="s">
        <v>0</v>
      </c>
      <c r="QZQ38" s="250" t="s">
        <v>0</v>
      </c>
      <c r="QZR38" s="250" t="s">
        <v>0</v>
      </c>
      <c r="QZS38" s="250" t="s">
        <v>0</v>
      </c>
      <c r="QZT38" s="250" t="s">
        <v>0</v>
      </c>
      <c r="QZU38" s="250" t="s">
        <v>0</v>
      </c>
      <c r="QZV38" s="250" t="s">
        <v>0</v>
      </c>
      <c r="QZW38" s="250" t="s">
        <v>0</v>
      </c>
      <c r="QZX38" s="250" t="s">
        <v>0</v>
      </c>
      <c r="QZY38" s="250" t="s">
        <v>0</v>
      </c>
      <c r="QZZ38" s="250" t="s">
        <v>0</v>
      </c>
      <c r="RAA38" s="250" t="s">
        <v>0</v>
      </c>
      <c r="RAB38" s="250" t="s">
        <v>0</v>
      </c>
      <c r="RAC38" s="250" t="s">
        <v>0</v>
      </c>
      <c r="RAD38" s="250" t="s">
        <v>0</v>
      </c>
      <c r="RAE38" s="250" t="s">
        <v>0</v>
      </c>
      <c r="RAF38" s="250" t="s">
        <v>0</v>
      </c>
      <c r="RAG38" s="250" t="s">
        <v>0</v>
      </c>
      <c r="RAH38" s="250" t="s">
        <v>0</v>
      </c>
      <c r="RAI38" s="250" t="s">
        <v>0</v>
      </c>
      <c r="RAJ38" s="250" t="s">
        <v>0</v>
      </c>
      <c r="RAK38" s="250" t="s">
        <v>0</v>
      </c>
      <c r="RAL38" s="250" t="s">
        <v>0</v>
      </c>
      <c r="RAM38" s="250" t="s">
        <v>0</v>
      </c>
      <c r="RAN38" s="250" t="s">
        <v>0</v>
      </c>
      <c r="RAO38" s="250" t="s">
        <v>0</v>
      </c>
      <c r="RAP38" s="250" t="s">
        <v>0</v>
      </c>
      <c r="RAQ38" s="250" t="s">
        <v>0</v>
      </c>
      <c r="RAR38" s="250" t="s">
        <v>0</v>
      </c>
      <c r="RAS38" s="250" t="s">
        <v>0</v>
      </c>
      <c r="RAT38" s="250" t="s">
        <v>0</v>
      </c>
      <c r="RAU38" s="250" t="s">
        <v>0</v>
      </c>
      <c r="RAV38" s="250" t="s">
        <v>0</v>
      </c>
      <c r="RAW38" s="250" t="s">
        <v>0</v>
      </c>
      <c r="RAX38" s="250" t="s">
        <v>0</v>
      </c>
      <c r="RAY38" s="250" t="s">
        <v>0</v>
      </c>
      <c r="RAZ38" s="250" t="s">
        <v>0</v>
      </c>
      <c r="RBA38" s="250" t="s">
        <v>0</v>
      </c>
      <c r="RBB38" s="250" t="s">
        <v>0</v>
      </c>
      <c r="RBC38" s="250" t="s">
        <v>0</v>
      </c>
      <c r="RBD38" s="250" t="s">
        <v>0</v>
      </c>
      <c r="RBE38" s="250" t="s">
        <v>0</v>
      </c>
      <c r="RBF38" s="250" t="s">
        <v>0</v>
      </c>
      <c r="RBG38" s="250" t="s">
        <v>0</v>
      </c>
      <c r="RBH38" s="250" t="s">
        <v>0</v>
      </c>
      <c r="RBI38" s="250" t="s">
        <v>0</v>
      </c>
      <c r="RBJ38" s="250" t="s">
        <v>0</v>
      </c>
      <c r="RBK38" s="250" t="s">
        <v>0</v>
      </c>
      <c r="RBL38" s="250" t="s">
        <v>0</v>
      </c>
      <c r="RBM38" s="250" t="s">
        <v>0</v>
      </c>
      <c r="RBN38" s="250" t="s">
        <v>0</v>
      </c>
      <c r="RBO38" s="250" t="s">
        <v>0</v>
      </c>
      <c r="RBP38" s="250" t="s">
        <v>0</v>
      </c>
      <c r="RBQ38" s="250" t="s">
        <v>0</v>
      </c>
      <c r="RBR38" s="250" t="s">
        <v>0</v>
      </c>
      <c r="RBS38" s="250" t="s">
        <v>0</v>
      </c>
      <c r="RBT38" s="250" t="s">
        <v>0</v>
      </c>
      <c r="RBU38" s="250" t="s">
        <v>0</v>
      </c>
      <c r="RBV38" s="250" t="s">
        <v>0</v>
      </c>
      <c r="RBW38" s="250" t="s">
        <v>0</v>
      </c>
      <c r="RBX38" s="250" t="s">
        <v>0</v>
      </c>
      <c r="RBY38" s="250" t="s">
        <v>0</v>
      </c>
      <c r="RBZ38" s="250" t="s">
        <v>0</v>
      </c>
      <c r="RCA38" s="250" t="s">
        <v>0</v>
      </c>
      <c r="RCB38" s="250" t="s">
        <v>0</v>
      </c>
      <c r="RCC38" s="250" t="s">
        <v>0</v>
      </c>
      <c r="RCD38" s="250" t="s">
        <v>0</v>
      </c>
      <c r="RCE38" s="250" t="s">
        <v>0</v>
      </c>
      <c r="RCF38" s="250" t="s">
        <v>0</v>
      </c>
      <c r="RCG38" s="250" t="s">
        <v>0</v>
      </c>
      <c r="RCH38" s="250" t="s">
        <v>0</v>
      </c>
      <c r="RCI38" s="250" t="s">
        <v>0</v>
      </c>
      <c r="RCJ38" s="250" t="s">
        <v>0</v>
      </c>
      <c r="RCK38" s="250" t="s">
        <v>0</v>
      </c>
      <c r="RCL38" s="250" t="s">
        <v>0</v>
      </c>
      <c r="RCM38" s="250" t="s">
        <v>0</v>
      </c>
      <c r="RCN38" s="250" t="s">
        <v>0</v>
      </c>
      <c r="RCO38" s="250" t="s">
        <v>0</v>
      </c>
      <c r="RCP38" s="250" t="s">
        <v>0</v>
      </c>
      <c r="RCQ38" s="250" t="s">
        <v>0</v>
      </c>
      <c r="RCR38" s="250" t="s">
        <v>0</v>
      </c>
      <c r="RCS38" s="250" t="s">
        <v>0</v>
      </c>
      <c r="RCT38" s="250" t="s">
        <v>0</v>
      </c>
      <c r="RCU38" s="250" t="s">
        <v>0</v>
      </c>
      <c r="RCV38" s="250" t="s">
        <v>0</v>
      </c>
      <c r="RCW38" s="250" t="s">
        <v>0</v>
      </c>
      <c r="RCX38" s="250" t="s">
        <v>0</v>
      </c>
      <c r="RCY38" s="250" t="s">
        <v>0</v>
      </c>
      <c r="RCZ38" s="250" t="s">
        <v>0</v>
      </c>
      <c r="RDA38" s="250" t="s">
        <v>0</v>
      </c>
      <c r="RDB38" s="250" t="s">
        <v>0</v>
      </c>
      <c r="RDC38" s="250" t="s">
        <v>0</v>
      </c>
      <c r="RDD38" s="250" t="s">
        <v>0</v>
      </c>
      <c r="RDE38" s="250" t="s">
        <v>0</v>
      </c>
      <c r="RDF38" s="250" t="s">
        <v>0</v>
      </c>
      <c r="RDG38" s="250" t="s">
        <v>0</v>
      </c>
      <c r="RDH38" s="250" t="s">
        <v>0</v>
      </c>
      <c r="RDI38" s="250" t="s">
        <v>0</v>
      </c>
      <c r="RDJ38" s="250" t="s">
        <v>0</v>
      </c>
      <c r="RDK38" s="250" t="s">
        <v>0</v>
      </c>
      <c r="RDL38" s="250" t="s">
        <v>0</v>
      </c>
      <c r="RDM38" s="250" t="s">
        <v>0</v>
      </c>
      <c r="RDN38" s="250" t="s">
        <v>0</v>
      </c>
      <c r="RDO38" s="250" t="s">
        <v>0</v>
      </c>
      <c r="RDP38" s="250" t="s">
        <v>0</v>
      </c>
      <c r="RDQ38" s="250" t="s">
        <v>0</v>
      </c>
      <c r="RDR38" s="250" t="s">
        <v>0</v>
      </c>
      <c r="RDS38" s="250" t="s">
        <v>0</v>
      </c>
      <c r="RDT38" s="250" t="s">
        <v>0</v>
      </c>
      <c r="RDU38" s="250" t="s">
        <v>0</v>
      </c>
      <c r="RDV38" s="250" t="s">
        <v>0</v>
      </c>
      <c r="RDW38" s="250" t="s">
        <v>0</v>
      </c>
      <c r="RDX38" s="250" t="s">
        <v>0</v>
      </c>
      <c r="RDY38" s="250" t="s">
        <v>0</v>
      </c>
      <c r="RDZ38" s="250" t="s">
        <v>0</v>
      </c>
      <c r="REA38" s="250" t="s">
        <v>0</v>
      </c>
      <c r="REB38" s="250" t="s">
        <v>0</v>
      </c>
      <c r="REC38" s="250" t="s">
        <v>0</v>
      </c>
      <c r="RED38" s="250" t="s">
        <v>0</v>
      </c>
      <c r="REE38" s="250" t="s">
        <v>0</v>
      </c>
      <c r="REF38" s="250" t="s">
        <v>0</v>
      </c>
      <c r="REG38" s="250" t="s">
        <v>0</v>
      </c>
      <c r="REH38" s="250" t="s">
        <v>0</v>
      </c>
      <c r="REI38" s="250" t="s">
        <v>0</v>
      </c>
      <c r="REJ38" s="250" t="s">
        <v>0</v>
      </c>
      <c r="REK38" s="250" t="s">
        <v>0</v>
      </c>
      <c r="REL38" s="250" t="s">
        <v>0</v>
      </c>
      <c r="REM38" s="250" t="s">
        <v>0</v>
      </c>
      <c r="REN38" s="250" t="s">
        <v>0</v>
      </c>
      <c r="REO38" s="250" t="s">
        <v>0</v>
      </c>
      <c r="REP38" s="250" t="s">
        <v>0</v>
      </c>
      <c r="REQ38" s="250" t="s">
        <v>0</v>
      </c>
      <c r="RER38" s="250" t="s">
        <v>0</v>
      </c>
      <c r="RES38" s="250" t="s">
        <v>0</v>
      </c>
      <c r="RET38" s="250" t="s">
        <v>0</v>
      </c>
      <c r="REU38" s="250" t="s">
        <v>0</v>
      </c>
      <c r="REV38" s="250" t="s">
        <v>0</v>
      </c>
      <c r="REW38" s="250" t="s">
        <v>0</v>
      </c>
      <c r="REX38" s="250" t="s">
        <v>0</v>
      </c>
      <c r="REY38" s="250" t="s">
        <v>0</v>
      </c>
      <c r="REZ38" s="250" t="s">
        <v>0</v>
      </c>
      <c r="RFA38" s="250" t="s">
        <v>0</v>
      </c>
      <c r="RFB38" s="250" t="s">
        <v>0</v>
      </c>
      <c r="RFC38" s="250" t="s">
        <v>0</v>
      </c>
      <c r="RFD38" s="250" t="s">
        <v>0</v>
      </c>
      <c r="RFE38" s="250" t="s">
        <v>0</v>
      </c>
      <c r="RFF38" s="250" t="s">
        <v>0</v>
      </c>
      <c r="RFG38" s="250" t="s">
        <v>0</v>
      </c>
      <c r="RFH38" s="250" t="s">
        <v>0</v>
      </c>
      <c r="RFI38" s="250" t="s">
        <v>0</v>
      </c>
      <c r="RFJ38" s="250" t="s">
        <v>0</v>
      </c>
      <c r="RFK38" s="250" t="s">
        <v>0</v>
      </c>
      <c r="RFL38" s="250" t="s">
        <v>0</v>
      </c>
      <c r="RFM38" s="250" t="s">
        <v>0</v>
      </c>
      <c r="RFN38" s="250" t="s">
        <v>0</v>
      </c>
      <c r="RFO38" s="250" t="s">
        <v>0</v>
      </c>
      <c r="RFP38" s="250" t="s">
        <v>0</v>
      </c>
      <c r="RFQ38" s="250" t="s">
        <v>0</v>
      </c>
      <c r="RFR38" s="250" t="s">
        <v>0</v>
      </c>
      <c r="RFS38" s="250" t="s">
        <v>0</v>
      </c>
      <c r="RFT38" s="250" t="s">
        <v>0</v>
      </c>
      <c r="RFU38" s="250" t="s">
        <v>0</v>
      </c>
      <c r="RFV38" s="250" t="s">
        <v>0</v>
      </c>
      <c r="RFW38" s="250" t="s">
        <v>0</v>
      </c>
      <c r="RFX38" s="250" t="s">
        <v>0</v>
      </c>
      <c r="RFY38" s="250" t="s">
        <v>0</v>
      </c>
      <c r="RFZ38" s="250" t="s">
        <v>0</v>
      </c>
      <c r="RGA38" s="250" t="s">
        <v>0</v>
      </c>
      <c r="RGB38" s="250" t="s">
        <v>0</v>
      </c>
      <c r="RGC38" s="250" t="s">
        <v>0</v>
      </c>
      <c r="RGD38" s="250" t="s">
        <v>0</v>
      </c>
      <c r="RGE38" s="250" t="s">
        <v>0</v>
      </c>
      <c r="RGF38" s="250" t="s">
        <v>0</v>
      </c>
      <c r="RGG38" s="250" t="s">
        <v>0</v>
      </c>
      <c r="RGH38" s="250" t="s">
        <v>0</v>
      </c>
      <c r="RGI38" s="250" t="s">
        <v>0</v>
      </c>
      <c r="RGJ38" s="250" t="s">
        <v>0</v>
      </c>
      <c r="RGK38" s="250" t="s">
        <v>0</v>
      </c>
      <c r="RGL38" s="250" t="s">
        <v>0</v>
      </c>
      <c r="RGM38" s="250" t="s">
        <v>0</v>
      </c>
      <c r="RGN38" s="250" t="s">
        <v>0</v>
      </c>
      <c r="RGO38" s="250" t="s">
        <v>0</v>
      </c>
      <c r="RGP38" s="250" t="s">
        <v>0</v>
      </c>
      <c r="RGQ38" s="250" t="s">
        <v>0</v>
      </c>
      <c r="RGR38" s="250" t="s">
        <v>0</v>
      </c>
      <c r="RGS38" s="250" t="s">
        <v>0</v>
      </c>
      <c r="RGT38" s="250" t="s">
        <v>0</v>
      </c>
      <c r="RGU38" s="250" t="s">
        <v>0</v>
      </c>
      <c r="RGV38" s="250" t="s">
        <v>0</v>
      </c>
      <c r="RGW38" s="250" t="s">
        <v>0</v>
      </c>
      <c r="RGX38" s="250" t="s">
        <v>0</v>
      </c>
      <c r="RGY38" s="250" t="s">
        <v>0</v>
      </c>
      <c r="RGZ38" s="250" t="s">
        <v>0</v>
      </c>
      <c r="RHA38" s="250" t="s">
        <v>0</v>
      </c>
      <c r="RHB38" s="250" t="s">
        <v>0</v>
      </c>
      <c r="RHC38" s="250" t="s">
        <v>0</v>
      </c>
      <c r="RHD38" s="250" t="s">
        <v>0</v>
      </c>
      <c r="RHE38" s="250" t="s">
        <v>0</v>
      </c>
      <c r="RHF38" s="250" t="s">
        <v>0</v>
      </c>
      <c r="RHG38" s="250" t="s">
        <v>0</v>
      </c>
      <c r="RHH38" s="250" t="s">
        <v>0</v>
      </c>
      <c r="RHI38" s="250" t="s">
        <v>0</v>
      </c>
      <c r="RHJ38" s="250" t="s">
        <v>0</v>
      </c>
      <c r="RHK38" s="250" t="s">
        <v>0</v>
      </c>
      <c r="RHL38" s="250" t="s">
        <v>0</v>
      </c>
      <c r="RHM38" s="250" t="s">
        <v>0</v>
      </c>
      <c r="RHN38" s="250" t="s">
        <v>0</v>
      </c>
      <c r="RHO38" s="250" t="s">
        <v>0</v>
      </c>
      <c r="RHP38" s="250" t="s">
        <v>0</v>
      </c>
      <c r="RHQ38" s="250" t="s">
        <v>0</v>
      </c>
      <c r="RHR38" s="250" t="s">
        <v>0</v>
      </c>
      <c r="RHS38" s="250" t="s">
        <v>0</v>
      </c>
      <c r="RHT38" s="250" t="s">
        <v>0</v>
      </c>
      <c r="RHU38" s="250" t="s">
        <v>0</v>
      </c>
      <c r="RHV38" s="250" t="s">
        <v>0</v>
      </c>
      <c r="RHW38" s="250" t="s">
        <v>0</v>
      </c>
      <c r="RHX38" s="250" t="s">
        <v>0</v>
      </c>
      <c r="RHY38" s="250" t="s">
        <v>0</v>
      </c>
      <c r="RHZ38" s="250" t="s">
        <v>0</v>
      </c>
      <c r="RIA38" s="250" t="s">
        <v>0</v>
      </c>
      <c r="RIB38" s="250" t="s">
        <v>0</v>
      </c>
      <c r="RIC38" s="250" t="s">
        <v>0</v>
      </c>
      <c r="RID38" s="250" t="s">
        <v>0</v>
      </c>
      <c r="RIE38" s="250" t="s">
        <v>0</v>
      </c>
      <c r="RIF38" s="250" t="s">
        <v>0</v>
      </c>
      <c r="RIG38" s="250" t="s">
        <v>0</v>
      </c>
      <c r="RIH38" s="250" t="s">
        <v>0</v>
      </c>
      <c r="RII38" s="250" t="s">
        <v>0</v>
      </c>
      <c r="RIJ38" s="250" t="s">
        <v>0</v>
      </c>
      <c r="RIK38" s="250" t="s">
        <v>0</v>
      </c>
      <c r="RIL38" s="250" t="s">
        <v>0</v>
      </c>
      <c r="RIM38" s="250" t="s">
        <v>0</v>
      </c>
      <c r="RIN38" s="250" t="s">
        <v>0</v>
      </c>
      <c r="RIO38" s="250" t="s">
        <v>0</v>
      </c>
      <c r="RIP38" s="250" t="s">
        <v>0</v>
      </c>
      <c r="RIQ38" s="250" t="s">
        <v>0</v>
      </c>
      <c r="RIR38" s="250" t="s">
        <v>0</v>
      </c>
      <c r="RIS38" s="250" t="s">
        <v>0</v>
      </c>
      <c r="RIT38" s="250" t="s">
        <v>0</v>
      </c>
      <c r="RIU38" s="250" t="s">
        <v>0</v>
      </c>
      <c r="RIV38" s="250" t="s">
        <v>0</v>
      </c>
      <c r="RIW38" s="250" t="s">
        <v>0</v>
      </c>
      <c r="RIX38" s="250" t="s">
        <v>0</v>
      </c>
      <c r="RIY38" s="250" t="s">
        <v>0</v>
      </c>
      <c r="RIZ38" s="250" t="s">
        <v>0</v>
      </c>
      <c r="RJA38" s="250" t="s">
        <v>0</v>
      </c>
      <c r="RJB38" s="250" t="s">
        <v>0</v>
      </c>
      <c r="RJC38" s="250" t="s">
        <v>0</v>
      </c>
      <c r="RJD38" s="250" t="s">
        <v>0</v>
      </c>
      <c r="RJE38" s="250" t="s">
        <v>0</v>
      </c>
      <c r="RJF38" s="250" t="s">
        <v>0</v>
      </c>
      <c r="RJG38" s="250" t="s">
        <v>0</v>
      </c>
      <c r="RJH38" s="250" t="s">
        <v>0</v>
      </c>
      <c r="RJI38" s="250" t="s">
        <v>0</v>
      </c>
      <c r="RJJ38" s="250" t="s">
        <v>0</v>
      </c>
      <c r="RJK38" s="250" t="s">
        <v>0</v>
      </c>
      <c r="RJL38" s="250" t="s">
        <v>0</v>
      </c>
      <c r="RJM38" s="250" t="s">
        <v>0</v>
      </c>
      <c r="RJN38" s="250" t="s">
        <v>0</v>
      </c>
      <c r="RJO38" s="250" t="s">
        <v>0</v>
      </c>
      <c r="RJP38" s="250" t="s">
        <v>0</v>
      </c>
      <c r="RJQ38" s="250" t="s">
        <v>0</v>
      </c>
      <c r="RJR38" s="250" t="s">
        <v>0</v>
      </c>
      <c r="RJS38" s="250" t="s">
        <v>0</v>
      </c>
      <c r="RJT38" s="250" t="s">
        <v>0</v>
      </c>
      <c r="RJU38" s="250" t="s">
        <v>0</v>
      </c>
      <c r="RJV38" s="250" t="s">
        <v>0</v>
      </c>
      <c r="RJW38" s="250" t="s">
        <v>0</v>
      </c>
      <c r="RJX38" s="250" t="s">
        <v>0</v>
      </c>
      <c r="RJY38" s="250" t="s">
        <v>0</v>
      </c>
      <c r="RJZ38" s="250" t="s">
        <v>0</v>
      </c>
      <c r="RKA38" s="250" t="s">
        <v>0</v>
      </c>
      <c r="RKB38" s="250" t="s">
        <v>0</v>
      </c>
      <c r="RKC38" s="250" t="s">
        <v>0</v>
      </c>
      <c r="RKD38" s="250" t="s">
        <v>0</v>
      </c>
      <c r="RKE38" s="250" t="s">
        <v>0</v>
      </c>
      <c r="RKF38" s="250" t="s">
        <v>0</v>
      </c>
      <c r="RKG38" s="250" t="s">
        <v>0</v>
      </c>
      <c r="RKH38" s="250" t="s">
        <v>0</v>
      </c>
      <c r="RKI38" s="250" t="s">
        <v>0</v>
      </c>
      <c r="RKJ38" s="250" t="s">
        <v>0</v>
      </c>
      <c r="RKK38" s="250" t="s">
        <v>0</v>
      </c>
      <c r="RKL38" s="250" t="s">
        <v>0</v>
      </c>
      <c r="RKM38" s="250" t="s">
        <v>0</v>
      </c>
      <c r="RKN38" s="250" t="s">
        <v>0</v>
      </c>
      <c r="RKO38" s="250" t="s">
        <v>0</v>
      </c>
      <c r="RKP38" s="250" t="s">
        <v>0</v>
      </c>
      <c r="RKQ38" s="250" t="s">
        <v>0</v>
      </c>
      <c r="RKR38" s="250" t="s">
        <v>0</v>
      </c>
      <c r="RKS38" s="250" t="s">
        <v>0</v>
      </c>
      <c r="RKT38" s="250" t="s">
        <v>0</v>
      </c>
      <c r="RKU38" s="250" t="s">
        <v>0</v>
      </c>
      <c r="RKV38" s="250" t="s">
        <v>0</v>
      </c>
      <c r="RKW38" s="250" t="s">
        <v>0</v>
      </c>
      <c r="RKX38" s="250" t="s">
        <v>0</v>
      </c>
      <c r="RKY38" s="250" t="s">
        <v>0</v>
      </c>
      <c r="RKZ38" s="250" t="s">
        <v>0</v>
      </c>
      <c r="RLA38" s="250" t="s">
        <v>0</v>
      </c>
      <c r="RLB38" s="250" t="s">
        <v>0</v>
      </c>
      <c r="RLC38" s="250" t="s">
        <v>0</v>
      </c>
      <c r="RLD38" s="250" t="s">
        <v>0</v>
      </c>
      <c r="RLE38" s="250" t="s">
        <v>0</v>
      </c>
      <c r="RLF38" s="250" t="s">
        <v>0</v>
      </c>
      <c r="RLG38" s="250" t="s">
        <v>0</v>
      </c>
      <c r="RLH38" s="250" t="s">
        <v>0</v>
      </c>
      <c r="RLI38" s="250" t="s">
        <v>0</v>
      </c>
      <c r="RLJ38" s="250" t="s">
        <v>0</v>
      </c>
      <c r="RLK38" s="250" t="s">
        <v>0</v>
      </c>
      <c r="RLL38" s="250" t="s">
        <v>0</v>
      </c>
      <c r="RLM38" s="250" t="s">
        <v>0</v>
      </c>
      <c r="RLN38" s="250" t="s">
        <v>0</v>
      </c>
      <c r="RLO38" s="250" t="s">
        <v>0</v>
      </c>
      <c r="RLP38" s="250" t="s">
        <v>0</v>
      </c>
      <c r="RLQ38" s="250" t="s">
        <v>0</v>
      </c>
      <c r="RLR38" s="250" t="s">
        <v>0</v>
      </c>
      <c r="RLS38" s="250" t="s">
        <v>0</v>
      </c>
      <c r="RLT38" s="250" t="s">
        <v>0</v>
      </c>
      <c r="RLU38" s="250" t="s">
        <v>0</v>
      </c>
      <c r="RLV38" s="250" t="s">
        <v>0</v>
      </c>
      <c r="RLW38" s="250" t="s">
        <v>0</v>
      </c>
      <c r="RLX38" s="250" t="s">
        <v>0</v>
      </c>
      <c r="RLY38" s="250" t="s">
        <v>0</v>
      </c>
      <c r="RLZ38" s="250" t="s">
        <v>0</v>
      </c>
      <c r="RMA38" s="250" t="s">
        <v>0</v>
      </c>
      <c r="RMB38" s="250" t="s">
        <v>0</v>
      </c>
      <c r="RMC38" s="250" t="s">
        <v>0</v>
      </c>
      <c r="RMD38" s="250" t="s">
        <v>0</v>
      </c>
      <c r="RME38" s="250" t="s">
        <v>0</v>
      </c>
      <c r="RMF38" s="250" t="s">
        <v>0</v>
      </c>
      <c r="RMG38" s="250" t="s">
        <v>0</v>
      </c>
      <c r="RMH38" s="250" t="s">
        <v>0</v>
      </c>
      <c r="RMI38" s="250" t="s">
        <v>0</v>
      </c>
      <c r="RMJ38" s="250" t="s">
        <v>0</v>
      </c>
      <c r="RMK38" s="250" t="s">
        <v>0</v>
      </c>
      <c r="RML38" s="250" t="s">
        <v>0</v>
      </c>
      <c r="RMM38" s="250" t="s">
        <v>0</v>
      </c>
      <c r="RMN38" s="250" t="s">
        <v>0</v>
      </c>
      <c r="RMO38" s="250" t="s">
        <v>0</v>
      </c>
      <c r="RMP38" s="250" t="s">
        <v>0</v>
      </c>
      <c r="RMQ38" s="250" t="s">
        <v>0</v>
      </c>
      <c r="RMR38" s="250" t="s">
        <v>0</v>
      </c>
      <c r="RMS38" s="250" t="s">
        <v>0</v>
      </c>
      <c r="RMT38" s="250" t="s">
        <v>0</v>
      </c>
      <c r="RMU38" s="250" t="s">
        <v>0</v>
      </c>
      <c r="RMV38" s="250" t="s">
        <v>0</v>
      </c>
      <c r="RMW38" s="250" t="s">
        <v>0</v>
      </c>
      <c r="RMX38" s="250" t="s">
        <v>0</v>
      </c>
      <c r="RMY38" s="250" t="s">
        <v>0</v>
      </c>
      <c r="RMZ38" s="250" t="s">
        <v>0</v>
      </c>
      <c r="RNA38" s="250" t="s">
        <v>0</v>
      </c>
      <c r="RNB38" s="250" t="s">
        <v>0</v>
      </c>
      <c r="RNC38" s="250" t="s">
        <v>0</v>
      </c>
      <c r="RND38" s="250" t="s">
        <v>0</v>
      </c>
      <c r="RNE38" s="250" t="s">
        <v>0</v>
      </c>
      <c r="RNF38" s="250" t="s">
        <v>0</v>
      </c>
      <c r="RNG38" s="250" t="s">
        <v>0</v>
      </c>
      <c r="RNH38" s="250" t="s">
        <v>0</v>
      </c>
      <c r="RNI38" s="250" t="s">
        <v>0</v>
      </c>
      <c r="RNJ38" s="250" t="s">
        <v>0</v>
      </c>
      <c r="RNK38" s="250" t="s">
        <v>0</v>
      </c>
      <c r="RNL38" s="250" t="s">
        <v>0</v>
      </c>
      <c r="RNM38" s="250" t="s">
        <v>0</v>
      </c>
      <c r="RNN38" s="250" t="s">
        <v>0</v>
      </c>
      <c r="RNO38" s="250" t="s">
        <v>0</v>
      </c>
      <c r="RNP38" s="250" t="s">
        <v>0</v>
      </c>
      <c r="RNQ38" s="250" t="s">
        <v>0</v>
      </c>
      <c r="RNR38" s="250" t="s">
        <v>0</v>
      </c>
      <c r="RNS38" s="250" t="s">
        <v>0</v>
      </c>
      <c r="RNT38" s="250" t="s">
        <v>0</v>
      </c>
      <c r="RNU38" s="250" t="s">
        <v>0</v>
      </c>
      <c r="RNV38" s="250" t="s">
        <v>0</v>
      </c>
      <c r="RNW38" s="250" t="s">
        <v>0</v>
      </c>
      <c r="RNX38" s="250" t="s">
        <v>0</v>
      </c>
      <c r="RNY38" s="250" t="s">
        <v>0</v>
      </c>
      <c r="RNZ38" s="250" t="s">
        <v>0</v>
      </c>
      <c r="ROA38" s="250" t="s">
        <v>0</v>
      </c>
      <c r="ROB38" s="250" t="s">
        <v>0</v>
      </c>
      <c r="ROC38" s="250" t="s">
        <v>0</v>
      </c>
      <c r="ROD38" s="250" t="s">
        <v>0</v>
      </c>
      <c r="ROE38" s="250" t="s">
        <v>0</v>
      </c>
      <c r="ROF38" s="250" t="s">
        <v>0</v>
      </c>
      <c r="ROG38" s="250" t="s">
        <v>0</v>
      </c>
      <c r="ROH38" s="250" t="s">
        <v>0</v>
      </c>
      <c r="ROI38" s="250" t="s">
        <v>0</v>
      </c>
      <c r="ROJ38" s="250" t="s">
        <v>0</v>
      </c>
      <c r="ROK38" s="250" t="s">
        <v>0</v>
      </c>
      <c r="ROL38" s="250" t="s">
        <v>0</v>
      </c>
      <c r="ROM38" s="250" t="s">
        <v>0</v>
      </c>
      <c r="RON38" s="250" t="s">
        <v>0</v>
      </c>
      <c r="ROO38" s="250" t="s">
        <v>0</v>
      </c>
      <c r="ROP38" s="250" t="s">
        <v>0</v>
      </c>
      <c r="ROQ38" s="250" t="s">
        <v>0</v>
      </c>
      <c r="ROR38" s="250" t="s">
        <v>0</v>
      </c>
      <c r="ROS38" s="250" t="s">
        <v>0</v>
      </c>
      <c r="ROT38" s="250" t="s">
        <v>0</v>
      </c>
      <c r="ROU38" s="250" t="s">
        <v>0</v>
      </c>
      <c r="ROV38" s="250" t="s">
        <v>0</v>
      </c>
      <c r="ROW38" s="250" t="s">
        <v>0</v>
      </c>
      <c r="ROX38" s="250" t="s">
        <v>0</v>
      </c>
      <c r="ROY38" s="250" t="s">
        <v>0</v>
      </c>
      <c r="ROZ38" s="250" t="s">
        <v>0</v>
      </c>
      <c r="RPA38" s="250" t="s">
        <v>0</v>
      </c>
      <c r="RPB38" s="250" t="s">
        <v>0</v>
      </c>
      <c r="RPC38" s="250" t="s">
        <v>0</v>
      </c>
      <c r="RPD38" s="250" t="s">
        <v>0</v>
      </c>
      <c r="RPE38" s="250" t="s">
        <v>0</v>
      </c>
      <c r="RPF38" s="250" t="s">
        <v>0</v>
      </c>
      <c r="RPG38" s="250" t="s">
        <v>0</v>
      </c>
      <c r="RPH38" s="250" t="s">
        <v>0</v>
      </c>
      <c r="RPI38" s="250" t="s">
        <v>0</v>
      </c>
      <c r="RPJ38" s="250" t="s">
        <v>0</v>
      </c>
      <c r="RPK38" s="250" t="s">
        <v>0</v>
      </c>
      <c r="RPL38" s="250" t="s">
        <v>0</v>
      </c>
      <c r="RPM38" s="250" t="s">
        <v>0</v>
      </c>
      <c r="RPN38" s="250" t="s">
        <v>0</v>
      </c>
      <c r="RPO38" s="250" t="s">
        <v>0</v>
      </c>
      <c r="RPP38" s="250" t="s">
        <v>0</v>
      </c>
      <c r="RPQ38" s="250" t="s">
        <v>0</v>
      </c>
      <c r="RPR38" s="250" t="s">
        <v>0</v>
      </c>
      <c r="RPS38" s="250" t="s">
        <v>0</v>
      </c>
      <c r="RPT38" s="250" t="s">
        <v>0</v>
      </c>
      <c r="RPU38" s="250" t="s">
        <v>0</v>
      </c>
      <c r="RPV38" s="250" t="s">
        <v>0</v>
      </c>
      <c r="RPW38" s="250" t="s">
        <v>0</v>
      </c>
      <c r="RPX38" s="250" t="s">
        <v>0</v>
      </c>
      <c r="RPY38" s="250" t="s">
        <v>0</v>
      </c>
      <c r="RPZ38" s="250" t="s">
        <v>0</v>
      </c>
      <c r="RQA38" s="250" t="s">
        <v>0</v>
      </c>
      <c r="RQB38" s="250" t="s">
        <v>0</v>
      </c>
      <c r="RQC38" s="250" t="s">
        <v>0</v>
      </c>
      <c r="RQD38" s="250" t="s">
        <v>0</v>
      </c>
      <c r="RQE38" s="250" t="s">
        <v>0</v>
      </c>
      <c r="RQF38" s="250" t="s">
        <v>0</v>
      </c>
      <c r="RQG38" s="250" t="s">
        <v>0</v>
      </c>
      <c r="RQH38" s="250" t="s">
        <v>0</v>
      </c>
      <c r="RQI38" s="250" t="s">
        <v>0</v>
      </c>
      <c r="RQJ38" s="250" t="s">
        <v>0</v>
      </c>
      <c r="RQK38" s="250" t="s">
        <v>0</v>
      </c>
      <c r="RQL38" s="250" t="s">
        <v>0</v>
      </c>
      <c r="RQM38" s="250" t="s">
        <v>0</v>
      </c>
      <c r="RQN38" s="250" t="s">
        <v>0</v>
      </c>
      <c r="RQO38" s="250" t="s">
        <v>0</v>
      </c>
      <c r="RQP38" s="250" t="s">
        <v>0</v>
      </c>
      <c r="RQQ38" s="250" t="s">
        <v>0</v>
      </c>
      <c r="RQR38" s="250" t="s">
        <v>0</v>
      </c>
      <c r="RQS38" s="250" t="s">
        <v>0</v>
      </c>
      <c r="RQT38" s="250" t="s">
        <v>0</v>
      </c>
      <c r="RQU38" s="250" t="s">
        <v>0</v>
      </c>
      <c r="RQV38" s="250" t="s">
        <v>0</v>
      </c>
      <c r="RQW38" s="250" t="s">
        <v>0</v>
      </c>
      <c r="RQX38" s="250" t="s">
        <v>0</v>
      </c>
      <c r="RQY38" s="250" t="s">
        <v>0</v>
      </c>
      <c r="RQZ38" s="250" t="s">
        <v>0</v>
      </c>
      <c r="RRA38" s="250" t="s">
        <v>0</v>
      </c>
      <c r="RRB38" s="250" t="s">
        <v>0</v>
      </c>
      <c r="RRC38" s="250" t="s">
        <v>0</v>
      </c>
      <c r="RRD38" s="250" t="s">
        <v>0</v>
      </c>
      <c r="RRE38" s="250" t="s">
        <v>0</v>
      </c>
      <c r="RRF38" s="250" t="s">
        <v>0</v>
      </c>
      <c r="RRG38" s="250" t="s">
        <v>0</v>
      </c>
      <c r="RRH38" s="250" t="s">
        <v>0</v>
      </c>
      <c r="RRI38" s="250" t="s">
        <v>0</v>
      </c>
      <c r="RRJ38" s="250" t="s">
        <v>0</v>
      </c>
      <c r="RRK38" s="250" t="s">
        <v>0</v>
      </c>
      <c r="RRL38" s="250" t="s">
        <v>0</v>
      </c>
      <c r="RRM38" s="250" t="s">
        <v>0</v>
      </c>
      <c r="RRN38" s="250" t="s">
        <v>0</v>
      </c>
      <c r="RRO38" s="250" t="s">
        <v>0</v>
      </c>
      <c r="RRP38" s="250" t="s">
        <v>0</v>
      </c>
      <c r="RRQ38" s="250" t="s">
        <v>0</v>
      </c>
      <c r="RRR38" s="250" t="s">
        <v>0</v>
      </c>
      <c r="RRS38" s="250" t="s">
        <v>0</v>
      </c>
      <c r="RRT38" s="250" t="s">
        <v>0</v>
      </c>
      <c r="RRU38" s="250" t="s">
        <v>0</v>
      </c>
      <c r="RRV38" s="250" t="s">
        <v>0</v>
      </c>
      <c r="RRW38" s="250" t="s">
        <v>0</v>
      </c>
      <c r="RRX38" s="250" t="s">
        <v>0</v>
      </c>
      <c r="RRY38" s="250" t="s">
        <v>0</v>
      </c>
      <c r="RRZ38" s="250" t="s">
        <v>0</v>
      </c>
      <c r="RSA38" s="250" t="s">
        <v>0</v>
      </c>
      <c r="RSB38" s="250" t="s">
        <v>0</v>
      </c>
      <c r="RSC38" s="250" t="s">
        <v>0</v>
      </c>
      <c r="RSD38" s="250" t="s">
        <v>0</v>
      </c>
      <c r="RSE38" s="250" t="s">
        <v>0</v>
      </c>
      <c r="RSF38" s="250" t="s">
        <v>0</v>
      </c>
      <c r="RSG38" s="250" t="s">
        <v>0</v>
      </c>
      <c r="RSH38" s="250" t="s">
        <v>0</v>
      </c>
      <c r="RSI38" s="250" t="s">
        <v>0</v>
      </c>
      <c r="RSJ38" s="250" t="s">
        <v>0</v>
      </c>
      <c r="RSK38" s="250" t="s">
        <v>0</v>
      </c>
      <c r="RSL38" s="250" t="s">
        <v>0</v>
      </c>
      <c r="RSM38" s="250" t="s">
        <v>0</v>
      </c>
      <c r="RSN38" s="250" t="s">
        <v>0</v>
      </c>
      <c r="RSO38" s="250" t="s">
        <v>0</v>
      </c>
      <c r="RSP38" s="250" t="s">
        <v>0</v>
      </c>
      <c r="RSQ38" s="250" t="s">
        <v>0</v>
      </c>
      <c r="RSR38" s="250" t="s">
        <v>0</v>
      </c>
      <c r="RSS38" s="250" t="s">
        <v>0</v>
      </c>
      <c r="RST38" s="250" t="s">
        <v>0</v>
      </c>
      <c r="RSU38" s="250" t="s">
        <v>0</v>
      </c>
      <c r="RSV38" s="250" t="s">
        <v>0</v>
      </c>
      <c r="RSW38" s="250" t="s">
        <v>0</v>
      </c>
      <c r="RSX38" s="250" t="s">
        <v>0</v>
      </c>
      <c r="RSY38" s="250" t="s">
        <v>0</v>
      </c>
      <c r="RSZ38" s="250" t="s">
        <v>0</v>
      </c>
      <c r="RTA38" s="250" t="s">
        <v>0</v>
      </c>
      <c r="RTB38" s="250" t="s">
        <v>0</v>
      </c>
      <c r="RTC38" s="250" t="s">
        <v>0</v>
      </c>
      <c r="RTD38" s="250" t="s">
        <v>0</v>
      </c>
      <c r="RTE38" s="250" t="s">
        <v>0</v>
      </c>
      <c r="RTF38" s="250" t="s">
        <v>0</v>
      </c>
      <c r="RTG38" s="250" t="s">
        <v>0</v>
      </c>
      <c r="RTH38" s="250" t="s">
        <v>0</v>
      </c>
      <c r="RTI38" s="250" t="s">
        <v>0</v>
      </c>
      <c r="RTJ38" s="250" t="s">
        <v>0</v>
      </c>
      <c r="RTK38" s="250" t="s">
        <v>0</v>
      </c>
      <c r="RTL38" s="250" t="s">
        <v>0</v>
      </c>
      <c r="RTM38" s="250" t="s">
        <v>0</v>
      </c>
      <c r="RTN38" s="250" t="s">
        <v>0</v>
      </c>
      <c r="RTO38" s="250" t="s">
        <v>0</v>
      </c>
      <c r="RTP38" s="250" t="s">
        <v>0</v>
      </c>
      <c r="RTQ38" s="250" t="s">
        <v>0</v>
      </c>
      <c r="RTR38" s="250" t="s">
        <v>0</v>
      </c>
      <c r="RTS38" s="250" t="s">
        <v>0</v>
      </c>
      <c r="RTT38" s="250" t="s">
        <v>0</v>
      </c>
      <c r="RTU38" s="250" t="s">
        <v>0</v>
      </c>
      <c r="RTV38" s="250" t="s">
        <v>0</v>
      </c>
      <c r="RTW38" s="250" t="s">
        <v>0</v>
      </c>
      <c r="RTX38" s="250" t="s">
        <v>0</v>
      </c>
      <c r="RTY38" s="250" t="s">
        <v>0</v>
      </c>
      <c r="RTZ38" s="250" t="s">
        <v>0</v>
      </c>
      <c r="RUA38" s="250" t="s">
        <v>0</v>
      </c>
      <c r="RUB38" s="250" t="s">
        <v>0</v>
      </c>
      <c r="RUC38" s="250" t="s">
        <v>0</v>
      </c>
      <c r="RUD38" s="250" t="s">
        <v>0</v>
      </c>
      <c r="RUE38" s="250" t="s">
        <v>0</v>
      </c>
      <c r="RUF38" s="250" t="s">
        <v>0</v>
      </c>
      <c r="RUG38" s="250" t="s">
        <v>0</v>
      </c>
      <c r="RUH38" s="250" t="s">
        <v>0</v>
      </c>
      <c r="RUI38" s="250" t="s">
        <v>0</v>
      </c>
      <c r="RUJ38" s="250" t="s">
        <v>0</v>
      </c>
      <c r="RUK38" s="250" t="s">
        <v>0</v>
      </c>
      <c r="RUL38" s="250" t="s">
        <v>0</v>
      </c>
      <c r="RUM38" s="250" t="s">
        <v>0</v>
      </c>
      <c r="RUN38" s="250" t="s">
        <v>0</v>
      </c>
      <c r="RUO38" s="250" t="s">
        <v>0</v>
      </c>
      <c r="RUP38" s="250" t="s">
        <v>0</v>
      </c>
      <c r="RUQ38" s="250" t="s">
        <v>0</v>
      </c>
      <c r="RUR38" s="250" t="s">
        <v>0</v>
      </c>
      <c r="RUS38" s="250" t="s">
        <v>0</v>
      </c>
      <c r="RUT38" s="250" t="s">
        <v>0</v>
      </c>
      <c r="RUU38" s="250" t="s">
        <v>0</v>
      </c>
      <c r="RUV38" s="250" t="s">
        <v>0</v>
      </c>
      <c r="RUW38" s="250" t="s">
        <v>0</v>
      </c>
      <c r="RUX38" s="250" t="s">
        <v>0</v>
      </c>
      <c r="RUY38" s="250" t="s">
        <v>0</v>
      </c>
      <c r="RUZ38" s="250" t="s">
        <v>0</v>
      </c>
      <c r="RVA38" s="250" t="s">
        <v>0</v>
      </c>
      <c r="RVB38" s="250" t="s">
        <v>0</v>
      </c>
      <c r="RVC38" s="250" t="s">
        <v>0</v>
      </c>
      <c r="RVD38" s="250" t="s">
        <v>0</v>
      </c>
      <c r="RVE38" s="250" t="s">
        <v>0</v>
      </c>
      <c r="RVF38" s="250" t="s">
        <v>0</v>
      </c>
      <c r="RVG38" s="250" t="s">
        <v>0</v>
      </c>
      <c r="RVH38" s="250" t="s">
        <v>0</v>
      </c>
      <c r="RVI38" s="250" t="s">
        <v>0</v>
      </c>
      <c r="RVJ38" s="250" t="s">
        <v>0</v>
      </c>
      <c r="RVK38" s="250" t="s">
        <v>0</v>
      </c>
      <c r="RVL38" s="250" t="s">
        <v>0</v>
      </c>
      <c r="RVM38" s="250" t="s">
        <v>0</v>
      </c>
      <c r="RVN38" s="250" t="s">
        <v>0</v>
      </c>
      <c r="RVO38" s="250" t="s">
        <v>0</v>
      </c>
      <c r="RVP38" s="250" t="s">
        <v>0</v>
      </c>
      <c r="RVQ38" s="250" t="s">
        <v>0</v>
      </c>
      <c r="RVR38" s="250" t="s">
        <v>0</v>
      </c>
      <c r="RVS38" s="250" t="s">
        <v>0</v>
      </c>
      <c r="RVT38" s="250" t="s">
        <v>0</v>
      </c>
      <c r="RVU38" s="250" t="s">
        <v>0</v>
      </c>
      <c r="RVV38" s="250" t="s">
        <v>0</v>
      </c>
      <c r="RVW38" s="250" t="s">
        <v>0</v>
      </c>
      <c r="RVX38" s="250" t="s">
        <v>0</v>
      </c>
      <c r="RVY38" s="250" t="s">
        <v>0</v>
      </c>
      <c r="RVZ38" s="250" t="s">
        <v>0</v>
      </c>
      <c r="RWA38" s="250" t="s">
        <v>0</v>
      </c>
      <c r="RWB38" s="250" t="s">
        <v>0</v>
      </c>
      <c r="RWC38" s="250" t="s">
        <v>0</v>
      </c>
      <c r="RWD38" s="250" t="s">
        <v>0</v>
      </c>
      <c r="RWE38" s="250" t="s">
        <v>0</v>
      </c>
      <c r="RWF38" s="250" t="s">
        <v>0</v>
      </c>
      <c r="RWG38" s="250" t="s">
        <v>0</v>
      </c>
      <c r="RWH38" s="250" t="s">
        <v>0</v>
      </c>
      <c r="RWI38" s="250" t="s">
        <v>0</v>
      </c>
      <c r="RWJ38" s="250" t="s">
        <v>0</v>
      </c>
      <c r="RWK38" s="250" t="s">
        <v>0</v>
      </c>
      <c r="RWL38" s="250" t="s">
        <v>0</v>
      </c>
      <c r="RWM38" s="250" t="s">
        <v>0</v>
      </c>
      <c r="RWN38" s="250" t="s">
        <v>0</v>
      </c>
      <c r="RWO38" s="250" t="s">
        <v>0</v>
      </c>
      <c r="RWP38" s="250" t="s">
        <v>0</v>
      </c>
      <c r="RWQ38" s="250" t="s">
        <v>0</v>
      </c>
      <c r="RWR38" s="250" t="s">
        <v>0</v>
      </c>
      <c r="RWS38" s="250" t="s">
        <v>0</v>
      </c>
      <c r="RWT38" s="250" t="s">
        <v>0</v>
      </c>
      <c r="RWU38" s="250" t="s">
        <v>0</v>
      </c>
      <c r="RWV38" s="250" t="s">
        <v>0</v>
      </c>
      <c r="RWW38" s="250" t="s">
        <v>0</v>
      </c>
      <c r="RWX38" s="250" t="s">
        <v>0</v>
      </c>
      <c r="RWY38" s="250" t="s">
        <v>0</v>
      </c>
      <c r="RWZ38" s="250" t="s">
        <v>0</v>
      </c>
      <c r="RXA38" s="250" t="s">
        <v>0</v>
      </c>
      <c r="RXB38" s="250" t="s">
        <v>0</v>
      </c>
      <c r="RXC38" s="250" t="s">
        <v>0</v>
      </c>
      <c r="RXD38" s="250" t="s">
        <v>0</v>
      </c>
      <c r="RXE38" s="250" t="s">
        <v>0</v>
      </c>
      <c r="RXF38" s="250" t="s">
        <v>0</v>
      </c>
      <c r="RXG38" s="250" t="s">
        <v>0</v>
      </c>
      <c r="RXH38" s="250" t="s">
        <v>0</v>
      </c>
      <c r="RXI38" s="250" t="s">
        <v>0</v>
      </c>
      <c r="RXJ38" s="250" t="s">
        <v>0</v>
      </c>
      <c r="RXK38" s="250" t="s">
        <v>0</v>
      </c>
      <c r="RXL38" s="250" t="s">
        <v>0</v>
      </c>
      <c r="RXM38" s="250" t="s">
        <v>0</v>
      </c>
      <c r="RXN38" s="250" t="s">
        <v>0</v>
      </c>
      <c r="RXO38" s="250" t="s">
        <v>0</v>
      </c>
      <c r="RXP38" s="250" t="s">
        <v>0</v>
      </c>
      <c r="RXQ38" s="250" t="s">
        <v>0</v>
      </c>
      <c r="RXR38" s="250" t="s">
        <v>0</v>
      </c>
      <c r="RXS38" s="250" t="s">
        <v>0</v>
      </c>
      <c r="RXT38" s="250" t="s">
        <v>0</v>
      </c>
      <c r="RXU38" s="250" t="s">
        <v>0</v>
      </c>
      <c r="RXV38" s="250" t="s">
        <v>0</v>
      </c>
      <c r="RXW38" s="250" t="s">
        <v>0</v>
      </c>
      <c r="RXX38" s="250" t="s">
        <v>0</v>
      </c>
      <c r="RXY38" s="250" t="s">
        <v>0</v>
      </c>
      <c r="RXZ38" s="250" t="s">
        <v>0</v>
      </c>
      <c r="RYA38" s="250" t="s">
        <v>0</v>
      </c>
      <c r="RYB38" s="250" t="s">
        <v>0</v>
      </c>
      <c r="RYC38" s="250" t="s">
        <v>0</v>
      </c>
      <c r="RYD38" s="250" t="s">
        <v>0</v>
      </c>
      <c r="RYE38" s="250" t="s">
        <v>0</v>
      </c>
      <c r="RYF38" s="250" t="s">
        <v>0</v>
      </c>
      <c r="RYG38" s="250" t="s">
        <v>0</v>
      </c>
      <c r="RYH38" s="250" t="s">
        <v>0</v>
      </c>
      <c r="RYI38" s="250" t="s">
        <v>0</v>
      </c>
      <c r="RYJ38" s="250" t="s">
        <v>0</v>
      </c>
      <c r="RYK38" s="250" t="s">
        <v>0</v>
      </c>
      <c r="RYL38" s="250" t="s">
        <v>0</v>
      </c>
      <c r="RYM38" s="250" t="s">
        <v>0</v>
      </c>
      <c r="RYN38" s="250" t="s">
        <v>0</v>
      </c>
      <c r="RYO38" s="250" t="s">
        <v>0</v>
      </c>
      <c r="RYP38" s="250" t="s">
        <v>0</v>
      </c>
      <c r="RYQ38" s="250" t="s">
        <v>0</v>
      </c>
      <c r="RYR38" s="250" t="s">
        <v>0</v>
      </c>
      <c r="RYS38" s="250" t="s">
        <v>0</v>
      </c>
      <c r="RYT38" s="250" t="s">
        <v>0</v>
      </c>
      <c r="RYU38" s="250" t="s">
        <v>0</v>
      </c>
      <c r="RYV38" s="250" t="s">
        <v>0</v>
      </c>
      <c r="RYW38" s="250" t="s">
        <v>0</v>
      </c>
      <c r="RYX38" s="250" t="s">
        <v>0</v>
      </c>
      <c r="RYY38" s="250" t="s">
        <v>0</v>
      </c>
      <c r="RYZ38" s="250" t="s">
        <v>0</v>
      </c>
      <c r="RZA38" s="250" t="s">
        <v>0</v>
      </c>
      <c r="RZB38" s="250" t="s">
        <v>0</v>
      </c>
      <c r="RZC38" s="250" t="s">
        <v>0</v>
      </c>
      <c r="RZD38" s="250" t="s">
        <v>0</v>
      </c>
      <c r="RZE38" s="250" t="s">
        <v>0</v>
      </c>
      <c r="RZF38" s="250" t="s">
        <v>0</v>
      </c>
      <c r="RZG38" s="250" t="s">
        <v>0</v>
      </c>
      <c r="RZH38" s="250" t="s">
        <v>0</v>
      </c>
      <c r="RZI38" s="250" t="s">
        <v>0</v>
      </c>
      <c r="RZJ38" s="250" t="s">
        <v>0</v>
      </c>
      <c r="RZK38" s="250" t="s">
        <v>0</v>
      </c>
      <c r="RZL38" s="250" t="s">
        <v>0</v>
      </c>
      <c r="RZM38" s="250" t="s">
        <v>0</v>
      </c>
      <c r="RZN38" s="250" t="s">
        <v>0</v>
      </c>
      <c r="RZO38" s="250" t="s">
        <v>0</v>
      </c>
      <c r="RZP38" s="250" t="s">
        <v>0</v>
      </c>
      <c r="RZQ38" s="250" t="s">
        <v>0</v>
      </c>
      <c r="RZR38" s="250" t="s">
        <v>0</v>
      </c>
      <c r="RZS38" s="250" t="s">
        <v>0</v>
      </c>
      <c r="RZT38" s="250" t="s">
        <v>0</v>
      </c>
      <c r="RZU38" s="250" t="s">
        <v>0</v>
      </c>
      <c r="RZV38" s="250" t="s">
        <v>0</v>
      </c>
      <c r="RZW38" s="250" t="s">
        <v>0</v>
      </c>
      <c r="RZX38" s="250" t="s">
        <v>0</v>
      </c>
      <c r="RZY38" s="250" t="s">
        <v>0</v>
      </c>
      <c r="RZZ38" s="250" t="s">
        <v>0</v>
      </c>
      <c r="SAA38" s="250" t="s">
        <v>0</v>
      </c>
      <c r="SAB38" s="250" t="s">
        <v>0</v>
      </c>
      <c r="SAC38" s="250" t="s">
        <v>0</v>
      </c>
      <c r="SAD38" s="250" t="s">
        <v>0</v>
      </c>
      <c r="SAE38" s="250" t="s">
        <v>0</v>
      </c>
      <c r="SAF38" s="250" t="s">
        <v>0</v>
      </c>
      <c r="SAG38" s="250" t="s">
        <v>0</v>
      </c>
      <c r="SAH38" s="250" t="s">
        <v>0</v>
      </c>
      <c r="SAI38" s="250" t="s">
        <v>0</v>
      </c>
      <c r="SAJ38" s="250" t="s">
        <v>0</v>
      </c>
      <c r="SAK38" s="250" t="s">
        <v>0</v>
      </c>
      <c r="SAL38" s="250" t="s">
        <v>0</v>
      </c>
      <c r="SAM38" s="250" t="s">
        <v>0</v>
      </c>
      <c r="SAN38" s="250" t="s">
        <v>0</v>
      </c>
      <c r="SAO38" s="250" t="s">
        <v>0</v>
      </c>
      <c r="SAP38" s="250" t="s">
        <v>0</v>
      </c>
      <c r="SAQ38" s="250" t="s">
        <v>0</v>
      </c>
      <c r="SAR38" s="250" t="s">
        <v>0</v>
      </c>
      <c r="SAS38" s="250" t="s">
        <v>0</v>
      </c>
      <c r="SAT38" s="250" t="s">
        <v>0</v>
      </c>
      <c r="SAU38" s="250" t="s">
        <v>0</v>
      </c>
      <c r="SAV38" s="250" t="s">
        <v>0</v>
      </c>
      <c r="SAW38" s="250" t="s">
        <v>0</v>
      </c>
      <c r="SAX38" s="250" t="s">
        <v>0</v>
      </c>
      <c r="SAY38" s="250" t="s">
        <v>0</v>
      </c>
      <c r="SAZ38" s="250" t="s">
        <v>0</v>
      </c>
      <c r="SBA38" s="250" t="s">
        <v>0</v>
      </c>
      <c r="SBB38" s="250" t="s">
        <v>0</v>
      </c>
      <c r="SBC38" s="250" t="s">
        <v>0</v>
      </c>
      <c r="SBD38" s="250" t="s">
        <v>0</v>
      </c>
      <c r="SBE38" s="250" t="s">
        <v>0</v>
      </c>
      <c r="SBF38" s="250" t="s">
        <v>0</v>
      </c>
      <c r="SBG38" s="250" t="s">
        <v>0</v>
      </c>
      <c r="SBH38" s="250" t="s">
        <v>0</v>
      </c>
      <c r="SBI38" s="250" t="s">
        <v>0</v>
      </c>
      <c r="SBJ38" s="250" t="s">
        <v>0</v>
      </c>
      <c r="SBK38" s="250" t="s">
        <v>0</v>
      </c>
      <c r="SBL38" s="250" t="s">
        <v>0</v>
      </c>
      <c r="SBM38" s="250" t="s">
        <v>0</v>
      </c>
      <c r="SBN38" s="250" t="s">
        <v>0</v>
      </c>
      <c r="SBO38" s="250" t="s">
        <v>0</v>
      </c>
      <c r="SBP38" s="250" t="s">
        <v>0</v>
      </c>
      <c r="SBQ38" s="250" t="s">
        <v>0</v>
      </c>
      <c r="SBR38" s="250" t="s">
        <v>0</v>
      </c>
      <c r="SBS38" s="250" t="s">
        <v>0</v>
      </c>
      <c r="SBT38" s="250" t="s">
        <v>0</v>
      </c>
      <c r="SBU38" s="250" t="s">
        <v>0</v>
      </c>
      <c r="SBV38" s="250" t="s">
        <v>0</v>
      </c>
      <c r="SBW38" s="250" t="s">
        <v>0</v>
      </c>
      <c r="SBX38" s="250" t="s">
        <v>0</v>
      </c>
      <c r="SBY38" s="250" t="s">
        <v>0</v>
      </c>
      <c r="SBZ38" s="250" t="s">
        <v>0</v>
      </c>
      <c r="SCA38" s="250" t="s">
        <v>0</v>
      </c>
      <c r="SCB38" s="250" t="s">
        <v>0</v>
      </c>
      <c r="SCC38" s="250" t="s">
        <v>0</v>
      </c>
      <c r="SCD38" s="250" t="s">
        <v>0</v>
      </c>
      <c r="SCE38" s="250" t="s">
        <v>0</v>
      </c>
      <c r="SCF38" s="250" t="s">
        <v>0</v>
      </c>
      <c r="SCG38" s="250" t="s">
        <v>0</v>
      </c>
      <c r="SCH38" s="250" t="s">
        <v>0</v>
      </c>
      <c r="SCI38" s="250" t="s">
        <v>0</v>
      </c>
      <c r="SCJ38" s="250" t="s">
        <v>0</v>
      </c>
      <c r="SCK38" s="250" t="s">
        <v>0</v>
      </c>
      <c r="SCL38" s="250" t="s">
        <v>0</v>
      </c>
      <c r="SCM38" s="250" t="s">
        <v>0</v>
      </c>
      <c r="SCN38" s="250" t="s">
        <v>0</v>
      </c>
      <c r="SCO38" s="250" t="s">
        <v>0</v>
      </c>
      <c r="SCP38" s="250" t="s">
        <v>0</v>
      </c>
      <c r="SCQ38" s="250" t="s">
        <v>0</v>
      </c>
      <c r="SCR38" s="250" t="s">
        <v>0</v>
      </c>
      <c r="SCS38" s="250" t="s">
        <v>0</v>
      </c>
      <c r="SCT38" s="250" t="s">
        <v>0</v>
      </c>
      <c r="SCU38" s="250" t="s">
        <v>0</v>
      </c>
      <c r="SCV38" s="250" t="s">
        <v>0</v>
      </c>
      <c r="SCW38" s="250" t="s">
        <v>0</v>
      </c>
      <c r="SCX38" s="250" t="s">
        <v>0</v>
      </c>
      <c r="SCY38" s="250" t="s">
        <v>0</v>
      </c>
      <c r="SCZ38" s="250" t="s">
        <v>0</v>
      </c>
      <c r="SDA38" s="250" t="s">
        <v>0</v>
      </c>
      <c r="SDB38" s="250" t="s">
        <v>0</v>
      </c>
      <c r="SDC38" s="250" t="s">
        <v>0</v>
      </c>
      <c r="SDD38" s="250" t="s">
        <v>0</v>
      </c>
      <c r="SDE38" s="250" t="s">
        <v>0</v>
      </c>
      <c r="SDF38" s="250" t="s">
        <v>0</v>
      </c>
      <c r="SDG38" s="250" t="s">
        <v>0</v>
      </c>
      <c r="SDH38" s="250" t="s">
        <v>0</v>
      </c>
      <c r="SDI38" s="250" t="s">
        <v>0</v>
      </c>
      <c r="SDJ38" s="250" t="s">
        <v>0</v>
      </c>
      <c r="SDK38" s="250" t="s">
        <v>0</v>
      </c>
      <c r="SDL38" s="250" t="s">
        <v>0</v>
      </c>
      <c r="SDM38" s="250" t="s">
        <v>0</v>
      </c>
      <c r="SDN38" s="250" t="s">
        <v>0</v>
      </c>
      <c r="SDO38" s="250" t="s">
        <v>0</v>
      </c>
      <c r="SDP38" s="250" t="s">
        <v>0</v>
      </c>
      <c r="SDQ38" s="250" t="s">
        <v>0</v>
      </c>
      <c r="SDR38" s="250" t="s">
        <v>0</v>
      </c>
      <c r="SDS38" s="250" t="s">
        <v>0</v>
      </c>
      <c r="SDT38" s="250" t="s">
        <v>0</v>
      </c>
      <c r="SDU38" s="250" t="s">
        <v>0</v>
      </c>
      <c r="SDV38" s="250" t="s">
        <v>0</v>
      </c>
      <c r="SDW38" s="250" t="s">
        <v>0</v>
      </c>
      <c r="SDX38" s="250" t="s">
        <v>0</v>
      </c>
      <c r="SDY38" s="250" t="s">
        <v>0</v>
      </c>
      <c r="SDZ38" s="250" t="s">
        <v>0</v>
      </c>
      <c r="SEA38" s="250" t="s">
        <v>0</v>
      </c>
      <c r="SEB38" s="250" t="s">
        <v>0</v>
      </c>
      <c r="SEC38" s="250" t="s">
        <v>0</v>
      </c>
      <c r="SED38" s="250" t="s">
        <v>0</v>
      </c>
      <c r="SEE38" s="250" t="s">
        <v>0</v>
      </c>
      <c r="SEF38" s="250" t="s">
        <v>0</v>
      </c>
      <c r="SEG38" s="250" t="s">
        <v>0</v>
      </c>
      <c r="SEH38" s="250" t="s">
        <v>0</v>
      </c>
      <c r="SEI38" s="250" t="s">
        <v>0</v>
      </c>
      <c r="SEJ38" s="250" t="s">
        <v>0</v>
      </c>
      <c r="SEK38" s="250" t="s">
        <v>0</v>
      </c>
      <c r="SEL38" s="250" t="s">
        <v>0</v>
      </c>
      <c r="SEM38" s="250" t="s">
        <v>0</v>
      </c>
      <c r="SEN38" s="250" t="s">
        <v>0</v>
      </c>
      <c r="SEO38" s="250" t="s">
        <v>0</v>
      </c>
      <c r="SEP38" s="250" t="s">
        <v>0</v>
      </c>
      <c r="SEQ38" s="250" t="s">
        <v>0</v>
      </c>
      <c r="SER38" s="250" t="s">
        <v>0</v>
      </c>
      <c r="SES38" s="250" t="s">
        <v>0</v>
      </c>
      <c r="SET38" s="250" t="s">
        <v>0</v>
      </c>
      <c r="SEU38" s="250" t="s">
        <v>0</v>
      </c>
      <c r="SEV38" s="250" t="s">
        <v>0</v>
      </c>
      <c r="SEW38" s="250" t="s">
        <v>0</v>
      </c>
      <c r="SEX38" s="250" t="s">
        <v>0</v>
      </c>
      <c r="SEY38" s="250" t="s">
        <v>0</v>
      </c>
      <c r="SEZ38" s="250" t="s">
        <v>0</v>
      </c>
      <c r="SFA38" s="250" t="s">
        <v>0</v>
      </c>
      <c r="SFB38" s="250" t="s">
        <v>0</v>
      </c>
      <c r="SFC38" s="250" t="s">
        <v>0</v>
      </c>
      <c r="SFD38" s="250" t="s">
        <v>0</v>
      </c>
      <c r="SFE38" s="250" t="s">
        <v>0</v>
      </c>
      <c r="SFF38" s="250" t="s">
        <v>0</v>
      </c>
      <c r="SFG38" s="250" t="s">
        <v>0</v>
      </c>
      <c r="SFH38" s="250" t="s">
        <v>0</v>
      </c>
      <c r="SFI38" s="250" t="s">
        <v>0</v>
      </c>
      <c r="SFJ38" s="250" t="s">
        <v>0</v>
      </c>
      <c r="SFK38" s="250" t="s">
        <v>0</v>
      </c>
      <c r="SFL38" s="250" t="s">
        <v>0</v>
      </c>
      <c r="SFM38" s="250" t="s">
        <v>0</v>
      </c>
      <c r="SFN38" s="250" t="s">
        <v>0</v>
      </c>
      <c r="SFO38" s="250" t="s">
        <v>0</v>
      </c>
      <c r="SFP38" s="250" t="s">
        <v>0</v>
      </c>
      <c r="SFQ38" s="250" t="s">
        <v>0</v>
      </c>
      <c r="SFR38" s="250" t="s">
        <v>0</v>
      </c>
      <c r="SFS38" s="250" t="s">
        <v>0</v>
      </c>
      <c r="SFT38" s="250" t="s">
        <v>0</v>
      </c>
      <c r="SFU38" s="250" t="s">
        <v>0</v>
      </c>
      <c r="SFV38" s="250" t="s">
        <v>0</v>
      </c>
      <c r="SFW38" s="250" t="s">
        <v>0</v>
      </c>
      <c r="SFX38" s="250" t="s">
        <v>0</v>
      </c>
      <c r="SFY38" s="250" t="s">
        <v>0</v>
      </c>
      <c r="SFZ38" s="250" t="s">
        <v>0</v>
      </c>
      <c r="SGA38" s="250" t="s">
        <v>0</v>
      </c>
      <c r="SGB38" s="250" t="s">
        <v>0</v>
      </c>
      <c r="SGC38" s="250" t="s">
        <v>0</v>
      </c>
      <c r="SGD38" s="250" t="s">
        <v>0</v>
      </c>
      <c r="SGE38" s="250" t="s">
        <v>0</v>
      </c>
      <c r="SGF38" s="250" t="s">
        <v>0</v>
      </c>
      <c r="SGG38" s="250" t="s">
        <v>0</v>
      </c>
      <c r="SGH38" s="250" t="s">
        <v>0</v>
      </c>
      <c r="SGI38" s="250" t="s">
        <v>0</v>
      </c>
      <c r="SGJ38" s="250" t="s">
        <v>0</v>
      </c>
      <c r="SGK38" s="250" t="s">
        <v>0</v>
      </c>
      <c r="SGL38" s="250" t="s">
        <v>0</v>
      </c>
      <c r="SGM38" s="250" t="s">
        <v>0</v>
      </c>
      <c r="SGN38" s="250" t="s">
        <v>0</v>
      </c>
      <c r="SGO38" s="250" t="s">
        <v>0</v>
      </c>
      <c r="SGP38" s="250" t="s">
        <v>0</v>
      </c>
      <c r="SGQ38" s="250" t="s">
        <v>0</v>
      </c>
      <c r="SGR38" s="250" t="s">
        <v>0</v>
      </c>
      <c r="SGS38" s="250" t="s">
        <v>0</v>
      </c>
      <c r="SGT38" s="250" t="s">
        <v>0</v>
      </c>
      <c r="SGU38" s="250" t="s">
        <v>0</v>
      </c>
      <c r="SGV38" s="250" t="s">
        <v>0</v>
      </c>
      <c r="SGW38" s="250" t="s">
        <v>0</v>
      </c>
      <c r="SGX38" s="250" t="s">
        <v>0</v>
      </c>
      <c r="SGY38" s="250" t="s">
        <v>0</v>
      </c>
      <c r="SGZ38" s="250" t="s">
        <v>0</v>
      </c>
      <c r="SHA38" s="250" t="s">
        <v>0</v>
      </c>
      <c r="SHB38" s="250" t="s">
        <v>0</v>
      </c>
      <c r="SHC38" s="250" t="s">
        <v>0</v>
      </c>
      <c r="SHD38" s="250" t="s">
        <v>0</v>
      </c>
      <c r="SHE38" s="250" t="s">
        <v>0</v>
      </c>
      <c r="SHF38" s="250" t="s">
        <v>0</v>
      </c>
      <c r="SHG38" s="250" t="s">
        <v>0</v>
      </c>
      <c r="SHH38" s="250" t="s">
        <v>0</v>
      </c>
      <c r="SHI38" s="250" t="s">
        <v>0</v>
      </c>
      <c r="SHJ38" s="250" t="s">
        <v>0</v>
      </c>
      <c r="SHK38" s="250" t="s">
        <v>0</v>
      </c>
      <c r="SHL38" s="250" t="s">
        <v>0</v>
      </c>
      <c r="SHM38" s="250" t="s">
        <v>0</v>
      </c>
      <c r="SHN38" s="250" t="s">
        <v>0</v>
      </c>
      <c r="SHO38" s="250" t="s">
        <v>0</v>
      </c>
      <c r="SHP38" s="250" t="s">
        <v>0</v>
      </c>
      <c r="SHQ38" s="250" t="s">
        <v>0</v>
      </c>
      <c r="SHR38" s="250" t="s">
        <v>0</v>
      </c>
      <c r="SHS38" s="250" t="s">
        <v>0</v>
      </c>
      <c r="SHT38" s="250" t="s">
        <v>0</v>
      </c>
      <c r="SHU38" s="250" t="s">
        <v>0</v>
      </c>
      <c r="SHV38" s="250" t="s">
        <v>0</v>
      </c>
      <c r="SHW38" s="250" t="s">
        <v>0</v>
      </c>
      <c r="SHX38" s="250" t="s">
        <v>0</v>
      </c>
      <c r="SHY38" s="250" t="s">
        <v>0</v>
      </c>
      <c r="SHZ38" s="250" t="s">
        <v>0</v>
      </c>
      <c r="SIA38" s="250" t="s">
        <v>0</v>
      </c>
      <c r="SIB38" s="250" t="s">
        <v>0</v>
      </c>
      <c r="SIC38" s="250" t="s">
        <v>0</v>
      </c>
      <c r="SID38" s="250" t="s">
        <v>0</v>
      </c>
      <c r="SIE38" s="250" t="s">
        <v>0</v>
      </c>
      <c r="SIF38" s="250" t="s">
        <v>0</v>
      </c>
      <c r="SIG38" s="250" t="s">
        <v>0</v>
      </c>
      <c r="SIH38" s="250" t="s">
        <v>0</v>
      </c>
      <c r="SII38" s="250" t="s">
        <v>0</v>
      </c>
      <c r="SIJ38" s="250" t="s">
        <v>0</v>
      </c>
      <c r="SIK38" s="250" t="s">
        <v>0</v>
      </c>
      <c r="SIL38" s="250" t="s">
        <v>0</v>
      </c>
      <c r="SIM38" s="250" t="s">
        <v>0</v>
      </c>
      <c r="SIN38" s="250" t="s">
        <v>0</v>
      </c>
      <c r="SIO38" s="250" t="s">
        <v>0</v>
      </c>
      <c r="SIP38" s="250" t="s">
        <v>0</v>
      </c>
      <c r="SIQ38" s="250" t="s">
        <v>0</v>
      </c>
      <c r="SIR38" s="250" t="s">
        <v>0</v>
      </c>
      <c r="SIS38" s="250" t="s">
        <v>0</v>
      </c>
      <c r="SIT38" s="250" t="s">
        <v>0</v>
      </c>
      <c r="SIU38" s="250" t="s">
        <v>0</v>
      </c>
      <c r="SIV38" s="250" t="s">
        <v>0</v>
      </c>
      <c r="SIW38" s="250" t="s">
        <v>0</v>
      </c>
      <c r="SIX38" s="250" t="s">
        <v>0</v>
      </c>
      <c r="SIY38" s="250" t="s">
        <v>0</v>
      </c>
      <c r="SIZ38" s="250" t="s">
        <v>0</v>
      </c>
      <c r="SJA38" s="250" t="s">
        <v>0</v>
      </c>
      <c r="SJB38" s="250" t="s">
        <v>0</v>
      </c>
      <c r="SJC38" s="250" t="s">
        <v>0</v>
      </c>
      <c r="SJD38" s="250" t="s">
        <v>0</v>
      </c>
      <c r="SJE38" s="250" t="s">
        <v>0</v>
      </c>
      <c r="SJF38" s="250" t="s">
        <v>0</v>
      </c>
      <c r="SJG38" s="250" t="s">
        <v>0</v>
      </c>
      <c r="SJH38" s="250" t="s">
        <v>0</v>
      </c>
      <c r="SJI38" s="250" t="s">
        <v>0</v>
      </c>
      <c r="SJJ38" s="250" t="s">
        <v>0</v>
      </c>
      <c r="SJK38" s="250" t="s">
        <v>0</v>
      </c>
      <c r="SJL38" s="250" t="s">
        <v>0</v>
      </c>
      <c r="SJM38" s="250" t="s">
        <v>0</v>
      </c>
      <c r="SJN38" s="250" t="s">
        <v>0</v>
      </c>
      <c r="SJO38" s="250" t="s">
        <v>0</v>
      </c>
      <c r="SJP38" s="250" t="s">
        <v>0</v>
      </c>
      <c r="SJQ38" s="250" t="s">
        <v>0</v>
      </c>
      <c r="SJR38" s="250" t="s">
        <v>0</v>
      </c>
      <c r="SJS38" s="250" t="s">
        <v>0</v>
      </c>
      <c r="SJT38" s="250" t="s">
        <v>0</v>
      </c>
      <c r="SJU38" s="250" t="s">
        <v>0</v>
      </c>
      <c r="SJV38" s="250" t="s">
        <v>0</v>
      </c>
      <c r="SJW38" s="250" t="s">
        <v>0</v>
      </c>
      <c r="SJX38" s="250" t="s">
        <v>0</v>
      </c>
      <c r="SJY38" s="250" t="s">
        <v>0</v>
      </c>
      <c r="SJZ38" s="250" t="s">
        <v>0</v>
      </c>
      <c r="SKA38" s="250" t="s">
        <v>0</v>
      </c>
      <c r="SKB38" s="250" t="s">
        <v>0</v>
      </c>
      <c r="SKC38" s="250" t="s">
        <v>0</v>
      </c>
      <c r="SKD38" s="250" t="s">
        <v>0</v>
      </c>
      <c r="SKE38" s="250" t="s">
        <v>0</v>
      </c>
      <c r="SKF38" s="250" t="s">
        <v>0</v>
      </c>
      <c r="SKG38" s="250" t="s">
        <v>0</v>
      </c>
      <c r="SKH38" s="250" t="s">
        <v>0</v>
      </c>
      <c r="SKI38" s="250" t="s">
        <v>0</v>
      </c>
      <c r="SKJ38" s="250" t="s">
        <v>0</v>
      </c>
      <c r="SKK38" s="250" t="s">
        <v>0</v>
      </c>
      <c r="SKL38" s="250" t="s">
        <v>0</v>
      </c>
      <c r="SKM38" s="250" t="s">
        <v>0</v>
      </c>
      <c r="SKN38" s="250" t="s">
        <v>0</v>
      </c>
      <c r="SKO38" s="250" t="s">
        <v>0</v>
      </c>
      <c r="SKP38" s="250" t="s">
        <v>0</v>
      </c>
      <c r="SKQ38" s="250" t="s">
        <v>0</v>
      </c>
      <c r="SKR38" s="250" t="s">
        <v>0</v>
      </c>
      <c r="SKS38" s="250" t="s">
        <v>0</v>
      </c>
      <c r="SKT38" s="250" t="s">
        <v>0</v>
      </c>
      <c r="SKU38" s="250" t="s">
        <v>0</v>
      </c>
      <c r="SKV38" s="250" t="s">
        <v>0</v>
      </c>
      <c r="SKW38" s="250" t="s">
        <v>0</v>
      </c>
      <c r="SKX38" s="250" t="s">
        <v>0</v>
      </c>
      <c r="SKY38" s="250" t="s">
        <v>0</v>
      </c>
      <c r="SKZ38" s="250" t="s">
        <v>0</v>
      </c>
      <c r="SLA38" s="250" t="s">
        <v>0</v>
      </c>
      <c r="SLB38" s="250" t="s">
        <v>0</v>
      </c>
      <c r="SLC38" s="250" t="s">
        <v>0</v>
      </c>
      <c r="SLD38" s="250" t="s">
        <v>0</v>
      </c>
      <c r="SLE38" s="250" t="s">
        <v>0</v>
      </c>
      <c r="SLF38" s="250" t="s">
        <v>0</v>
      </c>
      <c r="SLG38" s="250" t="s">
        <v>0</v>
      </c>
      <c r="SLH38" s="250" t="s">
        <v>0</v>
      </c>
      <c r="SLI38" s="250" t="s">
        <v>0</v>
      </c>
      <c r="SLJ38" s="250" t="s">
        <v>0</v>
      </c>
      <c r="SLK38" s="250" t="s">
        <v>0</v>
      </c>
      <c r="SLL38" s="250" t="s">
        <v>0</v>
      </c>
      <c r="SLM38" s="250" t="s">
        <v>0</v>
      </c>
      <c r="SLN38" s="250" t="s">
        <v>0</v>
      </c>
      <c r="SLO38" s="250" t="s">
        <v>0</v>
      </c>
      <c r="SLP38" s="250" t="s">
        <v>0</v>
      </c>
      <c r="SLQ38" s="250" t="s">
        <v>0</v>
      </c>
      <c r="SLR38" s="250" t="s">
        <v>0</v>
      </c>
      <c r="SLS38" s="250" t="s">
        <v>0</v>
      </c>
      <c r="SLT38" s="250" t="s">
        <v>0</v>
      </c>
      <c r="SLU38" s="250" t="s">
        <v>0</v>
      </c>
      <c r="SLV38" s="250" t="s">
        <v>0</v>
      </c>
      <c r="SLW38" s="250" t="s">
        <v>0</v>
      </c>
      <c r="SLX38" s="250" t="s">
        <v>0</v>
      </c>
      <c r="SLY38" s="250" t="s">
        <v>0</v>
      </c>
      <c r="SLZ38" s="250" t="s">
        <v>0</v>
      </c>
      <c r="SMA38" s="250" t="s">
        <v>0</v>
      </c>
      <c r="SMB38" s="250" t="s">
        <v>0</v>
      </c>
      <c r="SMC38" s="250" t="s">
        <v>0</v>
      </c>
      <c r="SMD38" s="250" t="s">
        <v>0</v>
      </c>
      <c r="SME38" s="250" t="s">
        <v>0</v>
      </c>
      <c r="SMF38" s="250" t="s">
        <v>0</v>
      </c>
      <c r="SMG38" s="250" t="s">
        <v>0</v>
      </c>
      <c r="SMH38" s="250" t="s">
        <v>0</v>
      </c>
      <c r="SMI38" s="250" t="s">
        <v>0</v>
      </c>
      <c r="SMJ38" s="250" t="s">
        <v>0</v>
      </c>
      <c r="SMK38" s="250" t="s">
        <v>0</v>
      </c>
      <c r="SML38" s="250" t="s">
        <v>0</v>
      </c>
      <c r="SMM38" s="250" t="s">
        <v>0</v>
      </c>
      <c r="SMN38" s="250" t="s">
        <v>0</v>
      </c>
      <c r="SMO38" s="250" t="s">
        <v>0</v>
      </c>
      <c r="SMP38" s="250" t="s">
        <v>0</v>
      </c>
      <c r="SMQ38" s="250" t="s">
        <v>0</v>
      </c>
      <c r="SMR38" s="250" t="s">
        <v>0</v>
      </c>
      <c r="SMS38" s="250" t="s">
        <v>0</v>
      </c>
      <c r="SMT38" s="250" t="s">
        <v>0</v>
      </c>
      <c r="SMU38" s="250" t="s">
        <v>0</v>
      </c>
      <c r="SMV38" s="250" t="s">
        <v>0</v>
      </c>
      <c r="SMW38" s="250" t="s">
        <v>0</v>
      </c>
      <c r="SMX38" s="250" t="s">
        <v>0</v>
      </c>
      <c r="SMY38" s="250" t="s">
        <v>0</v>
      </c>
      <c r="SMZ38" s="250" t="s">
        <v>0</v>
      </c>
      <c r="SNA38" s="250" t="s">
        <v>0</v>
      </c>
      <c r="SNB38" s="250" t="s">
        <v>0</v>
      </c>
      <c r="SNC38" s="250" t="s">
        <v>0</v>
      </c>
      <c r="SND38" s="250" t="s">
        <v>0</v>
      </c>
      <c r="SNE38" s="250" t="s">
        <v>0</v>
      </c>
      <c r="SNF38" s="250" t="s">
        <v>0</v>
      </c>
      <c r="SNG38" s="250" t="s">
        <v>0</v>
      </c>
      <c r="SNH38" s="250" t="s">
        <v>0</v>
      </c>
      <c r="SNI38" s="250" t="s">
        <v>0</v>
      </c>
      <c r="SNJ38" s="250" t="s">
        <v>0</v>
      </c>
      <c r="SNK38" s="250" t="s">
        <v>0</v>
      </c>
      <c r="SNL38" s="250" t="s">
        <v>0</v>
      </c>
      <c r="SNM38" s="250" t="s">
        <v>0</v>
      </c>
      <c r="SNN38" s="250" t="s">
        <v>0</v>
      </c>
      <c r="SNO38" s="250" t="s">
        <v>0</v>
      </c>
      <c r="SNP38" s="250" t="s">
        <v>0</v>
      </c>
      <c r="SNQ38" s="250" t="s">
        <v>0</v>
      </c>
      <c r="SNR38" s="250" t="s">
        <v>0</v>
      </c>
      <c r="SNS38" s="250" t="s">
        <v>0</v>
      </c>
      <c r="SNT38" s="250" t="s">
        <v>0</v>
      </c>
      <c r="SNU38" s="250" t="s">
        <v>0</v>
      </c>
      <c r="SNV38" s="250" t="s">
        <v>0</v>
      </c>
      <c r="SNW38" s="250" t="s">
        <v>0</v>
      </c>
      <c r="SNX38" s="250" t="s">
        <v>0</v>
      </c>
      <c r="SNY38" s="250" t="s">
        <v>0</v>
      </c>
      <c r="SNZ38" s="250" t="s">
        <v>0</v>
      </c>
      <c r="SOA38" s="250" t="s">
        <v>0</v>
      </c>
      <c r="SOB38" s="250" t="s">
        <v>0</v>
      </c>
      <c r="SOC38" s="250" t="s">
        <v>0</v>
      </c>
      <c r="SOD38" s="250" t="s">
        <v>0</v>
      </c>
      <c r="SOE38" s="250" t="s">
        <v>0</v>
      </c>
      <c r="SOF38" s="250" t="s">
        <v>0</v>
      </c>
      <c r="SOG38" s="250" t="s">
        <v>0</v>
      </c>
      <c r="SOH38" s="250" t="s">
        <v>0</v>
      </c>
      <c r="SOI38" s="250" t="s">
        <v>0</v>
      </c>
      <c r="SOJ38" s="250" t="s">
        <v>0</v>
      </c>
      <c r="SOK38" s="250" t="s">
        <v>0</v>
      </c>
      <c r="SOL38" s="250" t="s">
        <v>0</v>
      </c>
      <c r="SOM38" s="250" t="s">
        <v>0</v>
      </c>
      <c r="SON38" s="250" t="s">
        <v>0</v>
      </c>
      <c r="SOO38" s="250" t="s">
        <v>0</v>
      </c>
      <c r="SOP38" s="250" t="s">
        <v>0</v>
      </c>
      <c r="SOQ38" s="250" t="s">
        <v>0</v>
      </c>
      <c r="SOR38" s="250" t="s">
        <v>0</v>
      </c>
      <c r="SOS38" s="250" t="s">
        <v>0</v>
      </c>
      <c r="SOT38" s="250" t="s">
        <v>0</v>
      </c>
      <c r="SOU38" s="250" t="s">
        <v>0</v>
      </c>
      <c r="SOV38" s="250" t="s">
        <v>0</v>
      </c>
      <c r="SOW38" s="250" t="s">
        <v>0</v>
      </c>
      <c r="SOX38" s="250" t="s">
        <v>0</v>
      </c>
      <c r="SOY38" s="250" t="s">
        <v>0</v>
      </c>
      <c r="SOZ38" s="250" t="s">
        <v>0</v>
      </c>
      <c r="SPA38" s="250" t="s">
        <v>0</v>
      </c>
      <c r="SPB38" s="250" t="s">
        <v>0</v>
      </c>
      <c r="SPC38" s="250" t="s">
        <v>0</v>
      </c>
      <c r="SPD38" s="250" t="s">
        <v>0</v>
      </c>
      <c r="SPE38" s="250" t="s">
        <v>0</v>
      </c>
      <c r="SPF38" s="250" t="s">
        <v>0</v>
      </c>
      <c r="SPG38" s="250" t="s">
        <v>0</v>
      </c>
      <c r="SPH38" s="250" t="s">
        <v>0</v>
      </c>
      <c r="SPI38" s="250" t="s">
        <v>0</v>
      </c>
      <c r="SPJ38" s="250" t="s">
        <v>0</v>
      </c>
      <c r="SPK38" s="250" t="s">
        <v>0</v>
      </c>
      <c r="SPL38" s="250" t="s">
        <v>0</v>
      </c>
      <c r="SPM38" s="250" t="s">
        <v>0</v>
      </c>
      <c r="SPN38" s="250" t="s">
        <v>0</v>
      </c>
      <c r="SPO38" s="250" t="s">
        <v>0</v>
      </c>
      <c r="SPP38" s="250" t="s">
        <v>0</v>
      </c>
      <c r="SPQ38" s="250" t="s">
        <v>0</v>
      </c>
      <c r="SPR38" s="250" t="s">
        <v>0</v>
      </c>
      <c r="SPS38" s="250" t="s">
        <v>0</v>
      </c>
      <c r="SPT38" s="250" t="s">
        <v>0</v>
      </c>
      <c r="SPU38" s="250" t="s">
        <v>0</v>
      </c>
      <c r="SPV38" s="250" t="s">
        <v>0</v>
      </c>
      <c r="SPW38" s="250" t="s">
        <v>0</v>
      </c>
      <c r="SPX38" s="250" t="s">
        <v>0</v>
      </c>
      <c r="SPY38" s="250" t="s">
        <v>0</v>
      </c>
      <c r="SPZ38" s="250" t="s">
        <v>0</v>
      </c>
      <c r="SQA38" s="250" t="s">
        <v>0</v>
      </c>
      <c r="SQB38" s="250" t="s">
        <v>0</v>
      </c>
      <c r="SQC38" s="250" t="s">
        <v>0</v>
      </c>
      <c r="SQD38" s="250" t="s">
        <v>0</v>
      </c>
      <c r="SQE38" s="250" t="s">
        <v>0</v>
      </c>
      <c r="SQF38" s="250" t="s">
        <v>0</v>
      </c>
      <c r="SQG38" s="250" t="s">
        <v>0</v>
      </c>
      <c r="SQH38" s="250" t="s">
        <v>0</v>
      </c>
      <c r="SQI38" s="250" t="s">
        <v>0</v>
      </c>
      <c r="SQJ38" s="250" t="s">
        <v>0</v>
      </c>
      <c r="SQK38" s="250" t="s">
        <v>0</v>
      </c>
      <c r="SQL38" s="250" t="s">
        <v>0</v>
      </c>
      <c r="SQM38" s="250" t="s">
        <v>0</v>
      </c>
      <c r="SQN38" s="250" t="s">
        <v>0</v>
      </c>
      <c r="SQO38" s="250" t="s">
        <v>0</v>
      </c>
      <c r="SQP38" s="250" t="s">
        <v>0</v>
      </c>
      <c r="SQQ38" s="250" t="s">
        <v>0</v>
      </c>
      <c r="SQR38" s="250" t="s">
        <v>0</v>
      </c>
      <c r="SQS38" s="250" t="s">
        <v>0</v>
      </c>
      <c r="SQT38" s="250" t="s">
        <v>0</v>
      </c>
      <c r="SQU38" s="250" t="s">
        <v>0</v>
      </c>
      <c r="SQV38" s="250" t="s">
        <v>0</v>
      </c>
      <c r="SQW38" s="250" t="s">
        <v>0</v>
      </c>
      <c r="SQX38" s="250" t="s">
        <v>0</v>
      </c>
      <c r="SQY38" s="250" t="s">
        <v>0</v>
      </c>
      <c r="SQZ38" s="250" t="s">
        <v>0</v>
      </c>
      <c r="SRA38" s="250" t="s">
        <v>0</v>
      </c>
      <c r="SRB38" s="250" t="s">
        <v>0</v>
      </c>
      <c r="SRC38" s="250" t="s">
        <v>0</v>
      </c>
      <c r="SRD38" s="250" t="s">
        <v>0</v>
      </c>
      <c r="SRE38" s="250" t="s">
        <v>0</v>
      </c>
      <c r="SRF38" s="250" t="s">
        <v>0</v>
      </c>
      <c r="SRG38" s="250" t="s">
        <v>0</v>
      </c>
      <c r="SRH38" s="250" t="s">
        <v>0</v>
      </c>
      <c r="SRI38" s="250" t="s">
        <v>0</v>
      </c>
      <c r="SRJ38" s="250" t="s">
        <v>0</v>
      </c>
      <c r="SRK38" s="250" t="s">
        <v>0</v>
      </c>
      <c r="SRL38" s="250" t="s">
        <v>0</v>
      </c>
      <c r="SRM38" s="250" t="s">
        <v>0</v>
      </c>
      <c r="SRN38" s="250" t="s">
        <v>0</v>
      </c>
      <c r="SRO38" s="250" t="s">
        <v>0</v>
      </c>
      <c r="SRP38" s="250" t="s">
        <v>0</v>
      </c>
      <c r="SRQ38" s="250" t="s">
        <v>0</v>
      </c>
      <c r="SRR38" s="250" t="s">
        <v>0</v>
      </c>
      <c r="SRS38" s="250" t="s">
        <v>0</v>
      </c>
      <c r="SRT38" s="250" t="s">
        <v>0</v>
      </c>
      <c r="SRU38" s="250" t="s">
        <v>0</v>
      </c>
      <c r="SRV38" s="250" t="s">
        <v>0</v>
      </c>
      <c r="SRW38" s="250" t="s">
        <v>0</v>
      </c>
      <c r="SRX38" s="250" t="s">
        <v>0</v>
      </c>
      <c r="SRY38" s="250" t="s">
        <v>0</v>
      </c>
      <c r="SRZ38" s="250" t="s">
        <v>0</v>
      </c>
      <c r="SSA38" s="250" t="s">
        <v>0</v>
      </c>
      <c r="SSB38" s="250" t="s">
        <v>0</v>
      </c>
      <c r="SSC38" s="250" t="s">
        <v>0</v>
      </c>
      <c r="SSD38" s="250" t="s">
        <v>0</v>
      </c>
      <c r="SSE38" s="250" t="s">
        <v>0</v>
      </c>
      <c r="SSF38" s="250" t="s">
        <v>0</v>
      </c>
      <c r="SSG38" s="250" t="s">
        <v>0</v>
      </c>
      <c r="SSH38" s="250" t="s">
        <v>0</v>
      </c>
      <c r="SSI38" s="250" t="s">
        <v>0</v>
      </c>
      <c r="SSJ38" s="250" t="s">
        <v>0</v>
      </c>
      <c r="SSK38" s="250" t="s">
        <v>0</v>
      </c>
      <c r="SSL38" s="250" t="s">
        <v>0</v>
      </c>
      <c r="SSM38" s="250" t="s">
        <v>0</v>
      </c>
      <c r="SSN38" s="250" t="s">
        <v>0</v>
      </c>
      <c r="SSO38" s="250" t="s">
        <v>0</v>
      </c>
      <c r="SSP38" s="250" t="s">
        <v>0</v>
      </c>
      <c r="SSQ38" s="250" t="s">
        <v>0</v>
      </c>
      <c r="SSR38" s="250" t="s">
        <v>0</v>
      </c>
      <c r="SSS38" s="250" t="s">
        <v>0</v>
      </c>
      <c r="SST38" s="250" t="s">
        <v>0</v>
      </c>
      <c r="SSU38" s="250" t="s">
        <v>0</v>
      </c>
      <c r="SSV38" s="250" t="s">
        <v>0</v>
      </c>
      <c r="SSW38" s="250" t="s">
        <v>0</v>
      </c>
      <c r="SSX38" s="250" t="s">
        <v>0</v>
      </c>
      <c r="SSY38" s="250" t="s">
        <v>0</v>
      </c>
      <c r="SSZ38" s="250" t="s">
        <v>0</v>
      </c>
      <c r="STA38" s="250" t="s">
        <v>0</v>
      </c>
      <c r="STB38" s="250" t="s">
        <v>0</v>
      </c>
      <c r="STC38" s="250" t="s">
        <v>0</v>
      </c>
      <c r="STD38" s="250" t="s">
        <v>0</v>
      </c>
      <c r="STE38" s="250" t="s">
        <v>0</v>
      </c>
      <c r="STF38" s="250" t="s">
        <v>0</v>
      </c>
      <c r="STG38" s="250" t="s">
        <v>0</v>
      </c>
      <c r="STH38" s="250" t="s">
        <v>0</v>
      </c>
      <c r="STI38" s="250" t="s">
        <v>0</v>
      </c>
      <c r="STJ38" s="250" t="s">
        <v>0</v>
      </c>
      <c r="STK38" s="250" t="s">
        <v>0</v>
      </c>
      <c r="STL38" s="250" t="s">
        <v>0</v>
      </c>
      <c r="STM38" s="250" t="s">
        <v>0</v>
      </c>
      <c r="STN38" s="250" t="s">
        <v>0</v>
      </c>
      <c r="STO38" s="250" t="s">
        <v>0</v>
      </c>
      <c r="STP38" s="250" t="s">
        <v>0</v>
      </c>
      <c r="STQ38" s="250" t="s">
        <v>0</v>
      </c>
      <c r="STR38" s="250" t="s">
        <v>0</v>
      </c>
      <c r="STS38" s="250" t="s">
        <v>0</v>
      </c>
      <c r="STT38" s="250" t="s">
        <v>0</v>
      </c>
      <c r="STU38" s="250" t="s">
        <v>0</v>
      </c>
      <c r="STV38" s="250" t="s">
        <v>0</v>
      </c>
      <c r="STW38" s="250" t="s">
        <v>0</v>
      </c>
      <c r="STX38" s="250" t="s">
        <v>0</v>
      </c>
      <c r="STY38" s="250" t="s">
        <v>0</v>
      </c>
      <c r="STZ38" s="250" t="s">
        <v>0</v>
      </c>
      <c r="SUA38" s="250" t="s">
        <v>0</v>
      </c>
      <c r="SUB38" s="250" t="s">
        <v>0</v>
      </c>
      <c r="SUC38" s="250" t="s">
        <v>0</v>
      </c>
      <c r="SUD38" s="250" t="s">
        <v>0</v>
      </c>
      <c r="SUE38" s="250" t="s">
        <v>0</v>
      </c>
      <c r="SUF38" s="250" t="s">
        <v>0</v>
      </c>
      <c r="SUG38" s="250" t="s">
        <v>0</v>
      </c>
      <c r="SUH38" s="250" t="s">
        <v>0</v>
      </c>
      <c r="SUI38" s="250" t="s">
        <v>0</v>
      </c>
      <c r="SUJ38" s="250" t="s">
        <v>0</v>
      </c>
      <c r="SUK38" s="250" t="s">
        <v>0</v>
      </c>
      <c r="SUL38" s="250" t="s">
        <v>0</v>
      </c>
      <c r="SUM38" s="250" t="s">
        <v>0</v>
      </c>
      <c r="SUN38" s="250" t="s">
        <v>0</v>
      </c>
      <c r="SUO38" s="250" t="s">
        <v>0</v>
      </c>
      <c r="SUP38" s="250" t="s">
        <v>0</v>
      </c>
      <c r="SUQ38" s="250" t="s">
        <v>0</v>
      </c>
      <c r="SUR38" s="250" t="s">
        <v>0</v>
      </c>
      <c r="SUS38" s="250" t="s">
        <v>0</v>
      </c>
      <c r="SUT38" s="250" t="s">
        <v>0</v>
      </c>
      <c r="SUU38" s="250" t="s">
        <v>0</v>
      </c>
      <c r="SUV38" s="250" t="s">
        <v>0</v>
      </c>
      <c r="SUW38" s="250" t="s">
        <v>0</v>
      </c>
      <c r="SUX38" s="250" t="s">
        <v>0</v>
      </c>
      <c r="SUY38" s="250" t="s">
        <v>0</v>
      </c>
      <c r="SUZ38" s="250" t="s">
        <v>0</v>
      </c>
      <c r="SVA38" s="250" t="s">
        <v>0</v>
      </c>
      <c r="SVB38" s="250" t="s">
        <v>0</v>
      </c>
      <c r="SVC38" s="250" t="s">
        <v>0</v>
      </c>
      <c r="SVD38" s="250" t="s">
        <v>0</v>
      </c>
      <c r="SVE38" s="250" t="s">
        <v>0</v>
      </c>
      <c r="SVF38" s="250" t="s">
        <v>0</v>
      </c>
      <c r="SVG38" s="250" t="s">
        <v>0</v>
      </c>
      <c r="SVH38" s="250" t="s">
        <v>0</v>
      </c>
      <c r="SVI38" s="250" t="s">
        <v>0</v>
      </c>
      <c r="SVJ38" s="250" t="s">
        <v>0</v>
      </c>
      <c r="SVK38" s="250" t="s">
        <v>0</v>
      </c>
      <c r="SVL38" s="250" t="s">
        <v>0</v>
      </c>
      <c r="SVM38" s="250" t="s">
        <v>0</v>
      </c>
      <c r="SVN38" s="250" t="s">
        <v>0</v>
      </c>
      <c r="SVO38" s="250" t="s">
        <v>0</v>
      </c>
      <c r="SVP38" s="250" t="s">
        <v>0</v>
      </c>
      <c r="SVQ38" s="250" t="s">
        <v>0</v>
      </c>
      <c r="SVR38" s="250" t="s">
        <v>0</v>
      </c>
      <c r="SVS38" s="250" t="s">
        <v>0</v>
      </c>
      <c r="SVT38" s="250" t="s">
        <v>0</v>
      </c>
      <c r="SVU38" s="250" t="s">
        <v>0</v>
      </c>
      <c r="SVV38" s="250" t="s">
        <v>0</v>
      </c>
      <c r="SVW38" s="250" t="s">
        <v>0</v>
      </c>
      <c r="SVX38" s="250" t="s">
        <v>0</v>
      </c>
      <c r="SVY38" s="250" t="s">
        <v>0</v>
      </c>
      <c r="SVZ38" s="250" t="s">
        <v>0</v>
      </c>
      <c r="SWA38" s="250" t="s">
        <v>0</v>
      </c>
      <c r="SWB38" s="250" t="s">
        <v>0</v>
      </c>
      <c r="SWC38" s="250" t="s">
        <v>0</v>
      </c>
      <c r="SWD38" s="250" t="s">
        <v>0</v>
      </c>
      <c r="SWE38" s="250" t="s">
        <v>0</v>
      </c>
      <c r="SWF38" s="250" t="s">
        <v>0</v>
      </c>
      <c r="SWG38" s="250" t="s">
        <v>0</v>
      </c>
      <c r="SWH38" s="250" t="s">
        <v>0</v>
      </c>
      <c r="SWI38" s="250" t="s">
        <v>0</v>
      </c>
      <c r="SWJ38" s="250" t="s">
        <v>0</v>
      </c>
      <c r="SWK38" s="250" t="s">
        <v>0</v>
      </c>
      <c r="SWL38" s="250" t="s">
        <v>0</v>
      </c>
      <c r="SWM38" s="250" t="s">
        <v>0</v>
      </c>
      <c r="SWN38" s="250" t="s">
        <v>0</v>
      </c>
      <c r="SWO38" s="250" t="s">
        <v>0</v>
      </c>
      <c r="SWP38" s="250" t="s">
        <v>0</v>
      </c>
      <c r="SWQ38" s="250" t="s">
        <v>0</v>
      </c>
      <c r="SWR38" s="250" t="s">
        <v>0</v>
      </c>
      <c r="SWS38" s="250" t="s">
        <v>0</v>
      </c>
      <c r="SWT38" s="250" t="s">
        <v>0</v>
      </c>
      <c r="SWU38" s="250" t="s">
        <v>0</v>
      </c>
      <c r="SWV38" s="250" t="s">
        <v>0</v>
      </c>
      <c r="SWW38" s="250" t="s">
        <v>0</v>
      </c>
      <c r="SWX38" s="250" t="s">
        <v>0</v>
      </c>
      <c r="SWY38" s="250" t="s">
        <v>0</v>
      </c>
      <c r="SWZ38" s="250" t="s">
        <v>0</v>
      </c>
      <c r="SXA38" s="250" t="s">
        <v>0</v>
      </c>
      <c r="SXB38" s="250" t="s">
        <v>0</v>
      </c>
      <c r="SXC38" s="250" t="s">
        <v>0</v>
      </c>
      <c r="SXD38" s="250" t="s">
        <v>0</v>
      </c>
      <c r="SXE38" s="250" t="s">
        <v>0</v>
      </c>
      <c r="SXF38" s="250" t="s">
        <v>0</v>
      </c>
      <c r="SXG38" s="250" t="s">
        <v>0</v>
      </c>
      <c r="SXH38" s="250" t="s">
        <v>0</v>
      </c>
      <c r="SXI38" s="250" t="s">
        <v>0</v>
      </c>
      <c r="SXJ38" s="250" t="s">
        <v>0</v>
      </c>
      <c r="SXK38" s="250" t="s">
        <v>0</v>
      </c>
      <c r="SXL38" s="250" t="s">
        <v>0</v>
      </c>
      <c r="SXM38" s="250" t="s">
        <v>0</v>
      </c>
      <c r="SXN38" s="250" t="s">
        <v>0</v>
      </c>
      <c r="SXO38" s="250" t="s">
        <v>0</v>
      </c>
      <c r="SXP38" s="250" t="s">
        <v>0</v>
      </c>
      <c r="SXQ38" s="250" t="s">
        <v>0</v>
      </c>
      <c r="SXR38" s="250" t="s">
        <v>0</v>
      </c>
      <c r="SXS38" s="250" t="s">
        <v>0</v>
      </c>
      <c r="SXT38" s="250" t="s">
        <v>0</v>
      </c>
      <c r="SXU38" s="250" t="s">
        <v>0</v>
      </c>
      <c r="SXV38" s="250" t="s">
        <v>0</v>
      </c>
      <c r="SXW38" s="250" t="s">
        <v>0</v>
      </c>
      <c r="SXX38" s="250" t="s">
        <v>0</v>
      </c>
      <c r="SXY38" s="250" t="s">
        <v>0</v>
      </c>
      <c r="SXZ38" s="250" t="s">
        <v>0</v>
      </c>
      <c r="SYA38" s="250" t="s">
        <v>0</v>
      </c>
      <c r="SYB38" s="250" t="s">
        <v>0</v>
      </c>
      <c r="SYC38" s="250" t="s">
        <v>0</v>
      </c>
      <c r="SYD38" s="250" t="s">
        <v>0</v>
      </c>
      <c r="SYE38" s="250" t="s">
        <v>0</v>
      </c>
      <c r="SYF38" s="250" t="s">
        <v>0</v>
      </c>
      <c r="SYG38" s="250" t="s">
        <v>0</v>
      </c>
      <c r="SYH38" s="250" t="s">
        <v>0</v>
      </c>
      <c r="SYI38" s="250" t="s">
        <v>0</v>
      </c>
      <c r="SYJ38" s="250" t="s">
        <v>0</v>
      </c>
      <c r="SYK38" s="250" t="s">
        <v>0</v>
      </c>
      <c r="SYL38" s="250" t="s">
        <v>0</v>
      </c>
      <c r="SYM38" s="250" t="s">
        <v>0</v>
      </c>
      <c r="SYN38" s="250" t="s">
        <v>0</v>
      </c>
      <c r="SYO38" s="250" t="s">
        <v>0</v>
      </c>
      <c r="SYP38" s="250" t="s">
        <v>0</v>
      </c>
      <c r="SYQ38" s="250" t="s">
        <v>0</v>
      </c>
      <c r="SYR38" s="250" t="s">
        <v>0</v>
      </c>
      <c r="SYS38" s="250" t="s">
        <v>0</v>
      </c>
      <c r="SYT38" s="250" t="s">
        <v>0</v>
      </c>
      <c r="SYU38" s="250" t="s">
        <v>0</v>
      </c>
      <c r="SYV38" s="250" t="s">
        <v>0</v>
      </c>
      <c r="SYW38" s="250" t="s">
        <v>0</v>
      </c>
      <c r="SYX38" s="250" t="s">
        <v>0</v>
      </c>
      <c r="SYY38" s="250" t="s">
        <v>0</v>
      </c>
      <c r="SYZ38" s="250" t="s">
        <v>0</v>
      </c>
      <c r="SZA38" s="250" t="s">
        <v>0</v>
      </c>
      <c r="SZB38" s="250" t="s">
        <v>0</v>
      </c>
      <c r="SZC38" s="250" t="s">
        <v>0</v>
      </c>
      <c r="SZD38" s="250" t="s">
        <v>0</v>
      </c>
      <c r="SZE38" s="250" t="s">
        <v>0</v>
      </c>
      <c r="SZF38" s="250" t="s">
        <v>0</v>
      </c>
      <c r="SZG38" s="250" t="s">
        <v>0</v>
      </c>
      <c r="SZH38" s="250" t="s">
        <v>0</v>
      </c>
      <c r="SZI38" s="250" t="s">
        <v>0</v>
      </c>
      <c r="SZJ38" s="250" t="s">
        <v>0</v>
      </c>
      <c r="SZK38" s="250" t="s">
        <v>0</v>
      </c>
      <c r="SZL38" s="250" t="s">
        <v>0</v>
      </c>
      <c r="SZM38" s="250" t="s">
        <v>0</v>
      </c>
      <c r="SZN38" s="250" t="s">
        <v>0</v>
      </c>
      <c r="SZO38" s="250" t="s">
        <v>0</v>
      </c>
      <c r="SZP38" s="250" t="s">
        <v>0</v>
      </c>
      <c r="SZQ38" s="250" t="s">
        <v>0</v>
      </c>
      <c r="SZR38" s="250" t="s">
        <v>0</v>
      </c>
      <c r="SZS38" s="250" t="s">
        <v>0</v>
      </c>
      <c r="SZT38" s="250" t="s">
        <v>0</v>
      </c>
      <c r="SZU38" s="250" t="s">
        <v>0</v>
      </c>
      <c r="SZV38" s="250" t="s">
        <v>0</v>
      </c>
      <c r="SZW38" s="250" t="s">
        <v>0</v>
      </c>
      <c r="SZX38" s="250" t="s">
        <v>0</v>
      </c>
      <c r="SZY38" s="250" t="s">
        <v>0</v>
      </c>
      <c r="SZZ38" s="250" t="s">
        <v>0</v>
      </c>
      <c r="TAA38" s="250" t="s">
        <v>0</v>
      </c>
      <c r="TAB38" s="250" t="s">
        <v>0</v>
      </c>
      <c r="TAC38" s="250" t="s">
        <v>0</v>
      </c>
      <c r="TAD38" s="250" t="s">
        <v>0</v>
      </c>
      <c r="TAE38" s="250" t="s">
        <v>0</v>
      </c>
      <c r="TAF38" s="250" t="s">
        <v>0</v>
      </c>
      <c r="TAG38" s="250" t="s">
        <v>0</v>
      </c>
      <c r="TAH38" s="250" t="s">
        <v>0</v>
      </c>
      <c r="TAI38" s="250" t="s">
        <v>0</v>
      </c>
      <c r="TAJ38" s="250" t="s">
        <v>0</v>
      </c>
      <c r="TAK38" s="250" t="s">
        <v>0</v>
      </c>
      <c r="TAL38" s="250" t="s">
        <v>0</v>
      </c>
      <c r="TAM38" s="250" t="s">
        <v>0</v>
      </c>
      <c r="TAN38" s="250" t="s">
        <v>0</v>
      </c>
      <c r="TAO38" s="250" t="s">
        <v>0</v>
      </c>
      <c r="TAP38" s="250" t="s">
        <v>0</v>
      </c>
      <c r="TAQ38" s="250" t="s">
        <v>0</v>
      </c>
      <c r="TAR38" s="250" t="s">
        <v>0</v>
      </c>
      <c r="TAS38" s="250" t="s">
        <v>0</v>
      </c>
      <c r="TAT38" s="250" t="s">
        <v>0</v>
      </c>
      <c r="TAU38" s="250" t="s">
        <v>0</v>
      </c>
      <c r="TAV38" s="250" t="s">
        <v>0</v>
      </c>
      <c r="TAW38" s="250" t="s">
        <v>0</v>
      </c>
      <c r="TAX38" s="250" t="s">
        <v>0</v>
      </c>
      <c r="TAY38" s="250" t="s">
        <v>0</v>
      </c>
      <c r="TAZ38" s="250" t="s">
        <v>0</v>
      </c>
      <c r="TBA38" s="250" t="s">
        <v>0</v>
      </c>
      <c r="TBB38" s="250" t="s">
        <v>0</v>
      </c>
      <c r="TBC38" s="250" t="s">
        <v>0</v>
      </c>
      <c r="TBD38" s="250" t="s">
        <v>0</v>
      </c>
      <c r="TBE38" s="250" t="s">
        <v>0</v>
      </c>
      <c r="TBF38" s="250" t="s">
        <v>0</v>
      </c>
      <c r="TBG38" s="250" t="s">
        <v>0</v>
      </c>
      <c r="TBH38" s="250" t="s">
        <v>0</v>
      </c>
      <c r="TBI38" s="250" t="s">
        <v>0</v>
      </c>
      <c r="TBJ38" s="250" t="s">
        <v>0</v>
      </c>
      <c r="TBK38" s="250" t="s">
        <v>0</v>
      </c>
      <c r="TBL38" s="250" t="s">
        <v>0</v>
      </c>
      <c r="TBM38" s="250" t="s">
        <v>0</v>
      </c>
      <c r="TBN38" s="250" t="s">
        <v>0</v>
      </c>
      <c r="TBO38" s="250" t="s">
        <v>0</v>
      </c>
      <c r="TBP38" s="250" t="s">
        <v>0</v>
      </c>
      <c r="TBQ38" s="250" t="s">
        <v>0</v>
      </c>
      <c r="TBR38" s="250" t="s">
        <v>0</v>
      </c>
      <c r="TBS38" s="250" t="s">
        <v>0</v>
      </c>
      <c r="TBT38" s="250" t="s">
        <v>0</v>
      </c>
      <c r="TBU38" s="250" t="s">
        <v>0</v>
      </c>
      <c r="TBV38" s="250" t="s">
        <v>0</v>
      </c>
      <c r="TBW38" s="250" t="s">
        <v>0</v>
      </c>
      <c r="TBX38" s="250" t="s">
        <v>0</v>
      </c>
      <c r="TBY38" s="250" t="s">
        <v>0</v>
      </c>
      <c r="TBZ38" s="250" t="s">
        <v>0</v>
      </c>
      <c r="TCA38" s="250" t="s">
        <v>0</v>
      </c>
      <c r="TCB38" s="250" t="s">
        <v>0</v>
      </c>
      <c r="TCC38" s="250" t="s">
        <v>0</v>
      </c>
      <c r="TCD38" s="250" t="s">
        <v>0</v>
      </c>
      <c r="TCE38" s="250" t="s">
        <v>0</v>
      </c>
      <c r="TCF38" s="250" t="s">
        <v>0</v>
      </c>
      <c r="TCG38" s="250" t="s">
        <v>0</v>
      </c>
      <c r="TCH38" s="250" t="s">
        <v>0</v>
      </c>
      <c r="TCI38" s="250" t="s">
        <v>0</v>
      </c>
      <c r="TCJ38" s="250" t="s">
        <v>0</v>
      </c>
      <c r="TCK38" s="250" t="s">
        <v>0</v>
      </c>
      <c r="TCL38" s="250" t="s">
        <v>0</v>
      </c>
      <c r="TCM38" s="250" t="s">
        <v>0</v>
      </c>
      <c r="TCN38" s="250" t="s">
        <v>0</v>
      </c>
      <c r="TCO38" s="250" t="s">
        <v>0</v>
      </c>
      <c r="TCP38" s="250" t="s">
        <v>0</v>
      </c>
      <c r="TCQ38" s="250" t="s">
        <v>0</v>
      </c>
      <c r="TCR38" s="250" t="s">
        <v>0</v>
      </c>
      <c r="TCS38" s="250" t="s">
        <v>0</v>
      </c>
      <c r="TCT38" s="250" t="s">
        <v>0</v>
      </c>
      <c r="TCU38" s="250" t="s">
        <v>0</v>
      </c>
      <c r="TCV38" s="250" t="s">
        <v>0</v>
      </c>
      <c r="TCW38" s="250" t="s">
        <v>0</v>
      </c>
      <c r="TCX38" s="250" t="s">
        <v>0</v>
      </c>
      <c r="TCY38" s="250" t="s">
        <v>0</v>
      </c>
      <c r="TCZ38" s="250" t="s">
        <v>0</v>
      </c>
      <c r="TDA38" s="250" t="s">
        <v>0</v>
      </c>
      <c r="TDB38" s="250" t="s">
        <v>0</v>
      </c>
      <c r="TDC38" s="250" t="s">
        <v>0</v>
      </c>
      <c r="TDD38" s="250" t="s">
        <v>0</v>
      </c>
      <c r="TDE38" s="250" t="s">
        <v>0</v>
      </c>
      <c r="TDF38" s="250" t="s">
        <v>0</v>
      </c>
      <c r="TDG38" s="250" t="s">
        <v>0</v>
      </c>
      <c r="TDH38" s="250" t="s">
        <v>0</v>
      </c>
      <c r="TDI38" s="250" t="s">
        <v>0</v>
      </c>
      <c r="TDJ38" s="250" t="s">
        <v>0</v>
      </c>
      <c r="TDK38" s="250" t="s">
        <v>0</v>
      </c>
      <c r="TDL38" s="250" t="s">
        <v>0</v>
      </c>
      <c r="TDM38" s="250" t="s">
        <v>0</v>
      </c>
      <c r="TDN38" s="250" t="s">
        <v>0</v>
      </c>
      <c r="TDO38" s="250" t="s">
        <v>0</v>
      </c>
      <c r="TDP38" s="250" t="s">
        <v>0</v>
      </c>
      <c r="TDQ38" s="250" t="s">
        <v>0</v>
      </c>
      <c r="TDR38" s="250" t="s">
        <v>0</v>
      </c>
      <c r="TDS38" s="250" t="s">
        <v>0</v>
      </c>
      <c r="TDT38" s="250" t="s">
        <v>0</v>
      </c>
      <c r="TDU38" s="250" t="s">
        <v>0</v>
      </c>
      <c r="TDV38" s="250" t="s">
        <v>0</v>
      </c>
      <c r="TDW38" s="250" t="s">
        <v>0</v>
      </c>
      <c r="TDX38" s="250" t="s">
        <v>0</v>
      </c>
      <c r="TDY38" s="250" t="s">
        <v>0</v>
      </c>
      <c r="TDZ38" s="250" t="s">
        <v>0</v>
      </c>
      <c r="TEA38" s="250" t="s">
        <v>0</v>
      </c>
      <c r="TEB38" s="250" t="s">
        <v>0</v>
      </c>
      <c r="TEC38" s="250" t="s">
        <v>0</v>
      </c>
      <c r="TED38" s="250" t="s">
        <v>0</v>
      </c>
      <c r="TEE38" s="250" t="s">
        <v>0</v>
      </c>
      <c r="TEF38" s="250" t="s">
        <v>0</v>
      </c>
      <c r="TEG38" s="250" t="s">
        <v>0</v>
      </c>
      <c r="TEH38" s="250" t="s">
        <v>0</v>
      </c>
      <c r="TEI38" s="250" t="s">
        <v>0</v>
      </c>
      <c r="TEJ38" s="250" t="s">
        <v>0</v>
      </c>
      <c r="TEK38" s="250" t="s">
        <v>0</v>
      </c>
      <c r="TEL38" s="250" t="s">
        <v>0</v>
      </c>
      <c r="TEM38" s="250" t="s">
        <v>0</v>
      </c>
      <c r="TEN38" s="250" t="s">
        <v>0</v>
      </c>
      <c r="TEO38" s="250" t="s">
        <v>0</v>
      </c>
      <c r="TEP38" s="250" t="s">
        <v>0</v>
      </c>
      <c r="TEQ38" s="250" t="s">
        <v>0</v>
      </c>
      <c r="TER38" s="250" t="s">
        <v>0</v>
      </c>
      <c r="TES38" s="250" t="s">
        <v>0</v>
      </c>
      <c r="TET38" s="250" t="s">
        <v>0</v>
      </c>
      <c r="TEU38" s="250" t="s">
        <v>0</v>
      </c>
      <c r="TEV38" s="250" t="s">
        <v>0</v>
      </c>
      <c r="TEW38" s="250" t="s">
        <v>0</v>
      </c>
      <c r="TEX38" s="250" t="s">
        <v>0</v>
      </c>
      <c r="TEY38" s="250" t="s">
        <v>0</v>
      </c>
      <c r="TEZ38" s="250" t="s">
        <v>0</v>
      </c>
      <c r="TFA38" s="250" t="s">
        <v>0</v>
      </c>
      <c r="TFB38" s="250" t="s">
        <v>0</v>
      </c>
      <c r="TFC38" s="250" t="s">
        <v>0</v>
      </c>
      <c r="TFD38" s="250" t="s">
        <v>0</v>
      </c>
      <c r="TFE38" s="250" t="s">
        <v>0</v>
      </c>
      <c r="TFF38" s="250" t="s">
        <v>0</v>
      </c>
      <c r="TFG38" s="250" t="s">
        <v>0</v>
      </c>
      <c r="TFH38" s="250" t="s">
        <v>0</v>
      </c>
      <c r="TFI38" s="250" t="s">
        <v>0</v>
      </c>
      <c r="TFJ38" s="250" t="s">
        <v>0</v>
      </c>
      <c r="TFK38" s="250" t="s">
        <v>0</v>
      </c>
      <c r="TFL38" s="250" t="s">
        <v>0</v>
      </c>
      <c r="TFM38" s="250" t="s">
        <v>0</v>
      </c>
      <c r="TFN38" s="250" t="s">
        <v>0</v>
      </c>
      <c r="TFO38" s="250" t="s">
        <v>0</v>
      </c>
      <c r="TFP38" s="250" t="s">
        <v>0</v>
      </c>
      <c r="TFQ38" s="250" t="s">
        <v>0</v>
      </c>
      <c r="TFR38" s="250" t="s">
        <v>0</v>
      </c>
      <c r="TFS38" s="250" t="s">
        <v>0</v>
      </c>
      <c r="TFT38" s="250" t="s">
        <v>0</v>
      </c>
      <c r="TFU38" s="250" t="s">
        <v>0</v>
      </c>
      <c r="TFV38" s="250" t="s">
        <v>0</v>
      </c>
      <c r="TFW38" s="250" t="s">
        <v>0</v>
      </c>
      <c r="TFX38" s="250" t="s">
        <v>0</v>
      </c>
      <c r="TFY38" s="250" t="s">
        <v>0</v>
      </c>
      <c r="TFZ38" s="250" t="s">
        <v>0</v>
      </c>
      <c r="TGA38" s="250" t="s">
        <v>0</v>
      </c>
      <c r="TGB38" s="250" t="s">
        <v>0</v>
      </c>
      <c r="TGC38" s="250" t="s">
        <v>0</v>
      </c>
      <c r="TGD38" s="250" t="s">
        <v>0</v>
      </c>
      <c r="TGE38" s="250" t="s">
        <v>0</v>
      </c>
      <c r="TGF38" s="250" t="s">
        <v>0</v>
      </c>
      <c r="TGG38" s="250" t="s">
        <v>0</v>
      </c>
      <c r="TGH38" s="250" t="s">
        <v>0</v>
      </c>
      <c r="TGI38" s="250" t="s">
        <v>0</v>
      </c>
      <c r="TGJ38" s="250" t="s">
        <v>0</v>
      </c>
      <c r="TGK38" s="250" t="s">
        <v>0</v>
      </c>
      <c r="TGL38" s="250" t="s">
        <v>0</v>
      </c>
      <c r="TGM38" s="250" t="s">
        <v>0</v>
      </c>
      <c r="TGN38" s="250" t="s">
        <v>0</v>
      </c>
      <c r="TGO38" s="250" t="s">
        <v>0</v>
      </c>
      <c r="TGP38" s="250" t="s">
        <v>0</v>
      </c>
      <c r="TGQ38" s="250" t="s">
        <v>0</v>
      </c>
      <c r="TGR38" s="250" t="s">
        <v>0</v>
      </c>
      <c r="TGS38" s="250" t="s">
        <v>0</v>
      </c>
      <c r="TGT38" s="250" t="s">
        <v>0</v>
      </c>
      <c r="TGU38" s="250" t="s">
        <v>0</v>
      </c>
      <c r="TGV38" s="250" t="s">
        <v>0</v>
      </c>
      <c r="TGW38" s="250" t="s">
        <v>0</v>
      </c>
      <c r="TGX38" s="250" t="s">
        <v>0</v>
      </c>
      <c r="TGY38" s="250" t="s">
        <v>0</v>
      </c>
      <c r="TGZ38" s="250" t="s">
        <v>0</v>
      </c>
      <c r="THA38" s="250" t="s">
        <v>0</v>
      </c>
      <c r="THB38" s="250" t="s">
        <v>0</v>
      </c>
      <c r="THC38" s="250" t="s">
        <v>0</v>
      </c>
      <c r="THD38" s="250" t="s">
        <v>0</v>
      </c>
      <c r="THE38" s="250" t="s">
        <v>0</v>
      </c>
      <c r="THF38" s="250" t="s">
        <v>0</v>
      </c>
      <c r="THG38" s="250" t="s">
        <v>0</v>
      </c>
      <c r="THH38" s="250" t="s">
        <v>0</v>
      </c>
      <c r="THI38" s="250" t="s">
        <v>0</v>
      </c>
      <c r="THJ38" s="250" t="s">
        <v>0</v>
      </c>
      <c r="THK38" s="250" t="s">
        <v>0</v>
      </c>
      <c r="THL38" s="250" t="s">
        <v>0</v>
      </c>
      <c r="THM38" s="250" t="s">
        <v>0</v>
      </c>
      <c r="THN38" s="250" t="s">
        <v>0</v>
      </c>
      <c r="THO38" s="250" t="s">
        <v>0</v>
      </c>
      <c r="THP38" s="250" t="s">
        <v>0</v>
      </c>
      <c r="THQ38" s="250" t="s">
        <v>0</v>
      </c>
      <c r="THR38" s="250" t="s">
        <v>0</v>
      </c>
      <c r="THS38" s="250" t="s">
        <v>0</v>
      </c>
      <c r="THT38" s="250" t="s">
        <v>0</v>
      </c>
      <c r="THU38" s="250" t="s">
        <v>0</v>
      </c>
      <c r="THV38" s="250" t="s">
        <v>0</v>
      </c>
      <c r="THW38" s="250" t="s">
        <v>0</v>
      </c>
      <c r="THX38" s="250" t="s">
        <v>0</v>
      </c>
      <c r="THY38" s="250" t="s">
        <v>0</v>
      </c>
      <c r="THZ38" s="250" t="s">
        <v>0</v>
      </c>
      <c r="TIA38" s="250" t="s">
        <v>0</v>
      </c>
      <c r="TIB38" s="250" t="s">
        <v>0</v>
      </c>
      <c r="TIC38" s="250" t="s">
        <v>0</v>
      </c>
      <c r="TID38" s="250" t="s">
        <v>0</v>
      </c>
      <c r="TIE38" s="250" t="s">
        <v>0</v>
      </c>
      <c r="TIF38" s="250" t="s">
        <v>0</v>
      </c>
      <c r="TIG38" s="250" t="s">
        <v>0</v>
      </c>
      <c r="TIH38" s="250" t="s">
        <v>0</v>
      </c>
      <c r="TII38" s="250" t="s">
        <v>0</v>
      </c>
      <c r="TIJ38" s="250" t="s">
        <v>0</v>
      </c>
      <c r="TIK38" s="250" t="s">
        <v>0</v>
      </c>
      <c r="TIL38" s="250" t="s">
        <v>0</v>
      </c>
      <c r="TIM38" s="250" t="s">
        <v>0</v>
      </c>
      <c r="TIN38" s="250" t="s">
        <v>0</v>
      </c>
      <c r="TIO38" s="250" t="s">
        <v>0</v>
      </c>
      <c r="TIP38" s="250" t="s">
        <v>0</v>
      </c>
      <c r="TIQ38" s="250" t="s">
        <v>0</v>
      </c>
      <c r="TIR38" s="250" t="s">
        <v>0</v>
      </c>
      <c r="TIS38" s="250" t="s">
        <v>0</v>
      </c>
      <c r="TIT38" s="250" t="s">
        <v>0</v>
      </c>
      <c r="TIU38" s="250" t="s">
        <v>0</v>
      </c>
      <c r="TIV38" s="250" t="s">
        <v>0</v>
      </c>
      <c r="TIW38" s="250" t="s">
        <v>0</v>
      </c>
      <c r="TIX38" s="250" t="s">
        <v>0</v>
      </c>
      <c r="TIY38" s="250" t="s">
        <v>0</v>
      </c>
      <c r="TIZ38" s="250" t="s">
        <v>0</v>
      </c>
      <c r="TJA38" s="250" t="s">
        <v>0</v>
      </c>
      <c r="TJB38" s="250" t="s">
        <v>0</v>
      </c>
      <c r="TJC38" s="250" t="s">
        <v>0</v>
      </c>
      <c r="TJD38" s="250" t="s">
        <v>0</v>
      </c>
      <c r="TJE38" s="250" t="s">
        <v>0</v>
      </c>
      <c r="TJF38" s="250" t="s">
        <v>0</v>
      </c>
      <c r="TJG38" s="250" t="s">
        <v>0</v>
      </c>
      <c r="TJH38" s="250" t="s">
        <v>0</v>
      </c>
      <c r="TJI38" s="250" t="s">
        <v>0</v>
      </c>
      <c r="TJJ38" s="250" t="s">
        <v>0</v>
      </c>
      <c r="TJK38" s="250" t="s">
        <v>0</v>
      </c>
      <c r="TJL38" s="250" t="s">
        <v>0</v>
      </c>
      <c r="TJM38" s="250" t="s">
        <v>0</v>
      </c>
      <c r="TJN38" s="250" t="s">
        <v>0</v>
      </c>
      <c r="TJO38" s="250" t="s">
        <v>0</v>
      </c>
      <c r="TJP38" s="250" t="s">
        <v>0</v>
      </c>
      <c r="TJQ38" s="250" t="s">
        <v>0</v>
      </c>
      <c r="TJR38" s="250" t="s">
        <v>0</v>
      </c>
      <c r="TJS38" s="250" t="s">
        <v>0</v>
      </c>
      <c r="TJT38" s="250" t="s">
        <v>0</v>
      </c>
      <c r="TJU38" s="250" t="s">
        <v>0</v>
      </c>
      <c r="TJV38" s="250" t="s">
        <v>0</v>
      </c>
      <c r="TJW38" s="250" t="s">
        <v>0</v>
      </c>
      <c r="TJX38" s="250" t="s">
        <v>0</v>
      </c>
      <c r="TJY38" s="250" t="s">
        <v>0</v>
      </c>
      <c r="TJZ38" s="250" t="s">
        <v>0</v>
      </c>
      <c r="TKA38" s="250" t="s">
        <v>0</v>
      </c>
      <c r="TKB38" s="250" t="s">
        <v>0</v>
      </c>
      <c r="TKC38" s="250" t="s">
        <v>0</v>
      </c>
      <c r="TKD38" s="250" t="s">
        <v>0</v>
      </c>
      <c r="TKE38" s="250" t="s">
        <v>0</v>
      </c>
      <c r="TKF38" s="250" t="s">
        <v>0</v>
      </c>
      <c r="TKG38" s="250" t="s">
        <v>0</v>
      </c>
      <c r="TKH38" s="250" t="s">
        <v>0</v>
      </c>
      <c r="TKI38" s="250" t="s">
        <v>0</v>
      </c>
      <c r="TKJ38" s="250" t="s">
        <v>0</v>
      </c>
      <c r="TKK38" s="250" t="s">
        <v>0</v>
      </c>
      <c r="TKL38" s="250" t="s">
        <v>0</v>
      </c>
      <c r="TKM38" s="250" t="s">
        <v>0</v>
      </c>
      <c r="TKN38" s="250" t="s">
        <v>0</v>
      </c>
      <c r="TKO38" s="250" t="s">
        <v>0</v>
      </c>
      <c r="TKP38" s="250" t="s">
        <v>0</v>
      </c>
      <c r="TKQ38" s="250" t="s">
        <v>0</v>
      </c>
      <c r="TKR38" s="250" t="s">
        <v>0</v>
      </c>
      <c r="TKS38" s="250" t="s">
        <v>0</v>
      </c>
      <c r="TKT38" s="250" t="s">
        <v>0</v>
      </c>
      <c r="TKU38" s="250" t="s">
        <v>0</v>
      </c>
      <c r="TKV38" s="250" t="s">
        <v>0</v>
      </c>
      <c r="TKW38" s="250" t="s">
        <v>0</v>
      </c>
      <c r="TKX38" s="250" t="s">
        <v>0</v>
      </c>
      <c r="TKY38" s="250" t="s">
        <v>0</v>
      </c>
      <c r="TKZ38" s="250" t="s">
        <v>0</v>
      </c>
      <c r="TLA38" s="250" t="s">
        <v>0</v>
      </c>
      <c r="TLB38" s="250" t="s">
        <v>0</v>
      </c>
      <c r="TLC38" s="250" t="s">
        <v>0</v>
      </c>
      <c r="TLD38" s="250" t="s">
        <v>0</v>
      </c>
      <c r="TLE38" s="250" t="s">
        <v>0</v>
      </c>
      <c r="TLF38" s="250" t="s">
        <v>0</v>
      </c>
      <c r="TLG38" s="250" t="s">
        <v>0</v>
      </c>
      <c r="TLH38" s="250" t="s">
        <v>0</v>
      </c>
      <c r="TLI38" s="250" t="s">
        <v>0</v>
      </c>
      <c r="TLJ38" s="250" t="s">
        <v>0</v>
      </c>
      <c r="TLK38" s="250" t="s">
        <v>0</v>
      </c>
      <c r="TLL38" s="250" t="s">
        <v>0</v>
      </c>
      <c r="TLM38" s="250" t="s">
        <v>0</v>
      </c>
      <c r="TLN38" s="250" t="s">
        <v>0</v>
      </c>
      <c r="TLO38" s="250" t="s">
        <v>0</v>
      </c>
      <c r="TLP38" s="250" t="s">
        <v>0</v>
      </c>
      <c r="TLQ38" s="250" t="s">
        <v>0</v>
      </c>
      <c r="TLR38" s="250" t="s">
        <v>0</v>
      </c>
      <c r="TLS38" s="250" t="s">
        <v>0</v>
      </c>
      <c r="TLT38" s="250" t="s">
        <v>0</v>
      </c>
      <c r="TLU38" s="250" t="s">
        <v>0</v>
      </c>
      <c r="TLV38" s="250" t="s">
        <v>0</v>
      </c>
      <c r="TLW38" s="250" t="s">
        <v>0</v>
      </c>
      <c r="TLX38" s="250" t="s">
        <v>0</v>
      </c>
      <c r="TLY38" s="250" t="s">
        <v>0</v>
      </c>
      <c r="TLZ38" s="250" t="s">
        <v>0</v>
      </c>
      <c r="TMA38" s="250" t="s">
        <v>0</v>
      </c>
      <c r="TMB38" s="250" t="s">
        <v>0</v>
      </c>
      <c r="TMC38" s="250" t="s">
        <v>0</v>
      </c>
      <c r="TMD38" s="250" t="s">
        <v>0</v>
      </c>
      <c r="TME38" s="250" t="s">
        <v>0</v>
      </c>
      <c r="TMF38" s="250" t="s">
        <v>0</v>
      </c>
      <c r="TMG38" s="250" t="s">
        <v>0</v>
      </c>
      <c r="TMH38" s="250" t="s">
        <v>0</v>
      </c>
      <c r="TMI38" s="250" t="s">
        <v>0</v>
      </c>
      <c r="TMJ38" s="250" t="s">
        <v>0</v>
      </c>
      <c r="TMK38" s="250" t="s">
        <v>0</v>
      </c>
      <c r="TML38" s="250" t="s">
        <v>0</v>
      </c>
      <c r="TMM38" s="250" t="s">
        <v>0</v>
      </c>
      <c r="TMN38" s="250" t="s">
        <v>0</v>
      </c>
      <c r="TMO38" s="250" t="s">
        <v>0</v>
      </c>
      <c r="TMP38" s="250" t="s">
        <v>0</v>
      </c>
      <c r="TMQ38" s="250" t="s">
        <v>0</v>
      </c>
      <c r="TMR38" s="250" t="s">
        <v>0</v>
      </c>
      <c r="TMS38" s="250" t="s">
        <v>0</v>
      </c>
      <c r="TMT38" s="250" t="s">
        <v>0</v>
      </c>
      <c r="TMU38" s="250" t="s">
        <v>0</v>
      </c>
      <c r="TMV38" s="250" t="s">
        <v>0</v>
      </c>
      <c r="TMW38" s="250" t="s">
        <v>0</v>
      </c>
      <c r="TMX38" s="250" t="s">
        <v>0</v>
      </c>
      <c r="TMY38" s="250" t="s">
        <v>0</v>
      </c>
      <c r="TMZ38" s="250" t="s">
        <v>0</v>
      </c>
      <c r="TNA38" s="250" t="s">
        <v>0</v>
      </c>
      <c r="TNB38" s="250" t="s">
        <v>0</v>
      </c>
      <c r="TNC38" s="250" t="s">
        <v>0</v>
      </c>
      <c r="TND38" s="250" t="s">
        <v>0</v>
      </c>
      <c r="TNE38" s="250" t="s">
        <v>0</v>
      </c>
      <c r="TNF38" s="250" t="s">
        <v>0</v>
      </c>
      <c r="TNG38" s="250" t="s">
        <v>0</v>
      </c>
      <c r="TNH38" s="250" t="s">
        <v>0</v>
      </c>
      <c r="TNI38" s="250" t="s">
        <v>0</v>
      </c>
      <c r="TNJ38" s="250" t="s">
        <v>0</v>
      </c>
      <c r="TNK38" s="250" t="s">
        <v>0</v>
      </c>
      <c r="TNL38" s="250" t="s">
        <v>0</v>
      </c>
      <c r="TNM38" s="250" t="s">
        <v>0</v>
      </c>
      <c r="TNN38" s="250" t="s">
        <v>0</v>
      </c>
      <c r="TNO38" s="250" t="s">
        <v>0</v>
      </c>
      <c r="TNP38" s="250" t="s">
        <v>0</v>
      </c>
      <c r="TNQ38" s="250" t="s">
        <v>0</v>
      </c>
      <c r="TNR38" s="250" t="s">
        <v>0</v>
      </c>
      <c r="TNS38" s="250" t="s">
        <v>0</v>
      </c>
      <c r="TNT38" s="250" t="s">
        <v>0</v>
      </c>
      <c r="TNU38" s="250" t="s">
        <v>0</v>
      </c>
      <c r="TNV38" s="250" t="s">
        <v>0</v>
      </c>
      <c r="TNW38" s="250" t="s">
        <v>0</v>
      </c>
      <c r="TNX38" s="250" t="s">
        <v>0</v>
      </c>
      <c r="TNY38" s="250" t="s">
        <v>0</v>
      </c>
      <c r="TNZ38" s="250" t="s">
        <v>0</v>
      </c>
      <c r="TOA38" s="250" t="s">
        <v>0</v>
      </c>
      <c r="TOB38" s="250" t="s">
        <v>0</v>
      </c>
      <c r="TOC38" s="250" t="s">
        <v>0</v>
      </c>
      <c r="TOD38" s="250" t="s">
        <v>0</v>
      </c>
      <c r="TOE38" s="250" t="s">
        <v>0</v>
      </c>
      <c r="TOF38" s="250" t="s">
        <v>0</v>
      </c>
      <c r="TOG38" s="250" t="s">
        <v>0</v>
      </c>
      <c r="TOH38" s="250" t="s">
        <v>0</v>
      </c>
      <c r="TOI38" s="250" t="s">
        <v>0</v>
      </c>
      <c r="TOJ38" s="250" t="s">
        <v>0</v>
      </c>
      <c r="TOK38" s="250" t="s">
        <v>0</v>
      </c>
      <c r="TOL38" s="250" t="s">
        <v>0</v>
      </c>
      <c r="TOM38" s="250" t="s">
        <v>0</v>
      </c>
      <c r="TON38" s="250" t="s">
        <v>0</v>
      </c>
      <c r="TOO38" s="250" t="s">
        <v>0</v>
      </c>
      <c r="TOP38" s="250" t="s">
        <v>0</v>
      </c>
      <c r="TOQ38" s="250" t="s">
        <v>0</v>
      </c>
      <c r="TOR38" s="250" t="s">
        <v>0</v>
      </c>
      <c r="TOS38" s="250" t="s">
        <v>0</v>
      </c>
      <c r="TOT38" s="250" t="s">
        <v>0</v>
      </c>
      <c r="TOU38" s="250" t="s">
        <v>0</v>
      </c>
      <c r="TOV38" s="250" t="s">
        <v>0</v>
      </c>
      <c r="TOW38" s="250" t="s">
        <v>0</v>
      </c>
      <c r="TOX38" s="250" t="s">
        <v>0</v>
      </c>
      <c r="TOY38" s="250" t="s">
        <v>0</v>
      </c>
      <c r="TOZ38" s="250" t="s">
        <v>0</v>
      </c>
      <c r="TPA38" s="250" t="s">
        <v>0</v>
      </c>
      <c r="TPB38" s="250" t="s">
        <v>0</v>
      </c>
      <c r="TPC38" s="250" t="s">
        <v>0</v>
      </c>
      <c r="TPD38" s="250" t="s">
        <v>0</v>
      </c>
      <c r="TPE38" s="250" t="s">
        <v>0</v>
      </c>
      <c r="TPF38" s="250" t="s">
        <v>0</v>
      </c>
      <c r="TPG38" s="250" t="s">
        <v>0</v>
      </c>
      <c r="TPH38" s="250" t="s">
        <v>0</v>
      </c>
      <c r="TPI38" s="250" t="s">
        <v>0</v>
      </c>
      <c r="TPJ38" s="250" t="s">
        <v>0</v>
      </c>
      <c r="TPK38" s="250" t="s">
        <v>0</v>
      </c>
      <c r="TPL38" s="250" t="s">
        <v>0</v>
      </c>
      <c r="TPM38" s="250" t="s">
        <v>0</v>
      </c>
      <c r="TPN38" s="250" t="s">
        <v>0</v>
      </c>
      <c r="TPO38" s="250" t="s">
        <v>0</v>
      </c>
      <c r="TPP38" s="250" t="s">
        <v>0</v>
      </c>
      <c r="TPQ38" s="250" t="s">
        <v>0</v>
      </c>
      <c r="TPR38" s="250" t="s">
        <v>0</v>
      </c>
      <c r="TPS38" s="250" t="s">
        <v>0</v>
      </c>
      <c r="TPT38" s="250" t="s">
        <v>0</v>
      </c>
      <c r="TPU38" s="250" t="s">
        <v>0</v>
      </c>
      <c r="TPV38" s="250" t="s">
        <v>0</v>
      </c>
      <c r="TPW38" s="250" t="s">
        <v>0</v>
      </c>
      <c r="TPX38" s="250" t="s">
        <v>0</v>
      </c>
      <c r="TPY38" s="250" t="s">
        <v>0</v>
      </c>
      <c r="TPZ38" s="250" t="s">
        <v>0</v>
      </c>
      <c r="TQA38" s="250" t="s">
        <v>0</v>
      </c>
      <c r="TQB38" s="250" t="s">
        <v>0</v>
      </c>
      <c r="TQC38" s="250" t="s">
        <v>0</v>
      </c>
      <c r="TQD38" s="250" t="s">
        <v>0</v>
      </c>
      <c r="TQE38" s="250" t="s">
        <v>0</v>
      </c>
      <c r="TQF38" s="250" t="s">
        <v>0</v>
      </c>
      <c r="TQG38" s="250" t="s">
        <v>0</v>
      </c>
      <c r="TQH38" s="250" t="s">
        <v>0</v>
      </c>
      <c r="TQI38" s="250" t="s">
        <v>0</v>
      </c>
      <c r="TQJ38" s="250" t="s">
        <v>0</v>
      </c>
      <c r="TQK38" s="250" t="s">
        <v>0</v>
      </c>
      <c r="TQL38" s="250" t="s">
        <v>0</v>
      </c>
      <c r="TQM38" s="250" t="s">
        <v>0</v>
      </c>
      <c r="TQN38" s="250" t="s">
        <v>0</v>
      </c>
      <c r="TQO38" s="250" t="s">
        <v>0</v>
      </c>
      <c r="TQP38" s="250" t="s">
        <v>0</v>
      </c>
      <c r="TQQ38" s="250" t="s">
        <v>0</v>
      </c>
      <c r="TQR38" s="250" t="s">
        <v>0</v>
      </c>
      <c r="TQS38" s="250" t="s">
        <v>0</v>
      </c>
      <c r="TQT38" s="250" t="s">
        <v>0</v>
      </c>
      <c r="TQU38" s="250" t="s">
        <v>0</v>
      </c>
      <c r="TQV38" s="250" t="s">
        <v>0</v>
      </c>
      <c r="TQW38" s="250" t="s">
        <v>0</v>
      </c>
      <c r="TQX38" s="250" t="s">
        <v>0</v>
      </c>
      <c r="TQY38" s="250" t="s">
        <v>0</v>
      </c>
      <c r="TQZ38" s="250" t="s">
        <v>0</v>
      </c>
      <c r="TRA38" s="250" t="s">
        <v>0</v>
      </c>
      <c r="TRB38" s="250" t="s">
        <v>0</v>
      </c>
      <c r="TRC38" s="250" t="s">
        <v>0</v>
      </c>
      <c r="TRD38" s="250" t="s">
        <v>0</v>
      </c>
      <c r="TRE38" s="250" t="s">
        <v>0</v>
      </c>
      <c r="TRF38" s="250" t="s">
        <v>0</v>
      </c>
      <c r="TRG38" s="250" t="s">
        <v>0</v>
      </c>
      <c r="TRH38" s="250" t="s">
        <v>0</v>
      </c>
      <c r="TRI38" s="250" t="s">
        <v>0</v>
      </c>
      <c r="TRJ38" s="250" t="s">
        <v>0</v>
      </c>
      <c r="TRK38" s="250" t="s">
        <v>0</v>
      </c>
      <c r="TRL38" s="250" t="s">
        <v>0</v>
      </c>
      <c r="TRM38" s="250" t="s">
        <v>0</v>
      </c>
      <c r="TRN38" s="250" t="s">
        <v>0</v>
      </c>
      <c r="TRO38" s="250" t="s">
        <v>0</v>
      </c>
      <c r="TRP38" s="250" t="s">
        <v>0</v>
      </c>
      <c r="TRQ38" s="250" t="s">
        <v>0</v>
      </c>
      <c r="TRR38" s="250" t="s">
        <v>0</v>
      </c>
      <c r="TRS38" s="250" t="s">
        <v>0</v>
      </c>
      <c r="TRT38" s="250" t="s">
        <v>0</v>
      </c>
      <c r="TRU38" s="250" t="s">
        <v>0</v>
      </c>
      <c r="TRV38" s="250" t="s">
        <v>0</v>
      </c>
      <c r="TRW38" s="250" t="s">
        <v>0</v>
      </c>
      <c r="TRX38" s="250" t="s">
        <v>0</v>
      </c>
      <c r="TRY38" s="250" t="s">
        <v>0</v>
      </c>
      <c r="TRZ38" s="250" t="s">
        <v>0</v>
      </c>
      <c r="TSA38" s="250" t="s">
        <v>0</v>
      </c>
      <c r="TSB38" s="250" t="s">
        <v>0</v>
      </c>
      <c r="TSC38" s="250" t="s">
        <v>0</v>
      </c>
      <c r="TSD38" s="250" t="s">
        <v>0</v>
      </c>
      <c r="TSE38" s="250" t="s">
        <v>0</v>
      </c>
      <c r="TSF38" s="250" t="s">
        <v>0</v>
      </c>
      <c r="TSG38" s="250" t="s">
        <v>0</v>
      </c>
      <c r="TSH38" s="250" t="s">
        <v>0</v>
      </c>
      <c r="TSI38" s="250" t="s">
        <v>0</v>
      </c>
      <c r="TSJ38" s="250" t="s">
        <v>0</v>
      </c>
      <c r="TSK38" s="250" t="s">
        <v>0</v>
      </c>
      <c r="TSL38" s="250" t="s">
        <v>0</v>
      </c>
      <c r="TSM38" s="250" t="s">
        <v>0</v>
      </c>
      <c r="TSN38" s="250" t="s">
        <v>0</v>
      </c>
      <c r="TSO38" s="250" t="s">
        <v>0</v>
      </c>
      <c r="TSP38" s="250" t="s">
        <v>0</v>
      </c>
      <c r="TSQ38" s="250" t="s">
        <v>0</v>
      </c>
      <c r="TSR38" s="250" t="s">
        <v>0</v>
      </c>
      <c r="TSS38" s="250" t="s">
        <v>0</v>
      </c>
      <c r="TST38" s="250" t="s">
        <v>0</v>
      </c>
      <c r="TSU38" s="250" t="s">
        <v>0</v>
      </c>
      <c r="TSV38" s="250" t="s">
        <v>0</v>
      </c>
      <c r="TSW38" s="250" t="s">
        <v>0</v>
      </c>
      <c r="TSX38" s="250" t="s">
        <v>0</v>
      </c>
      <c r="TSY38" s="250" t="s">
        <v>0</v>
      </c>
      <c r="TSZ38" s="250" t="s">
        <v>0</v>
      </c>
      <c r="TTA38" s="250" t="s">
        <v>0</v>
      </c>
      <c r="TTB38" s="250" t="s">
        <v>0</v>
      </c>
      <c r="TTC38" s="250" t="s">
        <v>0</v>
      </c>
      <c r="TTD38" s="250" t="s">
        <v>0</v>
      </c>
      <c r="TTE38" s="250" t="s">
        <v>0</v>
      </c>
      <c r="TTF38" s="250" t="s">
        <v>0</v>
      </c>
      <c r="TTG38" s="250" t="s">
        <v>0</v>
      </c>
      <c r="TTH38" s="250" t="s">
        <v>0</v>
      </c>
      <c r="TTI38" s="250" t="s">
        <v>0</v>
      </c>
      <c r="TTJ38" s="250" t="s">
        <v>0</v>
      </c>
      <c r="TTK38" s="250" t="s">
        <v>0</v>
      </c>
      <c r="TTL38" s="250" t="s">
        <v>0</v>
      </c>
      <c r="TTM38" s="250" t="s">
        <v>0</v>
      </c>
      <c r="TTN38" s="250" t="s">
        <v>0</v>
      </c>
      <c r="TTO38" s="250" t="s">
        <v>0</v>
      </c>
      <c r="TTP38" s="250" t="s">
        <v>0</v>
      </c>
      <c r="TTQ38" s="250" t="s">
        <v>0</v>
      </c>
      <c r="TTR38" s="250" t="s">
        <v>0</v>
      </c>
      <c r="TTS38" s="250" t="s">
        <v>0</v>
      </c>
      <c r="TTT38" s="250" t="s">
        <v>0</v>
      </c>
      <c r="TTU38" s="250" t="s">
        <v>0</v>
      </c>
      <c r="TTV38" s="250" t="s">
        <v>0</v>
      </c>
      <c r="TTW38" s="250" t="s">
        <v>0</v>
      </c>
      <c r="TTX38" s="250" t="s">
        <v>0</v>
      </c>
      <c r="TTY38" s="250" t="s">
        <v>0</v>
      </c>
      <c r="TTZ38" s="250" t="s">
        <v>0</v>
      </c>
      <c r="TUA38" s="250" t="s">
        <v>0</v>
      </c>
      <c r="TUB38" s="250" t="s">
        <v>0</v>
      </c>
      <c r="TUC38" s="250" t="s">
        <v>0</v>
      </c>
      <c r="TUD38" s="250" t="s">
        <v>0</v>
      </c>
      <c r="TUE38" s="250" t="s">
        <v>0</v>
      </c>
      <c r="TUF38" s="250" t="s">
        <v>0</v>
      </c>
      <c r="TUG38" s="250" t="s">
        <v>0</v>
      </c>
      <c r="TUH38" s="250" t="s">
        <v>0</v>
      </c>
      <c r="TUI38" s="250" t="s">
        <v>0</v>
      </c>
      <c r="TUJ38" s="250" t="s">
        <v>0</v>
      </c>
      <c r="TUK38" s="250" t="s">
        <v>0</v>
      </c>
      <c r="TUL38" s="250" t="s">
        <v>0</v>
      </c>
      <c r="TUM38" s="250" t="s">
        <v>0</v>
      </c>
      <c r="TUN38" s="250" t="s">
        <v>0</v>
      </c>
      <c r="TUO38" s="250" t="s">
        <v>0</v>
      </c>
      <c r="TUP38" s="250" t="s">
        <v>0</v>
      </c>
      <c r="TUQ38" s="250" t="s">
        <v>0</v>
      </c>
      <c r="TUR38" s="250" t="s">
        <v>0</v>
      </c>
      <c r="TUS38" s="250" t="s">
        <v>0</v>
      </c>
      <c r="TUT38" s="250" t="s">
        <v>0</v>
      </c>
      <c r="TUU38" s="250" t="s">
        <v>0</v>
      </c>
      <c r="TUV38" s="250" t="s">
        <v>0</v>
      </c>
      <c r="TUW38" s="250" t="s">
        <v>0</v>
      </c>
      <c r="TUX38" s="250" t="s">
        <v>0</v>
      </c>
      <c r="TUY38" s="250" t="s">
        <v>0</v>
      </c>
      <c r="TUZ38" s="250" t="s">
        <v>0</v>
      </c>
      <c r="TVA38" s="250" t="s">
        <v>0</v>
      </c>
      <c r="TVB38" s="250" t="s">
        <v>0</v>
      </c>
      <c r="TVC38" s="250" t="s">
        <v>0</v>
      </c>
      <c r="TVD38" s="250" t="s">
        <v>0</v>
      </c>
      <c r="TVE38" s="250" t="s">
        <v>0</v>
      </c>
      <c r="TVF38" s="250" t="s">
        <v>0</v>
      </c>
      <c r="TVG38" s="250" t="s">
        <v>0</v>
      </c>
      <c r="TVH38" s="250" t="s">
        <v>0</v>
      </c>
      <c r="TVI38" s="250" t="s">
        <v>0</v>
      </c>
      <c r="TVJ38" s="250" t="s">
        <v>0</v>
      </c>
      <c r="TVK38" s="250" t="s">
        <v>0</v>
      </c>
      <c r="TVL38" s="250" t="s">
        <v>0</v>
      </c>
      <c r="TVM38" s="250" t="s">
        <v>0</v>
      </c>
      <c r="TVN38" s="250" t="s">
        <v>0</v>
      </c>
      <c r="TVO38" s="250" t="s">
        <v>0</v>
      </c>
      <c r="TVP38" s="250" t="s">
        <v>0</v>
      </c>
      <c r="TVQ38" s="250" t="s">
        <v>0</v>
      </c>
      <c r="TVR38" s="250" t="s">
        <v>0</v>
      </c>
      <c r="TVS38" s="250" t="s">
        <v>0</v>
      </c>
      <c r="TVT38" s="250" t="s">
        <v>0</v>
      </c>
      <c r="TVU38" s="250" t="s">
        <v>0</v>
      </c>
      <c r="TVV38" s="250" t="s">
        <v>0</v>
      </c>
      <c r="TVW38" s="250" t="s">
        <v>0</v>
      </c>
      <c r="TVX38" s="250" t="s">
        <v>0</v>
      </c>
      <c r="TVY38" s="250" t="s">
        <v>0</v>
      </c>
      <c r="TVZ38" s="250" t="s">
        <v>0</v>
      </c>
      <c r="TWA38" s="250" t="s">
        <v>0</v>
      </c>
      <c r="TWB38" s="250" t="s">
        <v>0</v>
      </c>
      <c r="TWC38" s="250" t="s">
        <v>0</v>
      </c>
      <c r="TWD38" s="250" t="s">
        <v>0</v>
      </c>
      <c r="TWE38" s="250" t="s">
        <v>0</v>
      </c>
      <c r="TWF38" s="250" t="s">
        <v>0</v>
      </c>
      <c r="TWG38" s="250" t="s">
        <v>0</v>
      </c>
      <c r="TWH38" s="250" t="s">
        <v>0</v>
      </c>
      <c r="TWI38" s="250" t="s">
        <v>0</v>
      </c>
      <c r="TWJ38" s="250" t="s">
        <v>0</v>
      </c>
      <c r="TWK38" s="250" t="s">
        <v>0</v>
      </c>
      <c r="TWL38" s="250" t="s">
        <v>0</v>
      </c>
      <c r="TWM38" s="250" t="s">
        <v>0</v>
      </c>
      <c r="TWN38" s="250" t="s">
        <v>0</v>
      </c>
      <c r="TWO38" s="250" t="s">
        <v>0</v>
      </c>
      <c r="TWP38" s="250" t="s">
        <v>0</v>
      </c>
      <c r="TWQ38" s="250" t="s">
        <v>0</v>
      </c>
      <c r="TWR38" s="250" t="s">
        <v>0</v>
      </c>
      <c r="TWS38" s="250" t="s">
        <v>0</v>
      </c>
      <c r="TWT38" s="250" t="s">
        <v>0</v>
      </c>
      <c r="TWU38" s="250" t="s">
        <v>0</v>
      </c>
      <c r="TWV38" s="250" t="s">
        <v>0</v>
      </c>
      <c r="TWW38" s="250" t="s">
        <v>0</v>
      </c>
      <c r="TWX38" s="250" t="s">
        <v>0</v>
      </c>
      <c r="TWY38" s="250" t="s">
        <v>0</v>
      </c>
      <c r="TWZ38" s="250" t="s">
        <v>0</v>
      </c>
      <c r="TXA38" s="250" t="s">
        <v>0</v>
      </c>
      <c r="TXB38" s="250" t="s">
        <v>0</v>
      </c>
      <c r="TXC38" s="250" t="s">
        <v>0</v>
      </c>
      <c r="TXD38" s="250" t="s">
        <v>0</v>
      </c>
      <c r="TXE38" s="250" t="s">
        <v>0</v>
      </c>
      <c r="TXF38" s="250" t="s">
        <v>0</v>
      </c>
      <c r="TXG38" s="250" t="s">
        <v>0</v>
      </c>
      <c r="TXH38" s="250" t="s">
        <v>0</v>
      </c>
      <c r="TXI38" s="250" t="s">
        <v>0</v>
      </c>
      <c r="TXJ38" s="250" t="s">
        <v>0</v>
      </c>
      <c r="TXK38" s="250" t="s">
        <v>0</v>
      </c>
      <c r="TXL38" s="250" t="s">
        <v>0</v>
      </c>
      <c r="TXM38" s="250" t="s">
        <v>0</v>
      </c>
      <c r="TXN38" s="250" t="s">
        <v>0</v>
      </c>
      <c r="TXO38" s="250" t="s">
        <v>0</v>
      </c>
      <c r="TXP38" s="250" t="s">
        <v>0</v>
      </c>
      <c r="TXQ38" s="250" t="s">
        <v>0</v>
      </c>
      <c r="TXR38" s="250" t="s">
        <v>0</v>
      </c>
      <c r="TXS38" s="250" t="s">
        <v>0</v>
      </c>
      <c r="TXT38" s="250" t="s">
        <v>0</v>
      </c>
      <c r="TXU38" s="250" t="s">
        <v>0</v>
      </c>
      <c r="TXV38" s="250" t="s">
        <v>0</v>
      </c>
      <c r="TXW38" s="250" t="s">
        <v>0</v>
      </c>
      <c r="TXX38" s="250" t="s">
        <v>0</v>
      </c>
      <c r="TXY38" s="250" t="s">
        <v>0</v>
      </c>
      <c r="TXZ38" s="250" t="s">
        <v>0</v>
      </c>
      <c r="TYA38" s="250" t="s">
        <v>0</v>
      </c>
      <c r="TYB38" s="250" t="s">
        <v>0</v>
      </c>
      <c r="TYC38" s="250" t="s">
        <v>0</v>
      </c>
      <c r="TYD38" s="250" t="s">
        <v>0</v>
      </c>
      <c r="TYE38" s="250" t="s">
        <v>0</v>
      </c>
      <c r="TYF38" s="250" t="s">
        <v>0</v>
      </c>
      <c r="TYG38" s="250" t="s">
        <v>0</v>
      </c>
      <c r="TYH38" s="250" t="s">
        <v>0</v>
      </c>
      <c r="TYI38" s="250" t="s">
        <v>0</v>
      </c>
      <c r="TYJ38" s="250" t="s">
        <v>0</v>
      </c>
      <c r="TYK38" s="250" t="s">
        <v>0</v>
      </c>
      <c r="TYL38" s="250" t="s">
        <v>0</v>
      </c>
      <c r="TYM38" s="250" t="s">
        <v>0</v>
      </c>
      <c r="TYN38" s="250" t="s">
        <v>0</v>
      </c>
      <c r="TYO38" s="250" t="s">
        <v>0</v>
      </c>
      <c r="TYP38" s="250" t="s">
        <v>0</v>
      </c>
      <c r="TYQ38" s="250" t="s">
        <v>0</v>
      </c>
      <c r="TYR38" s="250" t="s">
        <v>0</v>
      </c>
      <c r="TYS38" s="250" t="s">
        <v>0</v>
      </c>
      <c r="TYT38" s="250" t="s">
        <v>0</v>
      </c>
      <c r="TYU38" s="250" t="s">
        <v>0</v>
      </c>
      <c r="TYV38" s="250" t="s">
        <v>0</v>
      </c>
      <c r="TYW38" s="250" t="s">
        <v>0</v>
      </c>
      <c r="TYX38" s="250" t="s">
        <v>0</v>
      </c>
      <c r="TYY38" s="250" t="s">
        <v>0</v>
      </c>
      <c r="TYZ38" s="250" t="s">
        <v>0</v>
      </c>
      <c r="TZA38" s="250" t="s">
        <v>0</v>
      </c>
      <c r="TZB38" s="250" t="s">
        <v>0</v>
      </c>
      <c r="TZC38" s="250" t="s">
        <v>0</v>
      </c>
      <c r="TZD38" s="250" t="s">
        <v>0</v>
      </c>
      <c r="TZE38" s="250" t="s">
        <v>0</v>
      </c>
      <c r="TZF38" s="250" t="s">
        <v>0</v>
      </c>
      <c r="TZG38" s="250" t="s">
        <v>0</v>
      </c>
      <c r="TZH38" s="250" t="s">
        <v>0</v>
      </c>
      <c r="TZI38" s="250" t="s">
        <v>0</v>
      </c>
      <c r="TZJ38" s="250" t="s">
        <v>0</v>
      </c>
      <c r="TZK38" s="250" t="s">
        <v>0</v>
      </c>
      <c r="TZL38" s="250" t="s">
        <v>0</v>
      </c>
      <c r="TZM38" s="250" t="s">
        <v>0</v>
      </c>
      <c r="TZN38" s="250" t="s">
        <v>0</v>
      </c>
      <c r="TZO38" s="250" t="s">
        <v>0</v>
      </c>
      <c r="TZP38" s="250" t="s">
        <v>0</v>
      </c>
      <c r="TZQ38" s="250" t="s">
        <v>0</v>
      </c>
      <c r="TZR38" s="250" t="s">
        <v>0</v>
      </c>
      <c r="TZS38" s="250" t="s">
        <v>0</v>
      </c>
      <c r="TZT38" s="250" t="s">
        <v>0</v>
      </c>
      <c r="TZU38" s="250" t="s">
        <v>0</v>
      </c>
      <c r="TZV38" s="250" t="s">
        <v>0</v>
      </c>
      <c r="TZW38" s="250" t="s">
        <v>0</v>
      </c>
      <c r="TZX38" s="250" t="s">
        <v>0</v>
      </c>
      <c r="TZY38" s="250" t="s">
        <v>0</v>
      </c>
      <c r="TZZ38" s="250" t="s">
        <v>0</v>
      </c>
      <c r="UAA38" s="250" t="s">
        <v>0</v>
      </c>
      <c r="UAB38" s="250" t="s">
        <v>0</v>
      </c>
      <c r="UAC38" s="250" t="s">
        <v>0</v>
      </c>
      <c r="UAD38" s="250" t="s">
        <v>0</v>
      </c>
      <c r="UAE38" s="250" t="s">
        <v>0</v>
      </c>
      <c r="UAF38" s="250" t="s">
        <v>0</v>
      </c>
      <c r="UAG38" s="250" t="s">
        <v>0</v>
      </c>
      <c r="UAH38" s="250" t="s">
        <v>0</v>
      </c>
      <c r="UAI38" s="250" t="s">
        <v>0</v>
      </c>
      <c r="UAJ38" s="250" t="s">
        <v>0</v>
      </c>
      <c r="UAK38" s="250" t="s">
        <v>0</v>
      </c>
      <c r="UAL38" s="250" t="s">
        <v>0</v>
      </c>
      <c r="UAM38" s="250" t="s">
        <v>0</v>
      </c>
      <c r="UAN38" s="250" t="s">
        <v>0</v>
      </c>
      <c r="UAO38" s="250" t="s">
        <v>0</v>
      </c>
      <c r="UAP38" s="250" t="s">
        <v>0</v>
      </c>
      <c r="UAQ38" s="250" t="s">
        <v>0</v>
      </c>
      <c r="UAR38" s="250" t="s">
        <v>0</v>
      </c>
      <c r="UAS38" s="250" t="s">
        <v>0</v>
      </c>
      <c r="UAT38" s="250" t="s">
        <v>0</v>
      </c>
      <c r="UAU38" s="250" t="s">
        <v>0</v>
      </c>
      <c r="UAV38" s="250" t="s">
        <v>0</v>
      </c>
      <c r="UAW38" s="250" t="s">
        <v>0</v>
      </c>
      <c r="UAX38" s="250" t="s">
        <v>0</v>
      </c>
      <c r="UAY38" s="250" t="s">
        <v>0</v>
      </c>
      <c r="UAZ38" s="250" t="s">
        <v>0</v>
      </c>
      <c r="UBA38" s="250" t="s">
        <v>0</v>
      </c>
      <c r="UBB38" s="250" t="s">
        <v>0</v>
      </c>
      <c r="UBC38" s="250" t="s">
        <v>0</v>
      </c>
      <c r="UBD38" s="250" t="s">
        <v>0</v>
      </c>
      <c r="UBE38" s="250" t="s">
        <v>0</v>
      </c>
      <c r="UBF38" s="250" t="s">
        <v>0</v>
      </c>
      <c r="UBG38" s="250" t="s">
        <v>0</v>
      </c>
      <c r="UBH38" s="250" t="s">
        <v>0</v>
      </c>
      <c r="UBI38" s="250" t="s">
        <v>0</v>
      </c>
      <c r="UBJ38" s="250" t="s">
        <v>0</v>
      </c>
      <c r="UBK38" s="250" t="s">
        <v>0</v>
      </c>
      <c r="UBL38" s="250" t="s">
        <v>0</v>
      </c>
      <c r="UBM38" s="250" t="s">
        <v>0</v>
      </c>
      <c r="UBN38" s="250" t="s">
        <v>0</v>
      </c>
      <c r="UBO38" s="250" t="s">
        <v>0</v>
      </c>
      <c r="UBP38" s="250" t="s">
        <v>0</v>
      </c>
      <c r="UBQ38" s="250" t="s">
        <v>0</v>
      </c>
      <c r="UBR38" s="250" t="s">
        <v>0</v>
      </c>
      <c r="UBS38" s="250" t="s">
        <v>0</v>
      </c>
      <c r="UBT38" s="250" t="s">
        <v>0</v>
      </c>
      <c r="UBU38" s="250" t="s">
        <v>0</v>
      </c>
      <c r="UBV38" s="250" t="s">
        <v>0</v>
      </c>
      <c r="UBW38" s="250" t="s">
        <v>0</v>
      </c>
      <c r="UBX38" s="250" t="s">
        <v>0</v>
      </c>
      <c r="UBY38" s="250" t="s">
        <v>0</v>
      </c>
      <c r="UBZ38" s="250" t="s">
        <v>0</v>
      </c>
      <c r="UCA38" s="250" t="s">
        <v>0</v>
      </c>
      <c r="UCB38" s="250" t="s">
        <v>0</v>
      </c>
      <c r="UCC38" s="250" t="s">
        <v>0</v>
      </c>
      <c r="UCD38" s="250" t="s">
        <v>0</v>
      </c>
      <c r="UCE38" s="250" t="s">
        <v>0</v>
      </c>
      <c r="UCF38" s="250" t="s">
        <v>0</v>
      </c>
      <c r="UCG38" s="250" t="s">
        <v>0</v>
      </c>
      <c r="UCH38" s="250" t="s">
        <v>0</v>
      </c>
      <c r="UCI38" s="250" t="s">
        <v>0</v>
      </c>
      <c r="UCJ38" s="250" t="s">
        <v>0</v>
      </c>
      <c r="UCK38" s="250" t="s">
        <v>0</v>
      </c>
      <c r="UCL38" s="250" t="s">
        <v>0</v>
      </c>
      <c r="UCM38" s="250" t="s">
        <v>0</v>
      </c>
      <c r="UCN38" s="250" t="s">
        <v>0</v>
      </c>
      <c r="UCO38" s="250" t="s">
        <v>0</v>
      </c>
      <c r="UCP38" s="250" t="s">
        <v>0</v>
      </c>
      <c r="UCQ38" s="250" t="s">
        <v>0</v>
      </c>
      <c r="UCR38" s="250" t="s">
        <v>0</v>
      </c>
      <c r="UCS38" s="250" t="s">
        <v>0</v>
      </c>
      <c r="UCT38" s="250" t="s">
        <v>0</v>
      </c>
      <c r="UCU38" s="250" t="s">
        <v>0</v>
      </c>
      <c r="UCV38" s="250" t="s">
        <v>0</v>
      </c>
      <c r="UCW38" s="250" t="s">
        <v>0</v>
      </c>
      <c r="UCX38" s="250" t="s">
        <v>0</v>
      </c>
      <c r="UCY38" s="250" t="s">
        <v>0</v>
      </c>
      <c r="UCZ38" s="250" t="s">
        <v>0</v>
      </c>
      <c r="UDA38" s="250" t="s">
        <v>0</v>
      </c>
      <c r="UDB38" s="250" t="s">
        <v>0</v>
      </c>
      <c r="UDC38" s="250" t="s">
        <v>0</v>
      </c>
      <c r="UDD38" s="250" t="s">
        <v>0</v>
      </c>
      <c r="UDE38" s="250" t="s">
        <v>0</v>
      </c>
      <c r="UDF38" s="250" t="s">
        <v>0</v>
      </c>
      <c r="UDG38" s="250" t="s">
        <v>0</v>
      </c>
      <c r="UDH38" s="250" t="s">
        <v>0</v>
      </c>
      <c r="UDI38" s="250" t="s">
        <v>0</v>
      </c>
      <c r="UDJ38" s="250" t="s">
        <v>0</v>
      </c>
      <c r="UDK38" s="250" t="s">
        <v>0</v>
      </c>
      <c r="UDL38" s="250" t="s">
        <v>0</v>
      </c>
      <c r="UDM38" s="250" t="s">
        <v>0</v>
      </c>
      <c r="UDN38" s="250" t="s">
        <v>0</v>
      </c>
      <c r="UDO38" s="250" t="s">
        <v>0</v>
      </c>
      <c r="UDP38" s="250" t="s">
        <v>0</v>
      </c>
      <c r="UDQ38" s="250" t="s">
        <v>0</v>
      </c>
      <c r="UDR38" s="250" t="s">
        <v>0</v>
      </c>
      <c r="UDS38" s="250" t="s">
        <v>0</v>
      </c>
      <c r="UDT38" s="250" t="s">
        <v>0</v>
      </c>
      <c r="UDU38" s="250" t="s">
        <v>0</v>
      </c>
      <c r="UDV38" s="250" t="s">
        <v>0</v>
      </c>
      <c r="UDW38" s="250" t="s">
        <v>0</v>
      </c>
      <c r="UDX38" s="250" t="s">
        <v>0</v>
      </c>
      <c r="UDY38" s="250" t="s">
        <v>0</v>
      </c>
      <c r="UDZ38" s="250" t="s">
        <v>0</v>
      </c>
      <c r="UEA38" s="250" t="s">
        <v>0</v>
      </c>
      <c r="UEB38" s="250" t="s">
        <v>0</v>
      </c>
      <c r="UEC38" s="250" t="s">
        <v>0</v>
      </c>
      <c r="UED38" s="250" t="s">
        <v>0</v>
      </c>
      <c r="UEE38" s="250" t="s">
        <v>0</v>
      </c>
      <c r="UEF38" s="250" t="s">
        <v>0</v>
      </c>
      <c r="UEG38" s="250" t="s">
        <v>0</v>
      </c>
      <c r="UEH38" s="250" t="s">
        <v>0</v>
      </c>
      <c r="UEI38" s="250" t="s">
        <v>0</v>
      </c>
      <c r="UEJ38" s="250" t="s">
        <v>0</v>
      </c>
      <c r="UEK38" s="250" t="s">
        <v>0</v>
      </c>
      <c r="UEL38" s="250" t="s">
        <v>0</v>
      </c>
      <c r="UEM38" s="250" t="s">
        <v>0</v>
      </c>
      <c r="UEN38" s="250" t="s">
        <v>0</v>
      </c>
      <c r="UEO38" s="250" t="s">
        <v>0</v>
      </c>
      <c r="UEP38" s="250" t="s">
        <v>0</v>
      </c>
      <c r="UEQ38" s="250" t="s">
        <v>0</v>
      </c>
      <c r="UER38" s="250" t="s">
        <v>0</v>
      </c>
      <c r="UES38" s="250" t="s">
        <v>0</v>
      </c>
      <c r="UET38" s="250" t="s">
        <v>0</v>
      </c>
      <c r="UEU38" s="250" t="s">
        <v>0</v>
      </c>
      <c r="UEV38" s="250" t="s">
        <v>0</v>
      </c>
      <c r="UEW38" s="250" t="s">
        <v>0</v>
      </c>
      <c r="UEX38" s="250" t="s">
        <v>0</v>
      </c>
      <c r="UEY38" s="250" t="s">
        <v>0</v>
      </c>
      <c r="UEZ38" s="250" t="s">
        <v>0</v>
      </c>
      <c r="UFA38" s="250" t="s">
        <v>0</v>
      </c>
      <c r="UFB38" s="250" t="s">
        <v>0</v>
      </c>
      <c r="UFC38" s="250" t="s">
        <v>0</v>
      </c>
      <c r="UFD38" s="250" t="s">
        <v>0</v>
      </c>
      <c r="UFE38" s="250" t="s">
        <v>0</v>
      </c>
      <c r="UFF38" s="250" t="s">
        <v>0</v>
      </c>
      <c r="UFG38" s="250" t="s">
        <v>0</v>
      </c>
      <c r="UFH38" s="250" t="s">
        <v>0</v>
      </c>
      <c r="UFI38" s="250" t="s">
        <v>0</v>
      </c>
      <c r="UFJ38" s="250" t="s">
        <v>0</v>
      </c>
      <c r="UFK38" s="250" t="s">
        <v>0</v>
      </c>
      <c r="UFL38" s="250" t="s">
        <v>0</v>
      </c>
      <c r="UFM38" s="250" t="s">
        <v>0</v>
      </c>
      <c r="UFN38" s="250" t="s">
        <v>0</v>
      </c>
      <c r="UFO38" s="250" t="s">
        <v>0</v>
      </c>
      <c r="UFP38" s="250" t="s">
        <v>0</v>
      </c>
      <c r="UFQ38" s="250" t="s">
        <v>0</v>
      </c>
      <c r="UFR38" s="250" t="s">
        <v>0</v>
      </c>
      <c r="UFS38" s="250" t="s">
        <v>0</v>
      </c>
      <c r="UFT38" s="250" t="s">
        <v>0</v>
      </c>
      <c r="UFU38" s="250" t="s">
        <v>0</v>
      </c>
      <c r="UFV38" s="250" t="s">
        <v>0</v>
      </c>
      <c r="UFW38" s="250" t="s">
        <v>0</v>
      </c>
      <c r="UFX38" s="250" t="s">
        <v>0</v>
      </c>
      <c r="UFY38" s="250" t="s">
        <v>0</v>
      </c>
      <c r="UFZ38" s="250" t="s">
        <v>0</v>
      </c>
      <c r="UGA38" s="250" t="s">
        <v>0</v>
      </c>
      <c r="UGB38" s="250" t="s">
        <v>0</v>
      </c>
      <c r="UGC38" s="250" t="s">
        <v>0</v>
      </c>
      <c r="UGD38" s="250" t="s">
        <v>0</v>
      </c>
      <c r="UGE38" s="250" t="s">
        <v>0</v>
      </c>
      <c r="UGF38" s="250" t="s">
        <v>0</v>
      </c>
      <c r="UGG38" s="250" t="s">
        <v>0</v>
      </c>
      <c r="UGH38" s="250" t="s">
        <v>0</v>
      </c>
      <c r="UGI38" s="250" t="s">
        <v>0</v>
      </c>
      <c r="UGJ38" s="250" t="s">
        <v>0</v>
      </c>
      <c r="UGK38" s="250" t="s">
        <v>0</v>
      </c>
      <c r="UGL38" s="250" t="s">
        <v>0</v>
      </c>
      <c r="UGM38" s="250" t="s">
        <v>0</v>
      </c>
      <c r="UGN38" s="250" t="s">
        <v>0</v>
      </c>
      <c r="UGO38" s="250" t="s">
        <v>0</v>
      </c>
      <c r="UGP38" s="250" t="s">
        <v>0</v>
      </c>
      <c r="UGQ38" s="250" t="s">
        <v>0</v>
      </c>
      <c r="UGR38" s="250" t="s">
        <v>0</v>
      </c>
      <c r="UGS38" s="250" t="s">
        <v>0</v>
      </c>
      <c r="UGT38" s="250" t="s">
        <v>0</v>
      </c>
      <c r="UGU38" s="250" t="s">
        <v>0</v>
      </c>
      <c r="UGV38" s="250" t="s">
        <v>0</v>
      </c>
      <c r="UGW38" s="250" t="s">
        <v>0</v>
      </c>
      <c r="UGX38" s="250" t="s">
        <v>0</v>
      </c>
      <c r="UGY38" s="250" t="s">
        <v>0</v>
      </c>
      <c r="UGZ38" s="250" t="s">
        <v>0</v>
      </c>
      <c r="UHA38" s="250" t="s">
        <v>0</v>
      </c>
      <c r="UHB38" s="250" t="s">
        <v>0</v>
      </c>
      <c r="UHC38" s="250" t="s">
        <v>0</v>
      </c>
      <c r="UHD38" s="250" t="s">
        <v>0</v>
      </c>
      <c r="UHE38" s="250" t="s">
        <v>0</v>
      </c>
      <c r="UHF38" s="250" t="s">
        <v>0</v>
      </c>
      <c r="UHG38" s="250" t="s">
        <v>0</v>
      </c>
      <c r="UHH38" s="250" t="s">
        <v>0</v>
      </c>
      <c r="UHI38" s="250" t="s">
        <v>0</v>
      </c>
      <c r="UHJ38" s="250" t="s">
        <v>0</v>
      </c>
      <c r="UHK38" s="250" t="s">
        <v>0</v>
      </c>
      <c r="UHL38" s="250" t="s">
        <v>0</v>
      </c>
      <c r="UHM38" s="250" t="s">
        <v>0</v>
      </c>
      <c r="UHN38" s="250" t="s">
        <v>0</v>
      </c>
      <c r="UHO38" s="250" t="s">
        <v>0</v>
      </c>
      <c r="UHP38" s="250" t="s">
        <v>0</v>
      </c>
      <c r="UHQ38" s="250" t="s">
        <v>0</v>
      </c>
      <c r="UHR38" s="250" t="s">
        <v>0</v>
      </c>
      <c r="UHS38" s="250" t="s">
        <v>0</v>
      </c>
      <c r="UHT38" s="250" t="s">
        <v>0</v>
      </c>
      <c r="UHU38" s="250" t="s">
        <v>0</v>
      </c>
      <c r="UHV38" s="250" t="s">
        <v>0</v>
      </c>
      <c r="UHW38" s="250" t="s">
        <v>0</v>
      </c>
      <c r="UHX38" s="250" t="s">
        <v>0</v>
      </c>
      <c r="UHY38" s="250" t="s">
        <v>0</v>
      </c>
      <c r="UHZ38" s="250" t="s">
        <v>0</v>
      </c>
      <c r="UIA38" s="250" t="s">
        <v>0</v>
      </c>
      <c r="UIB38" s="250" t="s">
        <v>0</v>
      </c>
      <c r="UIC38" s="250" t="s">
        <v>0</v>
      </c>
      <c r="UID38" s="250" t="s">
        <v>0</v>
      </c>
      <c r="UIE38" s="250" t="s">
        <v>0</v>
      </c>
      <c r="UIF38" s="250" t="s">
        <v>0</v>
      </c>
      <c r="UIG38" s="250" t="s">
        <v>0</v>
      </c>
      <c r="UIH38" s="250" t="s">
        <v>0</v>
      </c>
      <c r="UII38" s="250" t="s">
        <v>0</v>
      </c>
      <c r="UIJ38" s="250" t="s">
        <v>0</v>
      </c>
      <c r="UIK38" s="250" t="s">
        <v>0</v>
      </c>
      <c r="UIL38" s="250" t="s">
        <v>0</v>
      </c>
      <c r="UIM38" s="250" t="s">
        <v>0</v>
      </c>
      <c r="UIN38" s="250" t="s">
        <v>0</v>
      </c>
      <c r="UIO38" s="250" t="s">
        <v>0</v>
      </c>
      <c r="UIP38" s="250" t="s">
        <v>0</v>
      </c>
      <c r="UIQ38" s="250" t="s">
        <v>0</v>
      </c>
      <c r="UIR38" s="250" t="s">
        <v>0</v>
      </c>
      <c r="UIS38" s="250" t="s">
        <v>0</v>
      </c>
      <c r="UIT38" s="250" t="s">
        <v>0</v>
      </c>
      <c r="UIU38" s="250" t="s">
        <v>0</v>
      </c>
      <c r="UIV38" s="250" t="s">
        <v>0</v>
      </c>
      <c r="UIW38" s="250" t="s">
        <v>0</v>
      </c>
      <c r="UIX38" s="250" t="s">
        <v>0</v>
      </c>
      <c r="UIY38" s="250" t="s">
        <v>0</v>
      </c>
      <c r="UIZ38" s="250" t="s">
        <v>0</v>
      </c>
      <c r="UJA38" s="250" t="s">
        <v>0</v>
      </c>
      <c r="UJB38" s="250" t="s">
        <v>0</v>
      </c>
      <c r="UJC38" s="250" t="s">
        <v>0</v>
      </c>
      <c r="UJD38" s="250" t="s">
        <v>0</v>
      </c>
      <c r="UJE38" s="250" t="s">
        <v>0</v>
      </c>
      <c r="UJF38" s="250" t="s">
        <v>0</v>
      </c>
      <c r="UJG38" s="250" t="s">
        <v>0</v>
      </c>
      <c r="UJH38" s="250" t="s">
        <v>0</v>
      </c>
      <c r="UJI38" s="250" t="s">
        <v>0</v>
      </c>
      <c r="UJJ38" s="250" t="s">
        <v>0</v>
      </c>
      <c r="UJK38" s="250" t="s">
        <v>0</v>
      </c>
      <c r="UJL38" s="250" t="s">
        <v>0</v>
      </c>
      <c r="UJM38" s="250" t="s">
        <v>0</v>
      </c>
      <c r="UJN38" s="250" t="s">
        <v>0</v>
      </c>
      <c r="UJO38" s="250" t="s">
        <v>0</v>
      </c>
      <c r="UJP38" s="250" t="s">
        <v>0</v>
      </c>
      <c r="UJQ38" s="250" t="s">
        <v>0</v>
      </c>
      <c r="UJR38" s="250" t="s">
        <v>0</v>
      </c>
      <c r="UJS38" s="250" t="s">
        <v>0</v>
      </c>
      <c r="UJT38" s="250" t="s">
        <v>0</v>
      </c>
      <c r="UJU38" s="250" t="s">
        <v>0</v>
      </c>
      <c r="UJV38" s="250" t="s">
        <v>0</v>
      </c>
      <c r="UJW38" s="250" t="s">
        <v>0</v>
      </c>
      <c r="UJX38" s="250" t="s">
        <v>0</v>
      </c>
      <c r="UJY38" s="250" t="s">
        <v>0</v>
      </c>
      <c r="UJZ38" s="250" t="s">
        <v>0</v>
      </c>
      <c r="UKA38" s="250" t="s">
        <v>0</v>
      </c>
      <c r="UKB38" s="250" t="s">
        <v>0</v>
      </c>
      <c r="UKC38" s="250" t="s">
        <v>0</v>
      </c>
      <c r="UKD38" s="250" t="s">
        <v>0</v>
      </c>
      <c r="UKE38" s="250" t="s">
        <v>0</v>
      </c>
      <c r="UKF38" s="250" t="s">
        <v>0</v>
      </c>
      <c r="UKG38" s="250" t="s">
        <v>0</v>
      </c>
      <c r="UKH38" s="250" t="s">
        <v>0</v>
      </c>
      <c r="UKI38" s="250" t="s">
        <v>0</v>
      </c>
      <c r="UKJ38" s="250" t="s">
        <v>0</v>
      </c>
      <c r="UKK38" s="250" t="s">
        <v>0</v>
      </c>
      <c r="UKL38" s="250" t="s">
        <v>0</v>
      </c>
      <c r="UKM38" s="250" t="s">
        <v>0</v>
      </c>
      <c r="UKN38" s="250" t="s">
        <v>0</v>
      </c>
      <c r="UKO38" s="250" t="s">
        <v>0</v>
      </c>
      <c r="UKP38" s="250" t="s">
        <v>0</v>
      </c>
      <c r="UKQ38" s="250" t="s">
        <v>0</v>
      </c>
      <c r="UKR38" s="250" t="s">
        <v>0</v>
      </c>
      <c r="UKS38" s="250" t="s">
        <v>0</v>
      </c>
      <c r="UKT38" s="250" t="s">
        <v>0</v>
      </c>
      <c r="UKU38" s="250" t="s">
        <v>0</v>
      </c>
      <c r="UKV38" s="250" t="s">
        <v>0</v>
      </c>
      <c r="UKW38" s="250" t="s">
        <v>0</v>
      </c>
      <c r="UKX38" s="250" t="s">
        <v>0</v>
      </c>
      <c r="UKY38" s="250" t="s">
        <v>0</v>
      </c>
      <c r="UKZ38" s="250" t="s">
        <v>0</v>
      </c>
      <c r="ULA38" s="250" t="s">
        <v>0</v>
      </c>
      <c r="ULB38" s="250" t="s">
        <v>0</v>
      </c>
      <c r="ULC38" s="250" t="s">
        <v>0</v>
      </c>
      <c r="ULD38" s="250" t="s">
        <v>0</v>
      </c>
      <c r="ULE38" s="250" t="s">
        <v>0</v>
      </c>
      <c r="ULF38" s="250" t="s">
        <v>0</v>
      </c>
      <c r="ULG38" s="250" t="s">
        <v>0</v>
      </c>
      <c r="ULH38" s="250" t="s">
        <v>0</v>
      </c>
      <c r="ULI38" s="250" t="s">
        <v>0</v>
      </c>
      <c r="ULJ38" s="250" t="s">
        <v>0</v>
      </c>
      <c r="ULK38" s="250" t="s">
        <v>0</v>
      </c>
      <c r="ULL38" s="250" t="s">
        <v>0</v>
      </c>
      <c r="ULM38" s="250" t="s">
        <v>0</v>
      </c>
      <c r="ULN38" s="250" t="s">
        <v>0</v>
      </c>
      <c r="ULO38" s="250" t="s">
        <v>0</v>
      </c>
      <c r="ULP38" s="250" t="s">
        <v>0</v>
      </c>
      <c r="ULQ38" s="250" t="s">
        <v>0</v>
      </c>
      <c r="ULR38" s="250" t="s">
        <v>0</v>
      </c>
      <c r="ULS38" s="250" t="s">
        <v>0</v>
      </c>
      <c r="ULT38" s="250" t="s">
        <v>0</v>
      </c>
      <c r="ULU38" s="250" t="s">
        <v>0</v>
      </c>
      <c r="ULV38" s="250" t="s">
        <v>0</v>
      </c>
      <c r="ULW38" s="250" t="s">
        <v>0</v>
      </c>
      <c r="ULX38" s="250" t="s">
        <v>0</v>
      </c>
      <c r="ULY38" s="250" t="s">
        <v>0</v>
      </c>
      <c r="ULZ38" s="250" t="s">
        <v>0</v>
      </c>
      <c r="UMA38" s="250" t="s">
        <v>0</v>
      </c>
      <c r="UMB38" s="250" t="s">
        <v>0</v>
      </c>
      <c r="UMC38" s="250" t="s">
        <v>0</v>
      </c>
      <c r="UMD38" s="250" t="s">
        <v>0</v>
      </c>
      <c r="UME38" s="250" t="s">
        <v>0</v>
      </c>
      <c r="UMF38" s="250" t="s">
        <v>0</v>
      </c>
      <c r="UMG38" s="250" t="s">
        <v>0</v>
      </c>
      <c r="UMH38" s="250" t="s">
        <v>0</v>
      </c>
      <c r="UMI38" s="250" t="s">
        <v>0</v>
      </c>
      <c r="UMJ38" s="250" t="s">
        <v>0</v>
      </c>
      <c r="UMK38" s="250" t="s">
        <v>0</v>
      </c>
      <c r="UML38" s="250" t="s">
        <v>0</v>
      </c>
      <c r="UMM38" s="250" t="s">
        <v>0</v>
      </c>
      <c r="UMN38" s="250" t="s">
        <v>0</v>
      </c>
      <c r="UMO38" s="250" t="s">
        <v>0</v>
      </c>
      <c r="UMP38" s="250" t="s">
        <v>0</v>
      </c>
      <c r="UMQ38" s="250" t="s">
        <v>0</v>
      </c>
      <c r="UMR38" s="250" t="s">
        <v>0</v>
      </c>
      <c r="UMS38" s="250" t="s">
        <v>0</v>
      </c>
      <c r="UMT38" s="250" t="s">
        <v>0</v>
      </c>
      <c r="UMU38" s="250" t="s">
        <v>0</v>
      </c>
      <c r="UMV38" s="250" t="s">
        <v>0</v>
      </c>
      <c r="UMW38" s="250" t="s">
        <v>0</v>
      </c>
      <c r="UMX38" s="250" t="s">
        <v>0</v>
      </c>
      <c r="UMY38" s="250" t="s">
        <v>0</v>
      </c>
      <c r="UMZ38" s="250" t="s">
        <v>0</v>
      </c>
      <c r="UNA38" s="250" t="s">
        <v>0</v>
      </c>
      <c r="UNB38" s="250" t="s">
        <v>0</v>
      </c>
      <c r="UNC38" s="250" t="s">
        <v>0</v>
      </c>
      <c r="UND38" s="250" t="s">
        <v>0</v>
      </c>
      <c r="UNE38" s="250" t="s">
        <v>0</v>
      </c>
      <c r="UNF38" s="250" t="s">
        <v>0</v>
      </c>
      <c r="UNG38" s="250" t="s">
        <v>0</v>
      </c>
      <c r="UNH38" s="250" t="s">
        <v>0</v>
      </c>
      <c r="UNI38" s="250" t="s">
        <v>0</v>
      </c>
      <c r="UNJ38" s="250" t="s">
        <v>0</v>
      </c>
      <c r="UNK38" s="250" t="s">
        <v>0</v>
      </c>
      <c r="UNL38" s="250" t="s">
        <v>0</v>
      </c>
      <c r="UNM38" s="250" t="s">
        <v>0</v>
      </c>
      <c r="UNN38" s="250" t="s">
        <v>0</v>
      </c>
      <c r="UNO38" s="250" t="s">
        <v>0</v>
      </c>
      <c r="UNP38" s="250" t="s">
        <v>0</v>
      </c>
      <c r="UNQ38" s="250" t="s">
        <v>0</v>
      </c>
      <c r="UNR38" s="250" t="s">
        <v>0</v>
      </c>
      <c r="UNS38" s="250" t="s">
        <v>0</v>
      </c>
      <c r="UNT38" s="250" t="s">
        <v>0</v>
      </c>
      <c r="UNU38" s="250" t="s">
        <v>0</v>
      </c>
      <c r="UNV38" s="250" t="s">
        <v>0</v>
      </c>
      <c r="UNW38" s="250" t="s">
        <v>0</v>
      </c>
      <c r="UNX38" s="250" t="s">
        <v>0</v>
      </c>
      <c r="UNY38" s="250" t="s">
        <v>0</v>
      </c>
      <c r="UNZ38" s="250" t="s">
        <v>0</v>
      </c>
      <c r="UOA38" s="250" t="s">
        <v>0</v>
      </c>
      <c r="UOB38" s="250" t="s">
        <v>0</v>
      </c>
      <c r="UOC38" s="250" t="s">
        <v>0</v>
      </c>
      <c r="UOD38" s="250" t="s">
        <v>0</v>
      </c>
      <c r="UOE38" s="250" t="s">
        <v>0</v>
      </c>
      <c r="UOF38" s="250" t="s">
        <v>0</v>
      </c>
      <c r="UOG38" s="250" t="s">
        <v>0</v>
      </c>
      <c r="UOH38" s="250" t="s">
        <v>0</v>
      </c>
      <c r="UOI38" s="250" t="s">
        <v>0</v>
      </c>
      <c r="UOJ38" s="250" t="s">
        <v>0</v>
      </c>
      <c r="UOK38" s="250" t="s">
        <v>0</v>
      </c>
      <c r="UOL38" s="250" t="s">
        <v>0</v>
      </c>
      <c r="UOM38" s="250" t="s">
        <v>0</v>
      </c>
      <c r="UON38" s="250" t="s">
        <v>0</v>
      </c>
      <c r="UOO38" s="250" t="s">
        <v>0</v>
      </c>
      <c r="UOP38" s="250" t="s">
        <v>0</v>
      </c>
      <c r="UOQ38" s="250" t="s">
        <v>0</v>
      </c>
      <c r="UOR38" s="250" t="s">
        <v>0</v>
      </c>
      <c r="UOS38" s="250" t="s">
        <v>0</v>
      </c>
      <c r="UOT38" s="250" t="s">
        <v>0</v>
      </c>
      <c r="UOU38" s="250" t="s">
        <v>0</v>
      </c>
      <c r="UOV38" s="250" t="s">
        <v>0</v>
      </c>
      <c r="UOW38" s="250" t="s">
        <v>0</v>
      </c>
      <c r="UOX38" s="250" t="s">
        <v>0</v>
      </c>
      <c r="UOY38" s="250" t="s">
        <v>0</v>
      </c>
      <c r="UOZ38" s="250" t="s">
        <v>0</v>
      </c>
      <c r="UPA38" s="250" t="s">
        <v>0</v>
      </c>
      <c r="UPB38" s="250" t="s">
        <v>0</v>
      </c>
      <c r="UPC38" s="250" t="s">
        <v>0</v>
      </c>
      <c r="UPD38" s="250" t="s">
        <v>0</v>
      </c>
      <c r="UPE38" s="250" t="s">
        <v>0</v>
      </c>
      <c r="UPF38" s="250" t="s">
        <v>0</v>
      </c>
      <c r="UPG38" s="250" t="s">
        <v>0</v>
      </c>
      <c r="UPH38" s="250" t="s">
        <v>0</v>
      </c>
      <c r="UPI38" s="250" t="s">
        <v>0</v>
      </c>
      <c r="UPJ38" s="250" t="s">
        <v>0</v>
      </c>
      <c r="UPK38" s="250" t="s">
        <v>0</v>
      </c>
      <c r="UPL38" s="250" t="s">
        <v>0</v>
      </c>
      <c r="UPM38" s="250" t="s">
        <v>0</v>
      </c>
      <c r="UPN38" s="250" t="s">
        <v>0</v>
      </c>
      <c r="UPO38" s="250" t="s">
        <v>0</v>
      </c>
      <c r="UPP38" s="250" t="s">
        <v>0</v>
      </c>
      <c r="UPQ38" s="250" t="s">
        <v>0</v>
      </c>
      <c r="UPR38" s="250" t="s">
        <v>0</v>
      </c>
      <c r="UPS38" s="250" t="s">
        <v>0</v>
      </c>
      <c r="UPT38" s="250" t="s">
        <v>0</v>
      </c>
      <c r="UPU38" s="250" t="s">
        <v>0</v>
      </c>
      <c r="UPV38" s="250" t="s">
        <v>0</v>
      </c>
      <c r="UPW38" s="250" t="s">
        <v>0</v>
      </c>
      <c r="UPX38" s="250" t="s">
        <v>0</v>
      </c>
      <c r="UPY38" s="250" t="s">
        <v>0</v>
      </c>
      <c r="UPZ38" s="250" t="s">
        <v>0</v>
      </c>
      <c r="UQA38" s="250" t="s">
        <v>0</v>
      </c>
      <c r="UQB38" s="250" t="s">
        <v>0</v>
      </c>
      <c r="UQC38" s="250" t="s">
        <v>0</v>
      </c>
      <c r="UQD38" s="250" t="s">
        <v>0</v>
      </c>
      <c r="UQE38" s="250" t="s">
        <v>0</v>
      </c>
      <c r="UQF38" s="250" t="s">
        <v>0</v>
      </c>
      <c r="UQG38" s="250" t="s">
        <v>0</v>
      </c>
      <c r="UQH38" s="250" t="s">
        <v>0</v>
      </c>
      <c r="UQI38" s="250" t="s">
        <v>0</v>
      </c>
      <c r="UQJ38" s="250" t="s">
        <v>0</v>
      </c>
      <c r="UQK38" s="250" t="s">
        <v>0</v>
      </c>
      <c r="UQL38" s="250" t="s">
        <v>0</v>
      </c>
      <c r="UQM38" s="250" t="s">
        <v>0</v>
      </c>
      <c r="UQN38" s="250" t="s">
        <v>0</v>
      </c>
      <c r="UQO38" s="250" t="s">
        <v>0</v>
      </c>
      <c r="UQP38" s="250" t="s">
        <v>0</v>
      </c>
      <c r="UQQ38" s="250" t="s">
        <v>0</v>
      </c>
      <c r="UQR38" s="250" t="s">
        <v>0</v>
      </c>
      <c r="UQS38" s="250" t="s">
        <v>0</v>
      </c>
      <c r="UQT38" s="250" t="s">
        <v>0</v>
      </c>
      <c r="UQU38" s="250" t="s">
        <v>0</v>
      </c>
      <c r="UQV38" s="250" t="s">
        <v>0</v>
      </c>
      <c r="UQW38" s="250" t="s">
        <v>0</v>
      </c>
      <c r="UQX38" s="250" t="s">
        <v>0</v>
      </c>
      <c r="UQY38" s="250" t="s">
        <v>0</v>
      </c>
      <c r="UQZ38" s="250" t="s">
        <v>0</v>
      </c>
      <c r="URA38" s="250" t="s">
        <v>0</v>
      </c>
      <c r="URB38" s="250" t="s">
        <v>0</v>
      </c>
      <c r="URC38" s="250" t="s">
        <v>0</v>
      </c>
      <c r="URD38" s="250" t="s">
        <v>0</v>
      </c>
      <c r="URE38" s="250" t="s">
        <v>0</v>
      </c>
      <c r="URF38" s="250" t="s">
        <v>0</v>
      </c>
      <c r="URG38" s="250" t="s">
        <v>0</v>
      </c>
      <c r="URH38" s="250" t="s">
        <v>0</v>
      </c>
      <c r="URI38" s="250" t="s">
        <v>0</v>
      </c>
      <c r="URJ38" s="250" t="s">
        <v>0</v>
      </c>
      <c r="URK38" s="250" t="s">
        <v>0</v>
      </c>
      <c r="URL38" s="250" t="s">
        <v>0</v>
      </c>
      <c r="URM38" s="250" t="s">
        <v>0</v>
      </c>
      <c r="URN38" s="250" t="s">
        <v>0</v>
      </c>
      <c r="URO38" s="250" t="s">
        <v>0</v>
      </c>
      <c r="URP38" s="250" t="s">
        <v>0</v>
      </c>
      <c r="URQ38" s="250" t="s">
        <v>0</v>
      </c>
      <c r="URR38" s="250" t="s">
        <v>0</v>
      </c>
      <c r="URS38" s="250" t="s">
        <v>0</v>
      </c>
      <c r="URT38" s="250" t="s">
        <v>0</v>
      </c>
      <c r="URU38" s="250" t="s">
        <v>0</v>
      </c>
      <c r="URV38" s="250" t="s">
        <v>0</v>
      </c>
      <c r="URW38" s="250" t="s">
        <v>0</v>
      </c>
      <c r="URX38" s="250" t="s">
        <v>0</v>
      </c>
      <c r="URY38" s="250" t="s">
        <v>0</v>
      </c>
      <c r="URZ38" s="250" t="s">
        <v>0</v>
      </c>
      <c r="USA38" s="250" t="s">
        <v>0</v>
      </c>
      <c r="USB38" s="250" t="s">
        <v>0</v>
      </c>
      <c r="USC38" s="250" t="s">
        <v>0</v>
      </c>
      <c r="USD38" s="250" t="s">
        <v>0</v>
      </c>
      <c r="USE38" s="250" t="s">
        <v>0</v>
      </c>
      <c r="USF38" s="250" t="s">
        <v>0</v>
      </c>
      <c r="USG38" s="250" t="s">
        <v>0</v>
      </c>
      <c r="USH38" s="250" t="s">
        <v>0</v>
      </c>
      <c r="USI38" s="250" t="s">
        <v>0</v>
      </c>
      <c r="USJ38" s="250" t="s">
        <v>0</v>
      </c>
      <c r="USK38" s="250" t="s">
        <v>0</v>
      </c>
      <c r="USL38" s="250" t="s">
        <v>0</v>
      </c>
      <c r="USM38" s="250" t="s">
        <v>0</v>
      </c>
      <c r="USN38" s="250" t="s">
        <v>0</v>
      </c>
      <c r="USO38" s="250" t="s">
        <v>0</v>
      </c>
      <c r="USP38" s="250" t="s">
        <v>0</v>
      </c>
      <c r="USQ38" s="250" t="s">
        <v>0</v>
      </c>
      <c r="USR38" s="250" t="s">
        <v>0</v>
      </c>
      <c r="USS38" s="250" t="s">
        <v>0</v>
      </c>
      <c r="UST38" s="250" t="s">
        <v>0</v>
      </c>
      <c r="USU38" s="250" t="s">
        <v>0</v>
      </c>
      <c r="USV38" s="250" t="s">
        <v>0</v>
      </c>
      <c r="USW38" s="250" t="s">
        <v>0</v>
      </c>
      <c r="USX38" s="250" t="s">
        <v>0</v>
      </c>
      <c r="USY38" s="250" t="s">
        <v>0</v>
      </c>
      <c r="USZ38" s="250" t="s">
        <v>0</v>
      </c>
      <c r="UTA38" s="250" t="s">
        <v>0</v>
      </c>
      <c r="UTB38" s="250" t="s">
        <v>0</v>
      </c>
      <c r="UTC38" s="250" t="s">
        <v>0</v>
      </c>
      <c r="UTD38" s="250" t="s">
        <v>0</v>
      </c>
      <c r="UTE38" s="250" t="s">
        <v>0</v>
      </c>
      <c r="UTF38" s="250" t="s">
        <v>0</v>
      </c>
      <c r="UTG38" s="250" t="s">
        <v>0</v>
      </c>
      <c r="UTH38" s="250" t="s">
        <v>0</v>
      </c>
      <c r="UTI38" s="250" t="s">
        <v>0</v>
      </c>
      <c r="UTJ38" s="250" t="s">
        <v>0</v>
      </c>
      <c r="UTK38" s="250" t="s">
        <v>0</v>
      </c>
      <c r="UTL38" s="250" t="s">
        <v>0</v>
      </c>
      <c r="UTM38" s="250" t="s">
        <v>0</v>
      </c>
      <c r="UTN38" s="250" t="s">
        <v>0</v>
      </c>
      <c r="UTO38" s="250" t="s">
        <v>0</v>
      </c>
      <c r="UTP38" s="250" t="s">
        <v>0</v>
      </c>
      <c r="UTQ38" s="250" t="s">
        <v>0</v>
      </c>
      <c r="UTR38" s="250" t="s">
        <v>0</v>
      </c>
      <c r="UTS38" s="250" t="s">
        <v>0</v>
      </c>
      <c r="UTT38" s="250" t="s">
        <v>0</v>
      </c>
      <c r="UTU38" s="250" t="s">
        <v>0</v>
      </c>
      <c r="UTV38" s="250" t="s">
        <v>0</v>
      </c>
      <c r="UTW38" s="250" t="s">
        <v>0</v>
      </c>
      <c r="UTX38" s="250" t="s">
        <v>0</v>
      </c>
      <c r="UTY38" s="250" t="s">
        <v>0</v>
      </c>
      <c r="UTZ38" s="250" t="s">
        <v>0</v>
      </c>
      <c r="UUA38" s="250" t="s">
        <v>0</v>
      </c>
      <c r="UUB38" s="250" t="s">
        <v>0</v>
      </c>
      <c r="UUC38" s="250" t="s">
        <v>0</v>
      </c>
      <c r="UUD38" s="250" t="s">
        <v>0</v>
      </c>
      <c r="UUE38" s="250" t="s">
        <v>0</v>
      </c>
      <c r="UUF38" s="250" t="s">
        <v>0</v>
      </c>
      <c r="UUG38" s="250" t="s">
        <v>0</v>
      </c>
      <c r="UUH38" s="250" t="s">
        <v>0</v>
      </c>
      <c r="UUI38" s="250" t="s">
        <v>0</v>
      </c>
      <c r="UUJ38" s="250" t="s">
        <v>0</v>
      </c>
      <c r="UUK38" s="250" t="s">
        <v>0</v>
      </c>
      <c r="UUL38" s="250" t="s">
        <v>0</v>
      </c>
      <c r="UUM38" s="250" t="s">
        <v>0</v>
      </c>
      <c r="UUN38" s="250" t="s">
        <v>0</v>
      </c>
      <c r="UUO38" s="250" t="s">
        <v>0</v>
      </c>
      <c r="UUP38" s="250" t="s">
        <v>0</v>
      </c>
      <c r="UUQ38" s="250" t="s">
        <v>0</v>
      </c>
      <c r="UUR38" s="250" t="s">
        <v>0</v>
      </c>
      <c r="UUS38" s="250" t="s">
        <v>0</v>
      </c>
      <c r="UUT38" s="250" t="s">
        <v>0</v>
      </c>
      <c r="UUU38" s="250" t="s">
        <v>0</v>
      </c>
      <c r="UUV38" s="250" t="s">
        <v>0</v>
      </c>
      <c r="UUW38" s="250" t="s">
        <v>0</v>
      </c>
      <c r="UUX38" s="250" t="s">
        <v>0</v>
      </c>
      <c r="UUY38" s="250" t="s">
        <v>0</v>
      </c>
      <c r="UUZ38" s="250" t="s">
        <v>0</v>
      </c>
      <c r="UVA38" s="250" t="s">
        <v>0</v>
      </c>
      <c r="UVB38" s="250" t="s">
        <v>0</v>
      </c>
      <c r="UVC38" s="250" t="s">
        <v>0</v>
      </c>
      <c r="UVD38" s="250" t="s">
        <v>0</v>
      </c>
      <c r="UVE38" s="250" t="s">
        <v>0</v>
      </c>
      <c r="UVF38" s="250" t="s">
        <v>0</v>
      </c>
      <c r="UVG38" s="250" t="s">
        <v>0</v>
      </c>
      <c r="UVH38" s="250" t="s">
        <v>0</v>
      </c>
      <c r="UVI38" s="250" t="s">
        <v>0</v>
      </c>
      <c r="UVJ38" s="250" t="s">
        <v>0</v>
      </c>
      <c r="UVK38" s="250" t="s">
        <v>0</v>
      </c>
      <c r="UVL38" s="250" t="s">
        <v>0</v>
      </c>
      <c r="UVM38" s="250" t="s">
        <v>0</v>
      </c>
      <c r="UVN38" s="250" t="s">
        <v>0</v>
      </c>
      <c r="UVO38" s="250" t="s">
        <v>0</v>
      </c>
      <c r="UVP38" s="250" t="s">
        <v>0</v>
      </c>
      <c r="UVQ38" s="250" t="s">
        <v>0</v>
      </c>
      <c r="UVR38" s="250" t="s">
        <v>0</v>
      </c>
      <c r="UVS38" s="250" t="s">
        <v>0</v>
      </c>
      <c r="UVT38" s="250" t="s">
        <v>0</v>
      </c>
      <c r="UVU38" s="250" t="s">
        <v>0</v>
      </c>
      <c r="UVV38" s="250" t="s">
        <v>0</v>
      </c>
      <c r="UVW38" s="250" t="s">
        <v>0</v>
      </c>
      <c r="UVX38" s="250" t="s">
        <v>0</v>
      </c>
      <c r="UVY38" s="250" t="s">
        <v>0</v>
      </c>
      <c r="UVZ38" s="250" t="s">
        <v>0</v>
      </c>
      <c r="UWA38" s="250" t="s">
        <v>0</v>
      </c>
      <c r="UWB38" s="250" t="s">
        <v>0</v>
      </c>
      <c r="UWC38" s="250" t="s">
        <v>0</v>
      </c>
      <c r="UWD38" s="250" t="s">
        <v>0</v>
      </c>
      <c r="UWE38" s="250" t="s">
        <v>0</v>
      </c>
      <c r="UWF38" s="250" t="s">
        <v>0</v>
      </c>
      <c r="UWG38" s="250" t="s">
        <v>0</v>
      </c>
      <c r="UWH38" s="250" t="s">
        <v>0</v>
      </c>
      <c r="UWI38" s="250" t="s">
        <v>0</v>
      </c>
      <c r="UWJ38" s="250" t="s">
        <v>0</v>
      </c>
      <c r="UWK38" s="250" t="s">
        <v>0</v>
      </c>
      <c r="UWL38" s="250" t="s">
        <v>0</v>
      </c>
      <c r="UWM38" s="250" t="s">
        <v>0</v>
      </c>
      <c r="UWN38" s="250" t="s">
        <v>0</v>
      </c>
      <c r="UWO38" s="250" t="s">
        <v>0</v>
      </c>
      <c r="UWP38" s="250" t="s">
        <v>0</v>
      </c>
      <c r="UWQ38" s="250" t="s">
        <v>0</v>
      </c>
      <c r="UWR38" s="250" t="s">
        <v>0</v>
      </c>
      <c r="UWS38" s="250" t="s">
        <v>0</v>
      </c>
      <c r="UWT38" s="250" t="s">
        <v>0</v>
      </c>
      <c r="UWU38" s="250" t="s">
        <v>0</v>
      </c>
      <c r="UWV38" s="250" t="s">
        <v>0</v>
      </c>
      <c r="UWW38" s="250" t="s">
        <v>0</v>
      </c>
      <c r="UWX38" s="250" t="s">
        <v>0</v>
      </c>
      <c r="UWY38" s="250" t="s">
        <v>0</v>
      </c>
      <c r="UWZ38" s="250" t="s">
        <v>0</v>
      </c>
      <c r="UXA38" s="250" t="s">
        <v>0</v>
      </c>
      <c r="UXB38" s="250" t="s">
        <v>0</v>
      </c>
      <c r="UXC38" s="250" t="s">
        <v>0</v>
      </c>
      <c r="UXD38" s="250" t="s">
        <v>0</v>
      </c>
      <c r="UXE38" s="250" t="s">
        <v>0</v>
      </c>
      <c r="UXF38" s="250" t="s">
        <v>0</v>
      </c>
      <c r="UXG38" s="250" t="s">
        <v>0</v>
      </c>
      <c r="UXH38" s="250" t="s">
        <v>0</v>
      </c>
      <c r="UXI38" s="250" t="s">
        <v>0</v>
      </c>
      <c r="UXJ38" s="250" t="s">
        <v>0</v>
      </c>
      <c r="UXK38" s="250" t="s">
        <v>0</v>
      </c>
      <c r="UXL38" s="250" t="s">
        <v>0</v>
      </c>
      <c r="UXM38" s="250" t="s">
        <v>0</v>
      </c>
      <c r="UXN38" s="250" t="s">
        <v>0</v>
      </c>
      <c r="UXO38" s="250" t="s">
        <v>0</v>
      </c>
      <c r="UXP38" s="250" t="s">
        <v>0</v>
      </c>
      <c r="UXQ38" s="250" t="s">
        <v>0</v>
      </c>
      <c r="UXR38" s="250" t="s">
        <v>0</v>
      </c>
      <c r="UXS38" s="250" t="s">
        <v>0</v>
      </c>
      <c r="UXT38" s="250" t="s">
        <v>0</v>
      </c>
      <c r="UXU38" s="250" t="s">
        <v>0</v>
      </c>
      <c r="UXV38" s="250" t="s">
        <v>0</v>
      </c>
      <c r="UXW38" s="250" t="s">
        <v>0</v>
      </c>
      <c r="UXX38" s="250" t="s">
        <v>0</v>
      </c>
      <c r="UXY38" s="250" t="s">
        <v>0</v>
      </c>
      <c r="UXZ38" s="250" t="s">
        <v>0</v>
      </c>
      <c r="UYA38" s="250" t="s">
        <v>0</v>
      </c>
      <c r="UYB38" s="250" t="s">
        <v>0</v>
      </c>
      <c r="UYC38" s="250" t="s">
        <v>0</v>
      </c>
      <c r="UYD38" s="250" t="s">
        <v>0</v>
      </c>
      <c r="UYE38" s="250" t="s">
        <v>0</v>
      </c>
      <c r="UYF38" s="250" t="s">
        <v>0</v>
      </c>
      <c r="UYG38" s="250" t="s">
        <v>0</v>
      </c>
      <c r="UYH38" s="250" t="s">
        <v>0</v>
      </c>
      <c r="UYI38" s="250" t="s">
        <v>0</v>
      </c>
      <c r="UYJ38" s="250" t="s">
        <v>0</v>
      </c>
      <c r="UYK38" s="250" t="s">
        <v>0</v>
      </c>
      <c r="UYL38" s="250" t="s">
        <v>0</v>
      </c>
      <c r="UYM38" s="250" t="s">
        <v>0</v>
      </c>
      <c r="UYN38" s="250" t="s">
        <v>0</v>
      </c>
      <c r="UYO38" s="250" t="s">
        <v>0</v>
      </c>
      <c r="UYP38" s="250" t="s">
        <v>0</v>
      </c>
      <c r="UYQ38" s="250" t="s">
        <v>0</v>
      </c>
      <c r="UYR38" s="250" t="s">
        <v>0</v>
      </c>
      <c r="UYS38" s="250" t="s">
        <v>0</v>
      </c>
      <c r="UYT38" s="250" t="s">
        <v>0</v>
      </c>
      <c r="UYU38" s="250" t="s">
        <v>0</v>
      </c>
      <c r="UYV38" s="250" t="s">
        <v>0</v>
      </c>
      <c r="UYW38" s="250" t="s">
        <v>0</v>
      </c>
      <c r="UYX38" s="250" t="s">
        <v>0</v>
      </c>
      <c r="UYY38" s="250" t="s">
        <v>0</v>
      </c>
      <c r="UYZ38" s="250" t="s">
        <v>0</v>
      </c>
      <c r="UZA38" s="250" t="s">
        <v>0</v>
      </c>
      <c r="UZB38" s="250" t="s">
        <v>0</v>
      </c>
      <c r="UZC38" s="250" t="s">
        <v>0</v>
      </c>
      <c r="UZD38" s="250" t="s">
        <v>0</v>
      </c>
      <c r="UZE38" s="250" t="s">
        <v>0</v>
      </c>
      <c r="UZF38" s="250" t="s">
        <v>0</v>
      </c>
      <c r="UZG38" s="250" t="s">
        <v>0</v>
      </c>
      <c r="UZH38" s="250" t="s">
        <v>0</v>
      </c>
      <c r="UZI38" s="250" t="s">
        <v>0</v>
      </c>
      <c r="UZJ38" s="250" t="s">
        <v>0</v>
      </c>
      <c r="UZK38" s="250" t="s">
        <v>0</v>
      </c>
      <c r="UZL38" s="250" t="s">
        <v>0</v>
      </c>
      <c r="UZM38" s="250" t="s">
        <v>0</v>
      </c>
      <c r="UZN38" s="250" t="s">
        <v>0</v>
      </c>
      <c r="UZO38" s="250" t="s">
        <v>0</v>
      </c>
      <c r="UZP38" s="250" t="s">
        <v>0</v>
      </c>
      <c r="UZQ38" s="250" t="s">
        <v>0</v>
      </c>
      <c r="UZR38" s="250" t="s">
        <v>0</v>
      </c>
      <c r="UZS38" s="250" t="s">
        <v>0</v>
      </c>
      <c r="UZT38" s="250" t="s">
        <v>0</v>
      </c>
      <c r="UZU38" s="250" t="s">
        <v>0</v>
      </c>
      <c r="UZV38" s="250" t="s">
        <v>0</v>
      </c>
      <c r="UZW38" s="250" t="s">
        <v>0</v>
      </c>
      <c r="UZX38" s="250" t="s">
        <v>0</v>
      </c>
      <c r="UZY38" s="250" t="s">
        <v>0</v>
      </c>
      <c r="UZZ38" s="250" t="s">
        <v>0</v>
      </c>
      <c r="VAA38" s="250" t="s">
        <v>0</v>
      </c>
      <c r="VAB38" s="250" t="s">
        <v>0</v>
      </c>
      <c r="VAC38" s="250" t="s">
        <v>0</v>
      </c>
      <c r="VAD38" s="250" t="s">
        <v>0</v>
      </c>
      <c r="VAE38" s="250" t="s">
        <v>0</v>
      </c>
      <c r="VAF38" s="250" t="s">
        <v>0</v>
      </c>
      <c r="VAG38" s="250" t="s">
        <v>0</v>
      </c>
      <c r="VAH38" s="250" t="s">
        <v>0</v>
      </c>
      <c r="VAI38" s="250" t="s">
        <v>0</v>
      </c>
      <c r="VAJ38" s="250" t="s">
        <v>0</v>
      </c>
      <c r="VAK38" s="250" t="s">
        <v>0</v>
      </c>
      <c r="VAL38" s="250" t="s">
        <v>0</v>
      </c>
      <c r="VAM38" s="250" t="s">
        <v>0</v>
      </c>
      <c r="VAN38" s="250" t="s">
        <v>0</v>
      </c>
      <c r="VAO38" s="250" t="s">
        <v>0</v>
      </c>
      <c r="VAP38" s="250" t="s">
        <v>0</v>
      </c>
      <c r="VAQ38" s="250" t="s">
        <v>0</v>
      </c>
      <c r="VAR38" s="250" t="s">
        <v>0</v>
      </c>
      <c r="VAS38" s="250" t="s">
        <v>0</v>
      </c>
      <c r="VAT38" s="250" t="s">
        <v>0</v>
      </c>
      <c r="VAU38" s="250" t="s">
        <v>0</v>
      </c>
      <c r="VAV38" s="250" t="s">
        <v>0</v>
      </c>
      <c r="VAW38" s="250" t="s">
        <v>0</v>
      </c>
      <c r="VAX38" s="250" t="s">
        <v>0</v>
      </c>
      <c r="VAY38" s="250" t="s">
        <v>0</v>
      </c>
      <c r="VAZ38" s="250" t="s">
        <v>0</v>
      </c>
      <c r="VBA38" s="250" t="s">
        <v>0</v>
      </c>
      <c r="VBB38" s="250" t="s">
        <v>0</v>
      </c>
      <c r="VBC38" s="250" t="s">
        <v>0</v>
      </c>
      <c r="VBD38" s="250" t="s">
        <v>0</v>
      </c>
      <c r="VBE38" s="250" t="s">
        <v>0</v>
      </c>
      <c r="VBF38" s="250" t="s">
        <v>0</v>
      </c>
      <c r="VBG38" s="250" t="s">
        <v>0</v>
      </c>
      <c r="VBH38" s="250" t="s">
        <v>0</v>
      </c>
      <c r="VBI38" s="250" t="s">
        <v>0</v>
      </c>
      <c r="VBJ38" s="250" t="s">
        <v>0</v>
      </c>
      <c r="VBK38" s="250" t="s">
        <v>0</v>
      </c>
      <c r="VBL38" s="250" t="s">
        <v>0</v>
      </c>
      <c r="VBM38" s="250" t="s">
        <v>0</v>
      </c>
      <c r="VBN38" s="250" t="s">
        <v>0</v>
      </c>
      <c r="VBO38" s="250" t="s">
        <v>0</v>
      </c>
      <c r="VBP38" s="250" t="s">
        <v>0</v>
      </c>
      <c r="VBQ38" s="250" t="s">
        <v>0</v>
      </c>
      <c r="VBR38" s="250" t="s">
        <v>0</v>
      </c>
      <c r="VBS38" s="250" t="s">
        <v>0</v>
      </c>
      <c r="VBT38" s="250" t="s">
        <v>0</v>
      </c>
      <c r="VBU38" s="250" t="s">
        <v>0</v>
      </c>
      <c r="VBV38" s="250" t="s">
        <v>0</v>
      </c>
      <c r="VBW38" s="250" t="s">
        <v>0</v>
      </c>
      <c r="VBX38" s="250" t="s">
        <v>0</v>
      </c>
      <c r="VBY38" s="250" t="s">
        <v>0</v>
      </c>
      <c r="VBZ38" s="250" t="s">
        <v>0</v>
      </c>
      <c r="VCA38" s="250" t="s">
        <v>0</v>
      </c>
      <c r="VCB38" s="250" t="s">
        <v>0</v>
      </c>
      <c r="VCC38" s="250" t="s">
        <v>0</v>
      </c>
      <c r="VCD38" s="250" t="s">
        <v>0</v>
      </c>
      <c r="VCE38" s="250" t="s">
        <v>0</v>
      </c>
      <c r="VCF38" s="250" t="s">
        <v>0</v>
      </c>
      <c r="VCG38" s="250" t="s">
        <v>0</v>
      </c>
      <c r="VCH38" s="250" t="s">
        <v>0</v>
      </c>
      <c r="VCI38" s="250" t="s">
        <v>0</v>
      </c>
      <c r="VCJ38" s="250" t="s">
        <v>0</v>
      </c>
      <c r="VCK38" s="250" t="s">
        <v>0</v>
      </c>
      <c r="VCL38" s="250" t="s">
        <v>0</v>
      </c>
      <c r="VCM38" s="250" t="s">
        <v>0</v>
      </c>
      <c r="VCN38" s="250" t="s">
        <v>0</v>
      </c>
      <c r="VCO38" s="250" t="s">
        <v>0</v>
      </c>
      <c r="VCP38" s="250" t="s">
        <v>0</v>
      </c>
      <c r="VCQ38" s="250" t="s">
        <v>0</v>
      </c>
      <c r="VCR38" s="250" t="s">
        <v>0</v>
      </c>
      <c r="VCS38" s="250" t="s">
        <v>0</v>
      </c>
      <c r="VCT38" s="250" t="s">
        <v>0</v>
      </c>
      <c r="VCU38" s="250" t="s">
        <v>0</v>
      </c>
      <c r="VCV38" s="250" t="s">
        <v>0</v>
      </c>
      <c r="VCW38" s="250" t="s">
        <v>0</v>
      </c>
      <c r="VCX38" s="250" t="s">
        <v>0</v>
      </c>
      <c r="VCY38" s="250" t="s">
        <v>0</v>
      </c>
      <c r="VCZ38" s="250" t="s">
        <v>0</v>
      </c>
      <c r="VDA38" s="250" t="s">
        <v>0</v>
      </c>
      <c r="VDB38" s="250" t="s">
        <v>0</v>
      </c>
      <c r="VDC38" s="250" t="s">
        <v>0</v>
      </c>
      <c r="VDD38" s="250" t="s">
        <v>0</v>
      </c>
      <c r="VDE38" s="250" t="s">
        <v>0</v>
      </c>
      <c r="VDF38" s="250" t="s">
        <v>0</v>
      </c>
      <c r="VDG38" s="250" t="s">
        <v>0</v>
      </c>
      <c r="VDH38" s="250" t="s">
        <v>0</v>
      </c>
      <c r="VDI38" s="250" t="s">
        <v>0</v>
      </c>
      <c r="VDJ38" s="250" t="s">
        <v>0</v>
      </c>
      <c r="VDK38" s="250" t="s">
        <v>0</v>
      </c>
      <c r="VDL38" s="250" t="s">
        <v>0</v>
      </c>
      <c r="VDM38" s="250" t="s">
        <v>0</v>
      </c>
      <c r="VDN38" s="250" t="s">
        <v>0</v>
      </c>
      <c r="VDO38" s="250" t="s">
        <v>0</v>
      </c>
      <c r="VDP38" s="250" t="s">
        <v>0</v>
      </c>
      <c r="VDQ38" s="250" t="s">
        <v>0</v>
      </c>
      <c r="VDR38" s="250" t="s">
        <v>0</v>
      </c>
      <c r="VDS38" s="250" t="s">
        <v>0</v>
      </c>
      <c r="VDT38" s="250" t="s">
        <v>0</v>
      </c>
      <c r="VDU38" s="250" t="s">
        <v>0</v>
      </c>
      <c r="VDV38" s="250" t="s">
        <v>0</v>
      </c>
      <c r="VDW38" s="250" t="s">
        <v>0</v>
      </c>
      <c r="VDX38" s="250" t="s">
        <v>0</v>
      </c>
      <c r="VDY38" s="250" t="s">
        <v>0</v>
      </c>
      <c r="VDZ38" s="250" t="s">
        <v>0</v>
      </c>
      <c r="VEA38" s="250" t="s">
        <v>0</v>
      </c>
      <c r="VEB38" s="250" t="s">
        <v>0</v>
      </c>
      <c r="VEC38" s="250" t="s">
        <v>0</v>
      </c>
      <c r="VED38" s="250" t="s">
        <v>0</v>
      </c>
      <c r="VEE38" s="250" t="s">
        <v>0</v>
      </c>
      <c r="VEF38" s="250" t="s">
        <v>0</v>
      </c>
      <c r="VEG38" s="250" t="s">
        <v>0</v>
      </c>
      <c r="VEH38" s="250" t="s">
        <v>0</v>
      </c>
      <c r="VEI38" s="250" t="s">
        <v>0</v>
      </c>
      <c r="VEJ38" s="250" t="s">
        <v>0</v>
      </c>
      <c r="VEK38" s="250" t="s">
        <v>0</v>
      </c>
      <c r="VEL38" s="250" t="s">
        <v>0</v>
      </c>
      <c r="VEM38" s="250" t="s">
        <v>0</v>
      </c>
      <c r="VEN38" s="250" t="s">
        <v>0</v>
      </c>
      <c r="VEO38" s="250" t="s">
        <v>0</v>
      </c>
      <c r="VEP38" s="250" t="s">
        <v>0</v>
      </c>
      <c r="VEQ38" s="250" t="s">
        <v>0</v>
      </c>
      <c r="VER38" s="250" t="s">
        <v>0</v>
      </c>
      <c r="VES38" s="250" t="s">
        <v>0</v>
      </c>
      <c r="VET38" s="250" t="s">
        <v>0</v>
      </c>
      <c r="VEU38" s="250" t="s">
        <v>0</v>
      </c>
      <c r="VEV38" s="250" t="s">
        <v>0</v>
      </c>
      <c r="VEW38" s="250" t="s">
        <v>0</v>
      </c>
      <c r="VEX38" s="250" t="s">
        <v>0</v>
      </c>
      <c r="VEY38" s="250" t="s">
        <v>0</v>
      </c>
      <c r="VEZ38" s="250" t="s">
        <v>0</v>
      </c>
      <c r="VFA38" s="250" t="s">
        <v>0</v>
      </c>
      <c r="VFB38" s="250" t="s">
        <v>0</v>
      </c>
      <c r="VFC38" s="250" t="s">
        <v>0</v>
      </c>
      <c r="VFD38" s="250" t="s">
        <v>0</v>
      </c>
      <c r="VFE38" s="250" t="s">
        <v>0</v>
      </c>
      <c r="VFF38" s="250" t="s">
        <v>0</v>
      </c>
      <c r="VFG38" s="250" t="s">
        <v>0</v>
      </c>
      <c r="VFH38" s="250" t="s">
        <v>0</v>
      </c>
      <c r="VFI38" s="250" t="s">
        <v>0</v>
      </c>
      <c r="VFJ38" s="250" t="s">
        <v>0</v>
      </c>
      <c r="VFK38" s="250" t="s">
        <v>0</v>
      </c>
      <c r="VFL38" s="250" t="s">
        <v>0</v>
      </c>
      <c r="VFM38" s="250" t="s">
        <v>0</v>
      </c>
      <c r="VFN38" s="250" t="s">
        <v>0</v>
      </c>
      <c r="VFO38" s="250" t="s">
        <v>0</v>
      </c>
      <c r="VFP38" s="250" t="s">
        <v>0</v>
      </c>
      <c r="VFQ38" s="250" t="s">
        <v>0</v>
      </c>
      <c r="VFR38" s="250" t="s">
        <v>0</v>
      </c>
      <c r="VFS38" s="250" t="s">
        <v>0</v>
      </c>
      <c r="VFT38" s="250" t="s">
        <v>0</v>
      </c>
      <c r="VFU38" s="250" t="s">
        <v>0</v>
      </c>
      <c r="VFV38" s="250" t="s">
        <v>0</v>
      </c>
      <c r="VFW38" s="250" t="s">
        <v>0</v>
      </c>
      <c r="VFX38" s="250" t="s">
        <v>0</v>
      </c>
      <c r="VFY38" s="250" t="s">
        <v>0</v>
      </c>
      <c r="VFZ38" s="250" t="s">
        <v>0</v>
      </c>
      <c r="VGA38" s="250" t="s">
        <v>0</v>
      </c>
      <c r="VGB38" s="250" t="s">
        <v>0</v>
      </c>
      <c r="VGC38" s="250" t="s">
        <v>0</v>
      </c>
      <c r="VGD38" s="250" t="s">
        <v>0</v>
      </c>
      <c r="VGE38" s="250" t="s">
        <v>0</v>
      </c>
      <c r="VGF38" s="250" t="s">
        <v>0</v>
      </c>
      <c r="VGG38" s="250" t="s">
        <v>0</v>
      </c>
      <c r="VGH38" s="250" t="s">
        <v>0</v>
      </c>
      <c r="VGI38" s="250" t="s">
        <v>0</v>
      </c>
      <c r="VGJ38" s="250" t="s">
        <v>0</v>
      </c>
      <c r="VGK38" s="250" t="s">
        <v>0</v>
      </c>
      <c r="VGL38" s="250" t="s">
        <v>0</v>
      </c>
      <c r="VGM38" s="250" t="s">
        <v>0</v>
      </c>
      <c r="VGN38" s="250" t="s">
        <v>0</v>
      </c>
      <c r="VGO38" s="250" t="s">
        <v>0</v>
      </c>
      <c r="VGP38" s="250" t="s">
        <v>0</v>
      </c>
      <c r="VGQ38" s="250" t="s">
        <v>0</v>
      </c>
      <c r="VGR38" s="250" t="s">
        <v>0</v>
      </c>
      <c r="VGS38" s="250" t="s">
        <v>0</v>
      </c>
      <c r="VGT38" s="250" t="s">
        <v>0</v>
      </c>
      <c r="VGU38" s="250" t="s">
        <v>0</v>
      </c>
      <c r="VGV38" s="250" t="s">
        <v>0</v>
      </c>
      <c r="VGW38" s="250" t="s">
        <v>0</v>
      </c>
      <c r="VGX38" s="250" t="s">
        <v>0</v>
      </c>
      <c r="VGY38" s="250" t="s">
        <v>0</v>
      </c>
      <c r="VGZ38" s="250" t="s">
        <v>0</v>
      </c>
      <c r="VHA38" s="250" t="s">
        <v>0</v>
      </c>
      <c r="VHB38" s="250" t="s">
        <v>0</v>
      </c>
      <c r="VHC38" s="250" t="s">
        <v>0</v>
      </c>
      <c r="VHD38" s="250" t="s">
        <v>0</v>
      </c>
      <c r="VHE38" s="250" t="s">
        <v>0</v>
      </c>
      <c r="VHF38" s="250" t="s">
        <v>0</v>
      </c>
      <c r="VHG38" s="250" t="s">
        <v>0</v>
      </c>
      <c r="VHH38" s="250" t="s">
        <v>0</v>
      </c>
      <c r="VHI38" s="250" t="s">
        <v>0</v>
      </c>
      <c r="VHJ38" s="250" t="s">
        <v>0</v>
      </c>
      <c r="VHK38" s="250" t="s">
        <v>0</v>
      </c>
      <c r="VHL38" s="250" t="s">
        <v>0</v>
      </c>
      <c r="VHM38" s="250" t="s">
        <v>0</v>
      </c>
      <c r="VHN38" s="250" t="s">
        <v>0</v>
      </c>
      <c r="VHO38" s="250" t="s">
        <v>0</v>
      </c>
      <c r="VHP38" s="250" t="s">
        <v>0</v>
      </c>
      <c r="VHQ38" s="250" t="s">
        <v>0</v>
      </c>
      <c r="VHR38" s="250" t="s">
        <v>0</v>
      </c>
      <c r="VHS38" s="250" t="s">
        <v>0</v>
      </c>
      <c r="VHT38" s="250" t="s">
        <v>0</v>
      </c>
      <c r="VHU38" s="250" t="s">
        <v>0</v>
      </c>
      <c r="VHV38" s="250" t="s">
        <v>0</v>
      </c>
      <c r="VHW38" s="250" t="s">
        <v>0</v>
      </c>
      <c r="VHX38" s="250" t="s">
        <v>0</v>
      </c>
      <c r="VHY38" s="250" t="s">
        <v>0</v>
      </c>
      <c r="VHZ38" s="250" t="s">
        <v>0</v>
      </c>
      <c r="VIA38" s="250" t="s">
        <v>0</v>
      </c>
      <c r="VIB38" s="250" t="s">
        <v>0</v>
      </c>
      <c r="VIC38" s="250" t="s">
        <v>0</v>
      </c>
      <c r="VID38" s="250" t="s">
        <v>0</v>
      </c>
      <c r="VIE38" s="250" t="s">
        <v>0</v>
      </c>
      <c r="VIF38" s="250" t="s">
        <v>0</v>
      </c>
      <c r="VIG38" s="250" t="s">
        <v>0</v>
      </c>
      <c r="VIH38" s="250" t="s">
        <v>0</v>
      </c>
      <c r="VII38" s="250" t="s">
        <v>0</v>
      </c>
      <c r="VIJ38" s="250" t="s">
        <v>0</v>
      </c>
      <c r="VIK38" s="250" t="s">
        <v>0</v>
      </c>
      <c r="VIL38" s="250" t="s">
        <v>0</v>
      </c>
      <c r="VIM38" s="250" t="s">
        <v>0</v>
      </c>
      <c r="VIN38" s="250" t="s">
        <v>0</v>
      </c>
      <c r="VIO38" s="250" t="s">
        <v>0</v>
      </c>
      <c r="VIP38" s="250" t="s">
        <v>0</v>
      </c>
      <c r="VIQ38" s="250" t="s">
        <v>0</v>
      </c>
      <c r="VIR38" s="250" t="s">
        <v>0</v>
      </c>
      <c r="VIS38" s="250" t="s">
        <v>0</v>
      </c>
      <c r="VIT38" s="250" t="s">
        <v>0</v>
      </c>
      <c r="VIU38" s="250" t="s">
        <v>0</v>
      </c>
      <c r="VIV38" s="250" t="s">
        <v>0</v>
      </c>
      <c r="VIW38" s="250" t="s">
        <v>0</v>
      </c>
      <c r="VIX38" s="250" t="s">
        <v>0</v>
      </c>
      <c r="VIY38" s="250" t="s">
        <v>0</v>
      </c>
      <c r="VIZ38" s="250" t="s">
        <v>0</v>
      </c>
      <c r="VJA38" s="250" t="s">
        <v>0</v>
      </c>
      <c r="VJB38" s="250" t="s">
        <v>0</v>
      </c>
      <c r="VJC38" s="250" t="s">
        <v>0</v>
      </c>
      <c r="VJD38" s="250" t="s">
        <v>0</v>
      </c>
      <c r="VJE38" s="250" t="s">
        <v>0</v>
      </c>
      <c r="VJF38" s="250" t="s">
        <v>0</v>
      </c>
      <c r="VJG38" s="250" t="s">
        <v>0</v>
      </c>
      <c r="VJH38" s="250" t="s">
        <v>0</v>
      </c>
      <c r="VJI38" s="250" t="s">
        <v>0</v>
      </c>
      <c r="VJJ38" s="250" t="s">
        <v>0</v>
      </c>
      <c r="VJK38" s="250" t="s">
        <v>0</v>
      </c>
      <c r="VJL38" s="250" t="s">
        <v>0</v>
      </c>
      <c r="VJM38" s="250" t="s">
        <v>0</v>
      </c>
      <c r="VJN38" s="250" t="s">
        <v>0</v>
      </c>
      <c r="VJO38" s="250" t="s">
        <v>0</v>
      </c>
      <c r="VJP38" s="250" t="s">
        <v>0</v>
      </c>
      <c r="VJQ38" s="250" t="s">
        <v>0</v>
      </c>
      <c r="VJR38" s="250" t="s">
        <v>0</v>
      </c>
      <c r="VJS38" s="250" t="s">
        <v>0</v>
      </c>
      <c r="VJT38" s="250" t="s">
        <v>0</v>
      </c>
      <c r="VJU38" s="250" t="s">
        <v>0</v>
      </c>
      <c r="VJV38" s="250" t="s">
        <v>0</v>
      </c>
      <c r="VJW38" s="250" t="s">
        <v>0</v>
      </c>
      <c r="VJX38" s="250" t="s">
        <v>0</v>
      </c>
      <c r="VJY38" s="250" t="s">
        <v>0</v>
      </c>
      <c r="VJZ38" s="250" t="s">
        <v>0</v>
      </c>
      <c r="VKA38" s="250" t="s">
        <v>0</v>
      </c>
      <c r="VKB38" s="250" t="s">
        <v>0</v>
      </c>
      <c r="VKC38" s="250" t="s">
        <v>0</v>
      </c>
      <c r="VKD38" s="250" t="s">
        <v>0</v>
      </c>
      <c r="VKE38" s="250" t="s">
        <v>0</v>
      </c>
      <c r="VKF38" s="250" t="s">
        <v>0</v>
      </c>
      <c r="VKG38" s="250" t="s">
        <v>0</v>
      </c>
      <c r="VKH38" s="250" t="s">
        <v>0</v>
      </c>
      <c r="VKI38" s="250" t="s">
        <v>0</v>
      </c>
      <c r="VKJ38" s="250" t="s">
        <v>0</v>
      </c>
      <c r="VKK38" s="250" t="s">
        <v>0</v>
      </c>
      <c r="VKL38" s="250" t="s">
        <v>0</v>
      </c>
      <c r="VKM38" s="250" t="s">
        <v>0</v>
      </c>
      <c r="VKN38" s="250" t="s">
        <v>0</v>
      </c>
      <c r="VKO38" s="250" t="s">
        <v>0</v>
      </c>
      <c r="VKP38" s="250" t="s">
        <v>0</v>
      </c>
      <c r="VKQ38" s="250" t="s">
        <v>0</v>
      </c>
      <c r="VKR38" s="250" t="s">
        <v>0</v>
      </c>
      <c r="VKS38" s="250" t="s">
        <v>0</v>
      </c>
      <c r="VKT38" s="250" t="s">
        <v>0</v>
      </c>
      <c r="VKU38" s="250" t="s">
        <v>0</v>
      </c>
      <c r="VKV38" s="250" t="s">
        <v>0</v>
      </c>
      <c r="VKW38" s="250" t="s">
        <v>0</v>
      </c>
      <c r="VKX38" s="250" t="s">
        <v>0</v>
      </c>
      <c r="VKY38" s="250" t="s">
        <v>0</v>
      </c>
      <c r="VKZ38" s="250" t="s">
        <v>0</v>
      </c>
      <c r="VLA38" s="250" t="s">
        <v>0</v>
      </c>
      <c r="VLB38" s="250" t="s">
        <v>0</v>
      </c>
      <c r="VLC38" s="250" t="s">
        <v>0</v>
      </c>
      <c r="VLD38" s="250" t="s">
        <v>0</v>
      </c>
      <c r="VLE38" s="250" t="s">
        <v>0</v>
      </c>
      <c r="VLF38" s="250" t="s">
        <v>0</v>
      </c>
      <c r="VLG38" s="250" t="s">
        <v>0</v>
      </c>
      <c r="VLH38" s="250" t="s">
        <v>0</v>
      </c>
      <c r="VLI38" s="250" t="s">
        <v>0</v>
      </c>
      <c r="VLJ38" s="250" t="s">
        <v>0</v>
      </c>
      <c r="VLK38" s="250" t="s">
        <v>0</v>
      </c>
      <c r="VLL38" s="250" t="s">
        <v>0</v>
      </c>
      <c r="VLM38" s="250" t="s">
        <v>0</v>
      </c>
      <c r="VLN38" s="250" t="s">
        <v>0</v>
      </c>
      <c r="VLO38" s="250" t="s">
        <v>0</v>
      </c>
      <c r="VLP38" s="250" t="s">
        <v>0</v>
      </c>
      <c r="VLQ38" s="250" t="s">
        <v>0</v>
      </c>
      <c r="VLR38" s="250" t="s">
        <v>0</v>
      </c>
      <c r="VLS38" s="250" t="s">
        <v>0</v>
      </c>
      <c r="VLT38" s="250" t="s">
        <v>0</v>
      </c>
      <c r="VLU38" s="250" t="s">
        <v>0</v>
      </c>
      <c r="VLV38" s="250" t="s">
        <v>0</v>
      </c>
      <c r="VLW38" s="250" t="s">
        <v>0</v>
      </c>
      <c r="VLX38" s="250" t="s">
        <v>0</v>
      </c>
      <c r="VLY38" s="250" t="s">
        <v>0</v>
      </c>
      <c r="VLZ38" s="250" t="s">
        <v>0</v>
      </c>
      <c r="VMA38" s="250" t="s">
        <v>0</v>
      </c>
      <c r="VMB38" s="250" t="s">
        <v>0</v>
      </c>
      <c r="VMC38" s="250" t="s">
        <v>0</v>
      </c>
      <c r="VMD38" s="250" t="s">
        <v>0</v>
      </c>
      <c r="VME38" s="250" t="s">
        <v>0</v>
      </c>
      <c r="VMF38" s="250" t="s">
        <v>0</v>
      </c>
      <c r="VMG38" s="250" t="s">
        <v>0</v>
      </c>
      <c r="VMH38" s="250" t="s">
        <v>0</v>
      </c>
      <c r="VMI38" s="250" t="s">
        <v>0</v>
      </c>
      <c r="VMJ38" s="250" t="s">
        <v>0</v>
      </c>
      <c r="VMK38" s="250" t="s">
        <v>0</v>
      </c>
      <c r="VML38" s="250" t="s">
        <v>0</v>
      </c>
      <c r="VMM38" s="250" t="s">
        <v>0</v>
      </c>
      <c r="VMN38" s="250" t="s">
        <v>0</v>
      </c>
      <c r="VMO38" s="250" t="s">
        <v>0</v>
      </c>
      <c r="VMP38" s="250" t="s">
        <v>0</v>
      </c>
      <c r="VMQ38" s="250" t="s">
        <v>0</v>
      </c>
      <c r="VMR38" s="250" t="s">
        <v>0</v>
      </c>
      <c r="VMS38" s="250" t="s">
        <v>0</v>
      </c>
      <c r="VMT38" s="250" t="s">
        <v>0</v>
      </c>
      <c r="VMU38" s="250" t="s">
        <v>0</v>
      </c>
      <c r="VMV38" s="250" t="s">
        <v>0</v>
      </c>
      <c r="VMW38" s="250" t="s">
        <v>0</v>
      </c>
      <c r="VMX38" s="250" t="s">
        <v>0</v>
      </c>
      <c r="VMY38" s="250" t="s">
        <v>0</v>
      </c>
      <c r="VMZ38" s="250" t="s">
        <v>0</v>
      </c>
      <c r="VNA38" s="250" t="s">
        <v>0</v>
      </c>
      <c r="VNB38" s="250" t="s">
        <v>0</v>
      </c>
      <c r="VNC38" s="250" t="s">
        <v>0</v>
      </c>
      <c r="VND38" s="250" t="s">
        <v>0</v>
      </c>
      <c r="VNE38" s="250" t="s">
        <v>0</v>
      </c>
      <c r="VNF38" s="250" t="s">
        <v>0</v>
      </c>
      <c r="VNG38" s="250" t="s">
        <v>0</v>
      </c>
      <c r="VNH38" s="250" t="s">
        <v>0</v>
      </c>
      <c r="VNI38" s="250" t="s">
        <v>0</v>
      </c>
      <c r="VNJ38" s="250" t="s">
        <v>0</v>
      </c>
      <c r="VNK38" s="250" t="s">
        <v>0</v>
      </c>
      <c r="VNL38" s="250" t="s">
        <v>0</v>
      </c>
      <c r="VNM38" s="250" t="s">
        <v>0</v>
      </c>
      <c r="VNN38" s="250" t="s">
        <v>0</v>
      </c>
      <c r="VNO38" s="250" t="s">
        <v>0</v>
      </c>
      <c r="VNP38" s="250" t="s">
        <v>0</v>
      </c>
      <c r="VNQ38" s="250" t="s">
        <v>0</v>
      </c>
      <c r="VNR38" s="250" t="s">
        <v>0</v>
      </c>
      <c r="VNS38" s="250" t="s">
        <v>0</v>
      </c>
      <c r="VNT38" s="250" t="s">
        <v>0</v>
      </c>
      <c r="VNU38" s="250" t="s">
        <v>0</v>
      </c>
      <c r="VNV38" s="250" t="s">
        <v>0</v>
      </c>
      <c r="VNW38" s="250" t="s">
        <v>0</v>
      </c>
      <c r="VNX38" s="250" t="s">
        <v>0</v>
      </c>
      <c r="VNY38" s="250" t="s">
        <v>0</v>
      </c>
      <c r="VNZ38" s="250" t="s">
        <v>0</v>
      </c>
      <c r="VOA38" s="250" t="s">
        <v>0</v>
      </c>
      <c r="VOB38" s="250" t="s">
        <v>0</v>
      </c>
      <c r="VOC38" s="250" t="s">
        <v>0</v>
      </c>
      <c r="VOD38" s="250" t="s">
        <v>0</v>
      </c>
      <c r="VOE38" s="250" t="s">
        <v>0</v>
      </c>
      <c r="VOF38" s="250" t="s">
        <v>0</v>
      </c>
      <c r="VOG38" s="250" t="s">
        <v>0</v>
      </c>
      <c r="VOH38" s="250" t="s">
        <v>0</v>
      </c>
      <c r="VOI38" s="250" t="s">
        <v>0</v>
      </c>
      <c r="VOJ38" s="250" t="s">
        <v>0</v>
      </c>
      <c r="VOK38" s="250" t="s">
        <v>0</v>
      </c>
      <c r="VOL38" s="250" t="s">
        <v>0</v>
      </c>
      <c r="VOM38" s="250" t="s">
        <v>0</v>
      </c>
      <c r="VON38" s="250" t="s">
        <v>0</v>
      </c>
      <c r="VOO38" s="250" t="s">
        <v>0</v>
      </c>
      <c r="VOP38" s="250" t="s">
        <v>0</v>
      </c>
      <c r="VOQ38" s="250" t="s">
        <v>0</v>
      </c>
      <c r="VOR38" s="250" t="s">
        <v>0</v>
      </c>
      <c r="VOS38" s="250" t="s">
        <v>0</v>
      </c>
      <c r="VOT38" s="250" t="s">
        <v>0</v>
      </c>
      <c r="VOU38" s="250" t="s">
        <v>0</v>
      </c>
      <c r="VOV38" s="250" t="s">
        <v>0</v>
      </c>
      <c r="VOW38" s="250" t="s">
        <v>0</v>
      </c>
      <c r="VOX38" s="250" t="s">
        <v>0</v>
      </c>
      <c r="VOY38" s="250" t="s">
        <v>0</v>
      </c>
      <c r="VOZ38" s="250" t="s">
        <v>0</v>
      </c>
      <c r="VPA38" s="250" t="s">
        <v>0</v>
      </c>
      <c r="VPB38" s="250" t="s">
        <v>0</v>
      </c>
      <c r="VPC38" s="250" t="s">
        <v>0</v>
      </c>
      <c r="VPD38" s="250" t="s">
        <v>0</v>
      </c>
      <c r="VPE38" s="250" t="s">
        <v>0</v>
      </c>
      <c r="VPF38" s="250" t="s">
        <v>0</v>
      </c>
      <c r="VPG38" s="250" t="s">
        <v>0</v>
      </c>
      <c r="VPH38" s="250" t="s">
        <v>0</v>
      </c>
      <c r="VPI38" s="250" t="s">
        <v>0</v>
      </c>
      <c r="VPJ38" s="250" t="s">
        <v>0</v>
      </c>
      <c r="VPK38" s="250" t="s">
        <v>0</v>
      </c>
      <c r="VPL38" s="250" t="s">
        <v>0</v>
      </c>
      <c r="VPM38" s="250" t="s">
        <v>0</v>
      </c>
      <c r="VPN38" s="250" t="s">
        <v>0</v>
      </c>
      <c r="VPO38" s="250" t="s">
        <v>0</v>
      </c>
      <c r="VPP38" s="250" t="s">
        <v>0</v>
      </c>
      <c r="VPQ38" s="250" t="s">
        <v>0</v>
      </c>
      <c r="VPR38" s="250" t="s">
        <v>0</v>
      </c>
      <c r="VPS38" s="250" t="s">
        <v>0</v>
      </c>
      <c r="VPT38" s="250" t="s">
        <v>0</v>
      </c>
      <c r="VPU38" s="250" t="s">
        <v>0</v>
      </c>
      <c r="VPV38" s="250" t="s">
        <v>0</v>
      </c>
      <c r="VPW38" s="250" t="s">
        <v>0</v>
      </c>
      <c r="VPX38" s="250" t="s">
        <v>0</v>
      </c>
      <c r="VPY38" s="250" t="s">
        <v>0</v>
      </c>
      <c r="VPZ38" s="250" t="s">
        <v>0</v>
      </c>
      <c r="VQA38" s="250" t="s">
        <v>0</v>
      </c>
      <c r="VQB38" s="250" t="s">
        <v>0</v>
      </c>
      <c r="VQC38" s="250" t="s">
        <v>0</v>
      </c>
      <c r="VQD38" s="250" t="s">
        <v>0</v>
      </c>
      <c r="VQE38" s="250" t="s">
        <v>0</v>
      </c>
      <c r="VQF38" s="250" t="s">
        <v>0</v>
      </c>
      <c r="VQG38" s="250" t="s">
        <v>0</v>
      </c>
      <c r="VQH38" s="250" t="s">
        <v>0</v>
      </c>
      <c r="VQI38" s="250" t="s">
        <v>0</v>
      </c>
      <c r="VQJ38" s="250" t="s">
        <v>0</v>
      </c>
      <c r="VQK38" s="250" t="s">
        <v>0</v>
      </c>
      <c r="VQL38" s="250" t="s">
        <v>0</v>
      </c>
      <c r="VQM38" s="250" t="s">
        <v>0</v>
      </c>
      <c r="VQN38" s="250" t="s">
        <v>0</v>
      </c>
      <c r="VQO38" s="250" t="s">
        <v>0</v>
      </c>
      <c r="VQP38" s="250" t="s">
        <v>0</v>
      </c>
      <c r="VQQ38" s="250" t="s">
        <v>0</v>
      </c>
      <c r="VQR38" s="250" t="s">
        <v>0</v>
      </c>
      <c r="VQS38" s="250" t="s">
        <v>0</v>
      </c>
      <c r="VQT38" s="250" t="s">
        <v>0</v>
      </c>
      <c r="VQU38" s="250" t="s">
        <v>0</v>
      </c>
      <c r="VQV38" s="250" t="s">
        <v>0</v>
      </c>
      <c r="VQW38" s="250" t="s">
        <v>0</v>
      </c>
      <c r="VQX38" s="250" t="s">
        <v>0</v>
      </c>
      <c r="VQY38" s="250" t="s">
        <v>0</v>
      </c>
      <c r="VQZ38" s="250" t="s">
        <v>0</v>
      </c>
      <c r="VRA38" s="250" t="s">
        <v>0</v>
      </c>
      <c r="VRB38" s="250" t="s">
        <v>0</v>
      </c>
      <c r="VRC38" s="250" t="s">
        <v>0</v>
      </c>
      <c r="VRD38" s="250" t="s">
        <v>0</v>
      </c>
      <c r="VRE38" s="250" t="s">
        <v>0</v>
      </c>
      <c r="VRF38" s="250" t="s">
        <v>0</v>
      </c>
      <c r="VRG38" s="250" t="s">
        <v>0</v>
      </c>
      <c r="VRH38" s="250" t="s">
        <v>0</v>
      </c>
      <c r="VRI38" s="250" t="s">
        <v>0</v>
      </c>
      <c r="VRJ38" s="250" t="s">
        <v>0</v>
      </c>
      <c r="VRK38" s="250" t="s">
        <v>0</v>
      </c>
      <c r="VRL38" s="250" t="s">
        <v>0</v>
      </c>
      <c r="VRM38" s="250" t="s">
        <v>0</v>
      </c>
      <c r="VRN38" s="250" t="s">
        <v>0</v>
      </c>
      <c r="VRO38" s="250" t="s">
        <v>0</v>
      </c>
      <c r="VRP38" s="250" t="s">
        <v>0</v>
      </c>
      <c r="VRQ38" s="250" t="s">
        <v>0</v>
      </c>
      <c r="VRR38" s="250" t="s">
        <v>0</v>
      </c>
      <c r="VRS38" s="250" t="s">
        <v>0</v>
      </c>
      <c r="VRT38" s="250" t="s">
        <v>0</v>
      </c>
      <c r="VRU38" s="250" t="s">
        <v>0</v>
      </c>
      <c r="VRV38" s="250" t="s">
        <v>0</v>
      </c>
      <c r="VRW38" s="250" t="s">
        <v>0</v>
      </c>
      <c r="VRX38" s="250" t="s">
        <v>0</v>
      </c>
      <c r="VRY38" s="250" t="s">
        <v>0</v>
      </c>
      <c r="VRZ38" s="250" t="s">
        <v>0</v>
      </c>
      <c r="VSA38" s="250" t="s">
        <v>0</v>
      </c>
      <c r="VSB38" s="250" t="s">
        <v>0</v>
      </c>
      <c r="VSC38" s="250" t="s">
        <v>0</v>
      </c>
      <c r="VSD38" s="250" t="s">
        <v>0</v>
      </c>
      <c r="VSE38" s="250" t="s">
        <v>0</v>
      </c>
      <c r="VSF38" s="250" t="s">
        <v>0</v>
      </c>
      <c r="VSG38" s="250" t="s">
        <v>0</v>
      </c>
      <c r="VSH38" s="250" t="s">
        <v>0</v>
      </c>
      <c r="VSI38" s="250" t="s">
        <v>0</v>
      </c>
      <c r="VSJ38" s="250" t="s">
        <v>0</v>
      </c>
      <c r="VSK38" s="250" t="s">
        <v>0</v>
      </c>
      <c r="VSL38" s="250" t="s">
        <v>0</v>
      </c>
      <c r="VSM38" s="250" t="s">
        <v>0</v>
      </c>
      <c r="VSN38" s="250" t="s">
        <v>0</v>
      </c>
      <c r="VSO38" s="250" t="s">
        <v>0</v>
      </c>
      <c r="VSP38" s="250" t="s">
        <v>0</v>
      </c>
      <c r="VSQ38" s="250" t="s">
        <v>0</v>
      </c>
      <c r="VSR38" s="250" t="s">
        <v>0</v>
      </c>
      <c r="VSS38" s="250" t="s">
        <v>0</v>
      </c>
      <c r="VST38" s="250" t="s">
        <v>0</v>
      </c>
      <c r="VSU38" s="250" t="s">
        <v>0</v>
      </c>
      <c r="VSV38" s="250" t="s">
        <v>0</v>
      </c>
      <c r="VSW38" s="250" t="s">
        <v>0</v>
      </c>
      <c r="VSX38" s="250" t="s">
        <v>0</v>
      </c>
      <c r="VSY38" s="250" t="s">
        <v>0</v>
      </c>
      <c r="VSZ38" s="250" t="s">
        <v>0</v>
      </c>
      <c r="VTA38" s="250" t="s">
        <v>0</v>
      </c>
      <c r="VTB38" s="250" t="s">
        <v>0</v>
      </c>
      <c r="VTC38" s="250" t="s">
        <v>0</v>
      </c>
      <c r="VTD38" s="250" t="s">
        <v>0</v>
      </c>
      <c r="VTE38" s="250" t="s">
        <v>0</v>
      </c>
      <c r="VTF38" s="250" t="s">
        <v>0</v>
      </c>
      <c r="VTG38" s="250" t="s">
        <v>0</v>
      </c>
      <c r="VTH38" s="250" t="s">
        <v>0</v>
      </c>
      <c r="VTI38" s="250" t="s">
        <v>0</v>
      </c>
      <c r="VTJ38" s="250" t="s">
        <v>0</v>
      </c>
      <c r="VTK38" s="250" t="s">
        <v>0</v>
      </c>
      <c r="VTL38" s="250" t="s">
        <v>0</v>
      </c>
      <c r="VTM38" s="250" t="s">
        <v>0</v>
      </c>
      <c r="VTN38" s="250" t="s">
        <v>0</v>
      </c>
      <c r="VTO38" s="250" t="s">
        <v>0</v>
      </c>
      <c r="VTP38" s="250" t="s">
        <v>0</v>
      </c>
      <c r="VTQ38" s="250" t="s">
        <v>0</v>
      </c>
      <c r="VTR38" s="250" t="s">
        <v>0</v>
      </c>
      <c r="VTS38" s="250" t="s">
        <v>0</v>
      </c>
      <c r="VTT38" s="250" t="s">
        <v>0</v>
      </c>
      <c r="VTU38" s="250" t="s">
        <v>0</v>
      </c>
      <c r="VTV38" s="250" t="s">
        <v>0</v>
      </c>
      <c r="VTW38" s="250" t="s">
        <v>0</v>
      </c>
      <c r="VTX38" s="250" t="s">
        <v>0</v>
      </c>
      <c r="VTY38" s="250" t="s">
        <v>0</v>
      </c>
      <c r="VTZ38" s="250" t="s">
        <v>0</v>
      </c>
      <c r="VUA38" s="250" t="s">
        <v>0</v>
      </c>
      <c r="VUB38" s="250" t="s">
        <v>0</v>
      </c>
      <c r="VUC38" s="250" t="s">
        <v>0</v>
      </c>
      <c r="VUD38" s="250" t="s">
        <v>0</v>
      </c>
      <c r="VUE38" s="250" t="s">
        <v>0</v>
      </c>
      <c r="VUF38" s="250" t="s">
        <v>0</v>
      </c>
      <c r="VUG38" s="250" t="s">
        <v>0</v>
      </c>
      <c r="VUH38" s="250" t="s">
        <v>0</v>
      </c>
      <c r="VUI38" s="250" t="s">
        <v>0</v>
      </c>
      <c r="VUJ38" s="250" t="s">
        <v>0</v>
      </c>
      <c r="VUK38" s="250" t="s">
        <v>0</v>
      </c>
      <c r="VUL38" s="250" t="s">
        <v>0</v>
      </c>
      <c r="VUM38" s="250" t="s">
        <v>0</v>
      </c>
      <c r="VUN38" s="250" t="s">
        <v>0</v>
      </c>
      <c r="VUO38" s="250" t="s">
        <v>0</v>
      </c>
      <c r="VUP38" s="250" t="s">
        <v>0</v>
      </c>
      <c r="VUQ38" s="250" t="s">
        <v>0</v>
      </c>
      <c r="VUR38" s="250" t="s">
        <v>0</v>
      </c>
      <c r="VUS38" s="250" t="s">
        <v>0</v>
      </c>
      <c r="VUT38" s="250" t="s">
        <v>0</v>
      </c>
      <c r="VUU38" s="250" t="s">
        <v>0</v>
      </c>
      <c r="VUV38" s="250" t="s">
        <v>0</v>
      </c>
      <c r="VUW38" s="250" t="s">
        <v>0</v>
      </c>
      <c r="VUX38" s="250" t="s">
        <v>0</v>
      </c>
      <c r="VUY38" s="250" t="s">
        <v>0</v>
      </c>
      <c r="VUZ38" s="250" t="s">
        <v>0</v>
      </c>
      <c r="VVA38" s="250" t="s">
        <v>0</v>
      </c>
      <c r="VVB38" s="250" t="s">
        <v>0</v>
      </c>
      <c r="VVC38" s="250" t="s">
        <v>0</v>
      </c>
      <c r="VVD38" s="250" t="s">
        <v>0</v>
      </c>
      <c r="VVE38" s="250" t="s">
        <v>0</v>
      </c>
      <c r="VVF38" s="250" t="s">
        <v>0</v>
      </c>
      <c r="VVG38" s="250" t="s">
        <v>0</v>
      </c>
      <c r="VVH38" s="250" t="s">
        <v>0</v>
      </c>
      <c r="VVI38" s="250" t="s">
        <v>0</v>
      </c>
      <c r="VVJ38" s="250" t="s">
        <v>0</v>
      </c>
      <c r="VVK38" s="250" t="s">
        <v>0</v>
      </c>
      <c r="VVL38" s="250" t="s">
        <v>0</v>
      </c>
      <c r="VVM38" s="250" t="s">
        <v>0</v>
      </c>
      <c r="VVN38" s="250" t="s">
        <v>0</v>
      </c>
      <c r="VVO38" s="250" t="s">
        <v>0</v>
      </c>
      <c r="VVP38" s="250" t="s">
        <v>0</v>
      </c>
      <c r="VVQ38" s="250" t="s">
        <v>0</v>
      </c>
      <c r="VVR38" s="250" t="s">
        <v>0</v>
      </c>
      <c r="VVS38" s="250" t="s">
        <v>0</v>
      </c>
      <c r="VVT38" s="250" t="s">
        <v>0</v>
      </c>
      <c r="VVU38" s="250" t="s">
        <v>0</v>
      </c>
      <c r="VVV38" s="250" t="s">
        <v>0</v>
      </c>
      <c r="VVW38" s="250" t="s">
        <v>0</v>
      </c>
      <c r="VVX38" s="250" t="s">
        <v>0</v>
      </c>
      <c r="VVY38" s="250" t="s">
        <v>0</v>
      </c>
      <c r="VVZ38" s="250" t="s">
        <v>0</v>
      </c>
      <c r="VWA38" s="250" t="s">
        <v>0</v>
      </c>
      <c r="VWB38" s="250" t="s">
        <v>0</v>
      </c>
      <c r="VWC38" s="250" t="s">
        <v>0</v>
      </c>
      <c r="VWD38" s="250" t="s">
        <v>0</v>
      </c>
      <c r="VWE38" s="250" t="s">
        <v>0</v>
      </c>
      <c r="VWF38" s="250" t="s">
        <v>0</v>
      </c>
      <c r="VWG38" s="250" t="s">
        <v>0</v>
      </c>
      <c r="VWH38" s="250" t="s">
        <v>0</v>
      </c>
      <c r="VWI38" s="250" t="s">
        <v>0</v>
      </c>
      <c r="VWJ38" s="250" t="s">
        <v>0</v>
      </c>
      <c r="VWK38" s="250" t="s">
        <v>0</v>
      </c>
      <c r="VWL38" s="250" t="s">
        <v>0</v>
      </c>
      <c r="VWM38" s="250" t="s">
        <v>0</v>
      </c>
      <c r="VWN38" s="250" t="s">
        <v>0</v>
      </c>
      <c r="VWO38" s="250" t="s">
        <v>0</v>
      </c>
      <c r="VWP38" s="250" t="s">
        <v>0</v>
      </c>
      <c r="VWQ38" s="250" t="s">
        <v>0</v>
      </c>
      <c r="VWR38" s="250" t="s">
        <v>0</v>
      </c>
      <c r="VWS38" s="250" t="s">
        <v>0</v>
      </c>
      <c r="VWT38" s="250" t="s">
        <v>0</v>
      </c>
      <c r="VWU38" s="250" t="s">
        <v>0</v>
      </c>
      <c r="VWV38" s="250" t="s">
        <v>0</v>
      </c>
      <c r="VWW38" s="250" t="s">
        <v>0</v>
      </c>
      <c r="VWX38" s="250" t="s">
        <v>0</v>
      </c>
      <c r="VWY38" s="250" t="s">
        <v>0</v>
      </c>
      <c r="VWZ38" s="250" t="s">
        <v>0</v>
      </c>
      <c r="VXA38" s="250" t="s">
        <v>0</v>
      </c>
      <c r="VXB38" s="250" t="s">
        <v>0</v>
      </c>
      <c r="VXC38" s="250" t="s">
        <v>0</v>
      </c>
      <c r="VXD38" s="250" t="s">
        <v>0</v>
      </c>
      <c r="VXE38" s="250" t="s">
        <v>0</v>
      </c>
      <c r="VXF38" s="250" t="s">
        <v>0</v>
      </c>
      <c r="VXG38" s="250" t="s">
        <v>0</v>
      </c>
      <c r="VXH38" s="250" t="s">
        <v>0</v>
      </c>
      <c r="VXI38" s="250" t="s">
        <v>0</v>
      </c>
      <c r="VXJ38" s="250" t="s">
        <v>0</v>
      </c>
      <c r="VXK38" s="250" t="s">
        <v>0</v>
      </c>
      <c r="VXL38" s="250" t="s">
        <v>0</v>
      </c>
      <c r="VXM38" s="250" t="s">
        <v>0</v>
      </c>
      <c r="VXN38" s="250" t="s">
        <v>0</v>
      </c>
      <c r="VXO38" s="250" t="s">
        <v>0</v>
      </c>
      <c r="VXP38" s="250" t="s">
        <v>0</v>
      </c>
      <c r="VXQ38" s="250" t="s">
        <v>0</v>
      </c>
      <c r="VXR38" s="250" t="s">
        <v>0</v>
      </c>
      <c r="VXS38" s="250" t="s">
        <v>0</v>
      </c>
      <c r="VXT38" s="250" t="s">
        <v>0</v>
      </c>
      <c r="VXU38" s="250" t="s">
        <v>0</v>
      </c>
      <c r="VXV38" s="250" t="s">
        <v>0</v>
      </c>
      <c r="VXW38" s="250" t="s">
        <v>0</v>
      </c>
      <c r="VXX38" s="250" t="s">
        <v>0</v>
      </c>
      <c r="VXY38" s="250" t="s">
        <v>0</v>
      </c>
      <c r="VXZ38" s="250" t="s">
        <v>0</v>
      </c>
      <c r="VYA38" s="250" t="s">
        <v>0</v>
      </c>
      <c r="VYB38" s="250" t="s">
        <v>0</v>
      </c>
      <c r="VYC38" s="250" t="s">
        <v>0</v>
      </c>
      <c r="VYD38" s="250" t="s">
        <v>0</v>
      </c>
      <c r="VYE38" s="250" t="s">
        <v>0</v>
      </c>
      <c r="VYF38" s="250" t="s">
        <v>0</v>
      </c>
      <c r="VYG38" s="250" t="s">
        <v>0</v>
      </c>
      <c r="VYH38" s="250" t="s">
        <v>0</v>
      </c>
      <c r="VYI38" s="250" t="s">
        <v>0</v>
      </c>
      <c r="VYJ38" s="250" t="s">
        <v>0</v>
      </c>
      <c r="VYK38" s="250" t="s">
        <v>0</v>
      </c>
      <c r="VYL38" s="250" t="s">
        <v>0</v>
      </c>
      <c r="VYM38" s="250" t="s">
        <v>0</v>
      </c>
      <c r="VYN38" s="250" t="s">
        <v>0</v>
      </c>
      <c r="VYO38" s="250" t="s">
        <v>0</v>
      </c>
      <c r="VYP38" s="250" t="s">
        <v>0</v>
      </c>
      <c r="VYQ38" s="250" t="s">
        <v>0</v>
      </c>
      <c r="VYR38" s="250" t="s">
        <v>0</v>
      </c>
      <c r="VYS38" s="250" t="s">
        <v>0</v>
      </c>
      <c r="VYT38" s="250" t="s">
        <v>0</v>
      </c>
      <c r="VYU38" s="250" t="s">
        <v>0</v>
      </c>
      <c r="VYV38" s="250" t="s">
        <v>0</v>
      </c>
      <c r="VYW38" s="250" t="s">
        <v>0</v>
      </c>
      <c r="VYX38" s="250" t="s">
        <v>0</v>
      </c>
      <c r="VYY38" s="250" t="s">
        <v>0</v>
      </c>
      <c r="VYZ38" s="250" t="s">
        <v>0</v>
      </c>
      <c r="VZA38" s="250" t="s">
        <v>0</v>
      </c>
      <c r="VZB38" s="250" t="s">
        <v>0</v>
      </c>
      <c r="VZC38" s="250" t="s">
        <v>0</v>
      </c>
      <c r="VZD38" s="250" t="s">
        <v>0</v>
      </c>
      <c r="VZE38" s="250" t="s">
        <v>0</v>
      </c>
      <c r="VZF38" s="250" t="s">
        <v>0</v>
      </c>
      <c r="VZG38" s="250" t="s">
        <v>0</v>
      </c>
      <c r="VZH38" s="250" t="s">
        <v>0</v>
      </c>
      <c r="VZI38" s="250" t="s">
        <v>0</v>
      </c>
      <c r="VZJ38" s="250" t="s">
        <v>0</v>
      </c>
      <c r="VZK38" s="250" t="s">
        <v>0</v>
      </c>
      <c r="VZL38" s="250" t="s">
        <v>0</v>
      </c>
      <c r="VZM38" s="250" t="s">
        <v>0</v>
      </c>
      <c r="VZN38" s="250" t="s">
        <v>0</v>
      </c>
      <c r="VZO38" s="250" t="s">
        <v>0</v>
      </c>
      <c r="VZP38" s="250" t="s">
        <v>0</v>
      </c>
      <c r="VZQ38" s="250" t="s">
        <v>0</v>
      </c>
      <c r="VZR38" s="250" t="s">
        <v>0</v>
      </c>
      <c r="VZS38" s="250" t="s">
        <v>0</v>
      </c>
      <c r="VZT38" s="250" t="s">
        <v>0</v>
      </c>
      <c r="VZU38" s="250" t="s">
        <v>0</v>
      </c>
      <c r="VZV38" s="250" t="s">
        <v>0</v>
      </c>
      <c r="VZW38" s="250" t="s">
        <v>0</v>
      </c>
      <c r="VZX38" s="250" t="s">
        <v>0</v>
      </c>
      <c r="VZY38" s="250" t="s">
        <v>0</v>
      </c>
      <c r="VZZ38" s="250" t="s">
        <v>0</v>
      </c>
      <c r="WAA38" s="250" t="s">
        <v>0</v>
      </c>
      <c r="WAB38" s="250" t="s">
        <v>0</v>
      </c>
      <c r="WAC38" s="250" t="s">
        <v>0</v>
      </c>
      <c r="WAD38" s="250" t="s">
        <v>0</v>
      </c>
      <c r="WAE38" s="250" t="s">
        <v>0</v>
      </c>
      <c r="WAF38" s="250" t="s">
        <v>0</v>
      </c>
      <c r="WAG38" s="250" t="s">
        <v>0</v>
      </c>
      <c r="WAH38" s="250" t="s">
        <v>0</v>
      </c>
      <c r="WAI38" s="250" t="s">
        <v>0</v>
      </c>
      <c r="WAJ38" s="250" t="s">
        <v>0</v>
      </c>
      <c r="WAK38" s="250" t="s">
        <v>0</v>
      </c>
      <c r="WAL38" s="250" t="s">
        <v>0</v>
      </c>
      <c r="WAM38" s="250" t="s">
        <v>0</v>
      </c>
      <c r="WAN38" s="250" t="s">
        <v>0</v>
      </c>
      <c r="WAO38" s="250" t="s">
        <v>0</v>
      </c>
      <c r="WAP38" s="250" t="s">
        <v>0</v>
      </c>
      <c r="WAQ38" s="250" t="s">
        <v>0</v>
      </c>
      <c r="WAR38" s="250" t="s">
        <v>0</v>
      </c>
      <c r="WAS38" s="250" t="s">
        <v>0</v>
      </c>
      <c r="WAT38" s="250" t="s">
        <v>0</v>
      </c>
      <c r="WAU38" s="250" t="s">
        <v>0</v>
      </c>
      <c r="WAV38" s="250" t="s">
        <v>0</v>
      </c>
      <c r="WAW38" s="250" t="s">
        <v>0</v>
      </c>
      <c r="WAX38" s="250" t="s">
        <v>0</v>
      </c>
      <c r="WAY38" s="250" t="s">
        <v>0</v>
      </c>
      <c r="WAZ38" s="250" t="s">
        <v>0</v>
      </c>
      <c r="WBA38" s="250" t="s">
        <v>0</v>
      </c>
      <c r="WBB38" s="250" t="s">
        <v>0</v>
      </c>
      <c r="WBC38" s="250" t="s">
        <v>0</v>
      </c>
      <c r="WBD38" s="250" t="s">
        <v>0</v>
      </c>
      <c r="WBE38" s="250" t="s">
        <v>0</v>
      </c>
      <c r="WBF38" s="250" t="s">
        <v>0</v>
      </c>
      <c r="WBG38" s="250" t="s">
        <v>0</v>
      </c>
      <c r="WBH38" s="250" t="s">
        <v>0</v>
      </c>
      <c r="WBI38" s="250" t="s">
        <v>0</v>
      </c>
      <c r="WBJ38" s="250" t="s">
        <v>0</v>
      </c>
      <c r="WBK38" s="250" t="s">
        <v>0</v>
      </c>
      <c r="WBL38" s="250" t="s">
        <v>0</v>
      </c>
      <c r="WBM38" s="250" t="s">
        <v>0</v>
      </c>
      <c r="WBN38" s="250" t="s">
        <v>0</v>
      </c>
      <c r="WBO38" s="250" t="s">
        <v>0</v>
      </c>
      <c r="WBP38" s="250" t="s">
        <v>0</v>
      </c>
      <c r="WBQ38" s="250" t="s">
        <v>0</v>
      </c>
      <c r="WBR38" s="250" t="s">
        <v>0</v>
      </c>
      <c r="WBS38" s="250" t="s">
        <v>0</v>
      </c>
      <c r="WBT38" s="250" t="s">
        <v>0</v>
      </c>
      <c r="WBU38" s="250" t="s">
        <v>0</v>
      </c>
      <c r="WBV38" s="250" t="s">
        <v>0</v>
      </c>
      <c r="WBW38" s="250" t="s">
        <v>0</v>
      </c>
      <c r="WBX38" s="250" t="s">
        <v>0</v>
      </c>
      <c r="WBY38" s="250" t="s">
        <v>0</v>
      </c>
      <c r="WBZ38" s="250" t="s">
        <v>0</v>
      </c>
      <c r="WCA38" s="250" t="s">
        <v>0</v>
      </c>
      <c r="WCB38" s="250" t="s">
        <v>0</v>
      </c>
      <c r="WCC38" s="250" t="s">
        <v>0</v>
      </c>
      <c r="WCD38" s="250" t="s">
        <v>0</v>
      </c>
      <c r="WCE38" s="250" t="s">
        <v>0</v>
      </c>
      <c r="WCF38" s="250" t="s">
        <v>0</v>
      </c>
      <c r="WCG38" s="250" t="s">
        <v>0</v>
      </c>
      <c r="WCH38" s="250" t="s">
        <v>0</v>
      </c>
      <c r="WCI38" s="250" t="s">
        <v>0</v>
      </c>
      <c r="WCJ38" s="250" t="s">
        <v>0</v>
      </c>
      <c r="WCK38" s="250" t="s">
        <v>0</v>
      </c>
      <c r="WCL38" s="250" t="s">
        <v>0</v>
      </c>
      <c r="WCM38" s="250" t="s">
        <v>0</v>
      </c>
      <c r="WCN38" s="250" t="s">
        <v>0</v>
      </c>
      <c r="WCO38" s="250" t="s">
        <v>0</v>
      </c>
      <c r="WCP38" s="250" t="s">
        <v>0</v>
      </c>
      <c r="WCQ38" s="250" t="s">
        <v>0</v>
      </c>
      <c r="WCR38" s="250" t="s">
        <v>0</v>
      </c>
      <c r="WCS38" s="250" t="s">
        <v>0</v>
      </c>
      <c r="WCT38" s="250" t="s">
        <v>0</v>
      </c>
      <c r="WCU38" s="250" t="s">
        <v>0</v>
      </c>
      <c r="WCV38" s="250" t="s">
        <v>0</v>
      </c>
      <c r="WCW38" s="250" t="s">
        <v>0</v>
      </c>
      <c r="WCX38" s="250" t="s">
        <v>0</v>
      </c>
      <c r="WCY38" s="250" t="s">
        <v>0</v>
      </c>
      <c r="WCZ38" s="250" t="s">
        <v>0</v>
      </c>
      <c r="WDA38" s="250" t="s">
        <v>0</v>
      </c>
      <c r="WDB38" s="250" t="s">
        <v>0</v>
      </c>
      <c r="WDC38" s="250" t="s">
        <v>0</v>
      </c>
      <c r="WDD38" s="250" t="s">
        <v>0</v>
      </c>
      <c r="WDE38" s="250" t="s">
        <v>0</v>
      </c>
      <c r="WDF38" s="250" t="s">
        <v>0</v>
      </c>
      <c r="WDG38" s="250" t="s">
        <v>0</v>
      </c>
      <c r="WDH38" s="250" t="s">
        <v>0</v>
      </c>
      <c r="WDI38" s="250" t="s">
        <v>0</v>
      </c>
      <c r="WDJ38" s="250" t="s">
        <v>0</v>
      </c>
      <c r="WDK38" s="250" t="s">
        <v>0</v>
      </c>
      <c r="WDL38" s="250" t="s">
        <v>0</v>
      </c>
      <c r="WDM38" s="250" t="s">
        <v>0</v>
      </c>
      <c r="WDN38" s="250" t="s">
        <v>0</v>
      </c>
      <c r="WDO38" s="250" t="s">
        <v>0</v>
      </c>
      <c r="WDP38" s="250" t="s">
        <v>0</v>
      </c>
      <c r="WDQ38" s="250" t="s">
        <v>0</v>
      </c>
      <c r="WDR38" s="250" t="s">
        <v>0</v>
      </c>
      <c r="WDS38" s="250" t="s">
        <v>0</v>
      </c>
      <c r="WDT38" s="250" t="s">
        <v>0</v>
      </c>
      <c r="WDU38" s="250" t="s">
        <v>0</v>
      </c>
      <c r="WDV38" s="250" t="s">
        <v>0</v>
      </c>
      <c r="WDW38" s="250" t="s">
        <v>0</v>
      </c>
      <c r="WDX38" s="250" t="s">
        <v>0</v>
      </c>
      <c r="WDY38" s="250" t="s">
        <v>0</v>
      </c>
      <c r="WDZ38" s="250" t="s">
        <v>0</v>
      </c>
      <c r="WEA38" s="250" t="s">
        <v>0</v>
      </c>
      <c r="WEB38" s="250" t="s">
        <v>0</v>
      </c>
      <c r="WEC38" s="250" t="s">
        <v>0</v>
      </c>
      <c r="WED38" s="250" t="s">
        <v>0</v>
      </c>
      <c r="WEE38" s="250" t="s">
        <v>0</v>
      </c>
      <c r="WEF38" s="250" t="s">
        <v>0</v>
      </c>
      <c r="WEG38" s="250" t="s">
        <v>0</v>
      </c>
      <c r="WEH38" s="250" t="s">
        <v>0</v>
      </c>
      <c r="WEI38" s="250" t="s">
        <v>0</v>
      </c>
      <c r="WEJ38" s="250" t="s">
        <v>0</v>
      </c>
      <c r="WEK38" s="250" t="s">
        <v>0</v>
      </c>
      <c r="WEL38" s="250" t="s">
        <v>0</v>
      </c>
      <c r="WEM38" s="250" t="s">
        <v>0</v>
      </c>
      <c r="WEN38" s="250" t="s">
        <v>0</v>
      </c>
      <c r="WEO38" s="250" t="s">
        <v>0</v>
      </c>
      <c r="WEP38" s="250" t="s">
        <v>0</v>
      </c>
      <c r="WEQ38" s="250" t="s">
        <v>0</v>
      </c>
      <c r="WER38" s="250" t="s">
        <v>0</v>
      </c>
      <c r="WES38" s="250" t="s">
        <v>0</v>
      </c>
      <c r="WET38" s="250" t="s">
        <v>0</v>
      </c>
      <c r="WEU38" s="250" t="s">
        <v>0</v>
      </c>
      <c r="WEV38" s="250" t="s">
        <v>0</v>
      </c>
      <c r="WEW38" s="250" t="s">
        <v>0</v>
      </c>
      <c r="WEX38" s="250" t="s">
        <v>0</v>
      </c>
      <c r="WEY38" s="250" t="s">
        <v>0</v>
      </c>
      <c r="WEZ38" s="250" t="s">
        <v>0</v>
      </c>
      <c r="WFA38" s="250" t="s">
        <v>0</v>
      </c>
      <c r="WFB38" s="250" t="s">
        <v>0</v>
      </c>
      <c r="WFC38" s="250" t="s">
        <v>0</v>
      </c>
      <c r="WFD38" s="250" t="s">
        <v>0</v>
      </c>
      <c r="WFE38" s="250" t="s">
        <v>0</v>
      </c>
      <c r="WFF38" s="250" t="s">
        <v>0</v>
      </c>
      <c r="WFG38" s="250" t="s">
        <v>0</v>
      </c>
      <c r="WFH38" s="250" t="s">
        <v>0</v>
      </c>
      <c r="WFI38" s="250" t="s">
        <v>0</v>
      </c>
      <c r="WFJ38" s="250" t="s">
        <v>0</v>
      </c>
      <c r="WFK38" s="250" t="s">
        <v>0</v>
      </c>
      <c r="WFL38" s="250" t="s">
        <v>0</v>
      </c>
      <c r="WFM38" s="250" t="s">
        <v>0</v>
      </c>
      <c r="WFN38" s="250" t="s">
        <v>0</v>
      </c>
      <c r="WFO38" s="250" t="s">
        <v>0</v>
      </c>
      <c r="WFP38" s="250" t="s">
        <v>0</v>
      </c>
      <c r="WFQ38" s="250" t="s">
        <v>0</v>
      </c>
      <c r="WFR38" s="250" t="s">
        <v>0</v>
      </c>
      <c r="WFS38" s="250" t="s">
        <v>0</v>
      </c>
      <c r="WFT38" s="250" t="s">
        <v>0</v>
      </c>
      <c r="WFU38" s="250" t="s">
        <v>0</v>
      </c>
      <c r="WFV38" s="250" t="s">
        <v>0</v>
      </c>
      <c r="WFW38" s="250" t="s">
        <v>0</v>
      </c>
      <c r="WFX38" s="250" t="s">
        <v>0</v>
      </c>
      <c r="WFY38" s="250" t="s">
        <v>0</v>
      </c>
      <c r="WFZ38" s="250" t="s">
        <v>0</v>
      </c>
      <c r="WGA38" s="250" t="s">
        <v>0</v>
      </c>
      <c r="WGB38" s="250" t="s">
        <v>0</v>
      </c>
      <c r="WGC38" s="250" t="s">
        <v>0</v>
      </c>
      <c r="WGD38" s="250" t="s">
        <v>0</v>
      </c>
      <c r="WGE38" s="250" t="s">
        <v>0</v>
      </c>
      <c r="WGF38" s="250" t="s">
        <v>0</v>
      </c>
      <c r="WGG38" s="250" t="s">
        <v>0</v>
      </c>
      <c r="WGH38" s="250" t="s">
        <v>0</v>
      </c>
      <c r="WGI38" s="250" t="s">
        <v>0</v>
      </c>
      <c r="WGJ38" s="250" t="s">
        <v>0</v>
      </c>
      <c r="WGK38" s="250" t="s">
        <v>0</v>
      </c>
      <c r="WGL38" s="250" t="s">
        <v>0</v>
      </c>
      <c r="WGM38" s="250" t="s">
        <v>0</v>
      </c>
      <c r="WGN38" s="250" t="s">
        <v>0</v>
      </c>
      <c r="WGO38" s="250" t="s">
        <v>0</v>
      </c>
      <c r="WGP38" s="250" t="s">
        <v>0</v>
      </c>
      <c r="WGQ38" s="250" t="s">
        <v>0</v>
      </c>
      <c r="WGR38" s="250" t="s">
        <v>0</v>
      </c>
      <c r="WGS38" s="250" t="s">
        <v>0</v>
      </c>
      <c r="WGT38" s="250" t="s">
        <v>0</v>
      </c>
      <c r="WGU38" s="250" t="s">
        <v>0</v>
      </c>
      <c r="WGV38" s="250" t="s">
        <v>0</v>
      </c>
      <c r="WGW38" s="250" t="s">
        <v>0</v>
      </c>
      <c r="WGX38" s="250" t="s">
        <v>0</v>
      </c>
      <c r="WGY38" s="250" t="s">
        <v>0</v>
      </c>
      <c r="WGZ38" s="250" t="s">
        <v>0</v>
      </c>
      <c r="WHA38" s="250" t="s">
        <v>0</v>
      </c>
      <c r="WHB38" s="250" t="s">
        <v>0</v>
      </c>
      <c r="WHC38" s="250" t="s">
        <v>0</v>
      </c>
      <c r="WHD38" s="250" t="s">
        <v>0</v>
      </c>
      <c r="WHE38" s="250" t="s">
        <v>0</v>
      </c>
      <c r="WHF38" s="250" t="s">
        <v>0</v>
      </c>
      <c r="WHG38" s="250" t="s">
        <v>0</v>
      </c>
      <c r="WHH38" s="250" t="s">
        <v>0</v>
      </c>
      <c r="WHI38" s="250" t="s">
        <v>0</v>
      </c>
      <c r="WHJ38" s="250" t="s">
        <v>0</v>
      </c>
      <c r="WHK38" s="250" t="s">
        <v>0</v>
      </c>
      <c r="WHL38" s="250" t="s">
        <v>0</v>
      </c>
      <c r="WHM38" s="250" t="s">
        <v>0</v>
      </c>
      <c r="WHN38" s="250" t="s">
        <v>0</v>
      </c>
      <c r="WHO38" s="250" t="s">
        <v>0</v>
      </c>
      <c r="WHP38" s="250" t="s">
        <v>0</v>
      </c>
      <c r="WHQ38" s="250" t="s">
        <v>0</v>
      </c>
      <c r="WHR38" s="250" t="s">
        <v>0</v>
      </c>
      <c r="WHS38" s="250" t="s">
        <v>0</v>
      </c>
      <c r="WHT38" s="250" t="s">
        <v>0</v>
      </c>
      <c r="WHU38" s="250" t="s">
        <v>0</v>
      </c>
      <c r="WHV38" s="250" t="s">
        <v>0</v>
      </c>
      <c r="WHW38" s="250" t="s">
        <v>0</v>
      </c>
      <c r="WHX38" s="250" t="s">
        <v>0</v>
      </c>
      <c r="WHY38" s="250" t="s">
        <v>0</v>
      </c>
      <c r="WHZ38" s="250" t="s">
        <v>0</v>
      </c>
      <c r="WIA38" s="250" t="s">
        <v>0</v>
      </c>
      <c r="WIB38" s="250" t="s">
        <v>0</v>
      </c>
      <c r="WIC38" s="250" t="s">
        <v>0</v>
      </c>
      <c r="WID38" s="250" t="s">
        <v>0</v>
      </c>
      <c r="WIE38" s="250" t="s">
        <v>0</v>
      </c>
      <c r="WIF38" s="250" t="s">
        <v>0</v>
      </c>
      <c r="WIG38" s="250" t="s">
        <v>0</v>
      </c>
      <c r="WIH38" s="250" t="s">
        <v>0</v>
      </c>
      <c r="WII38" s="250" t="s">
        <v>0</v>
      </c>
      <c r="WIJ38" s="250" t="s">
        <v>0</v>
      </c>
      <c r="WIK38" s="250" t="s">
        <v>0</v>
      </c>
      <c r="WIL38" s="250" t="s">
        <v>0</v>
      </c>
      <c r="WIM38" s="250" t="s">
        <v>0</v>
      </c>
      <c r="WIN38" s="250" t="s">
        <v>0</v>
      </c>
      <c r="WIO38" s="250" t="s">
        <v>0</v>
      </c>
      <c r="WIP38" s="250" t="s">
        <v>0</v>
      </c>
      <c r="WIQ38" s="250" t="s">
        <v>0</v>
      </c>
      <c r="WIR38" s="250" t="s">
        <v>0</v>
      </c>
      <c r="WIS38" s="250" t="s">
        <v>0</v>
      </c>
      <c r="WIT38" s="250" t="s">
        <v>0</v>
      </c>
      <c r="WIU38" s="250" t="s">
        <v>0</v>
      </c>
      <c r="WIV38" s="250" t="s">
        <v>0</v>
      </c>
      <c r="WIW38" s="250" t="s">
        <v>0</v>
      </c>
      <c r="WIX38" s="250" t="s">
        <v>0</v>
      </c>
      <c r="WIY38" s="250" t="s">
        <v>0</v>
      </c>
      <c r="WIZ38" s="250" t="s">
        <v>0</v>
      </c>
      <c r="WJA38" s="250" t="s">
        <v>0</v>
      </c>
      <c r="WJB38" s="250" t="s">
        <v>0</v>
      </c>
      <c r="WJC38" s="250" t="s">
        <v>0</v>
      </c>
      <c r="WJD38" s="250" t="s">
        <v>0</v>
      </c>
      <c r="WJE38" s="250" t="s">
        <v>0</v>
      </c>
      <c r="WJF38" s="250" t="s">
        <v>0</v>
      </c>
      <c r="WJG38" s="250" t="s">
        <v>0</v>
      </c>
      <c r="WJH38" s="250" t="s">
        <v>0</v>
      </c>
      <c r="WJI38" s="250" t="s">
        <v>0</v>
      </c>
      <c r="WJJ38" s="250" t="s">
        <v>0</v>
      </c>
      <c r="WJK38" s="250" t="s">
        <v>0</v>
      </c>
      <c r="WJL38" s="250" t="s">
        <v>0</v>
      </c>
      <c r="WJM38" s="250" t="s">
        <v>0</v>
      </c>
      <c r="WJN38" s="250" t="s">
        <v>0</v>
      </c>
      <c r="WJO38" s="250" t="s">
        <v>0</v>
      </c>
      <c r="WJP38" s="250" t="s">
        <v>0</v>
      </c>
      <c r="WJQ38" s="250" t="s">
        <v>0</v>
      </c>
      <c r="WJR38" s="250" t="s">
        <v>0</v>
      </c>
      <c r="WJS38" s="250" t="s">
        <v>0</v>
      </c>
      <c r="WJT38" s="250" t="s">
        <v>0</v>
      </c>
      <c r="WJU38" s="250" t="s">
        <v>0</v>
      </c>
      <c r="WJV38" s="250" t="s">
        <v>0</v>
      </c>
      <c r="WJW38" s="250" t="s">
        <v>0</v>
      </c>
      <c r="WJX38" s="250" t="s">
        <v>0</v>
      </c>
      <c r="WJY38" s="250" t="s">
        <v>0</v>
      </c>
      <c r="WJZ38" s="250" t="s">
        <v>0</v>
      </c>
      <c r="WKA38" s="250" t="s">
        <v>0</v>
      </c>
      <c r="WKB38" s="250" t="s">
        <v>0</v>
      </c>
      <c r="WKC38" s="250" t="s">
        <v>0</v>
      </c>
      <c r="WKD38" s="250" t="s">
        <v>0</v>
      </c>
      <c r="WKE38" s="250" t="s">
        <v>0</v>
      </c>
      <c r="WKF38" s="250" t="s">
        <v>0</v>
      </c>
      <c r="WKG38" s="250" t="s">
        <v>0</v>
      </c>
      <c r="WKH38" s="250" t="s">
        <v>0</v>
      </c>
      <c r="WKI38" s="250" t="s">
        <v>0</v>
      </c>
      <c r="WKJ38" s="250" t="s">
        <v>0</v>
      </c>
      <c r="WKK38" s="250" t="s">
        <v>0</v>
      </c>
      <c r="WKL38" s="250" t="s">
        <v>0</v>
      </c>
      <c r="WKM38" s="250" t="s">
        <v>0</v>
      </c>
      <c r="WKN38" s="250" t="s">
        <v>0</v>
      </c>
      <c r="WKO38" s="250" t="s">
        <v>0</v>
      </c>
      <c r="WKP38" s="250" t="s">
        <v>0</v>
      </c>
      <c r="WKQ38" s="250" t="s">
        <v>0</v>
      </c>
      <c r="WKR38" s="250" t="s">
        <v>0</v>
      </c>
      <c r="WKS38" s="250" t="s">
        <v>0</v>
      </c>
      <c r="WKT38" s="250" t="s">
        <v>0</v>
      </c>
      <c r="WKU38" s="250" t="s">
        <v>0</v>
      </c>
      <c r="WKV38" s="250" t="s">
        <v>0</v>
      </c>
      <c r="WKW38" s="250" t="s">
        <v>0</v>
      </c>
      <c r="WKX38" s="250" t="s">
        <v>0</v>
      </c>
      <c r="WKY38" s="250" t="s">
        <v>0</v>
      </c>
      <c r="WKZ38" s="250" t="s">
        <v>0</v>
      </c>
      <c r="WLA38" s="250" t="s">
        <v>0</v>
      </c>
      <c r="WLB38" s="250" t="s">
        <v>0</v>
      </c>
      <c r="WLC38" s="250" t="s">
        <v>0</v>
      </c>
      <c r="WLD38" s="250" t="s">
        <v>0</v>
      </c>
      <c r="WLE38" s="250" t="s">
        <v>0</v>
      </c>
      <c r="WLF38" s="250" t="s">
        <v>0</v>
      </c>
      <c r="WLG38" s="250" t="s">
        <v>0</v>
      </c>
      <c r="WLH38" s="250" t="s">
        <v>0</v>
      </c>
      <c r="WLI38" s="250" t="s">
        <v>0</v>
      </c>
      <c r="WLJ38" s="250" t="s">
        <v>0</v>
      </c>
      <c r="WLK38" s="250" t="s">
        <v>0</v>
      </c>
      <c r="WLL38" s="250" t="s">
        <v>0</v>
      </c>
      <c r="WLM38" s="250" t="s">
        <v>0</v>
      </c>
      <c r="WLN38" s="250" t="s">
        <v>0</v>
      </c>
      <c r="WLO38" s="250" t="s">
        <v>0</v>
      </c>
      <c r="WLP38" s="250" t="s">
        <v>0</v>
      </c>
      <c r="WLQ38" s="250" t="s">
        <v>0</v>
      </c>
      <c r="WLR38" s="250" t="s">
        <v>0</v>
      </c>
      <c r="WLS38" s="250" t="s">
        <v>0</v>
      </c>
      <c r="WLT38" s="250" t="s">
        <v>0</v>
      </c>
      <c r="WLU38" s="250" t="s">
        <v>0</v>
      </c>
      <c r="WLV38" s="250" t="s">
        <v>0</v>
      </c>
      <c r="WLW38" s="250" t="s">
        <v>0</v>
      </c>
      <c r="WLX38" s="250" t="s">
        <v>0</v>
      </c>
      <c r="WLY38" s="250" t="s">
        <v>0</v>
      </c>
      <c r="WLZ38" s="250" t="s">
        <v>0</v>
      </c>
      <c r="WMA38" s="250" t="s">
        <v>0</v>
      </c>
      <c r="WMB38" s="250" t="s">
        <v>0</v>
      </c>
      <c r="WMC38" s="250" t="s">
        <v>0</v>
      </c>
      <c r="WMD38" s="250" t="s">
        <v>0</v>
      </c>
      <c r="WME38" s="250" t="s">
        <v>0</v>
      </c>
      <c r="WMF38" s="250" t="s">
        <v>0</v>
      </c>
      <c r="WMG38" s="250" t="s">
        <v>0</v>
      </c>
      <c r="WMH38" s="250" t="s">
        <v>0</v>
      </c>
      <c r="WMI38" s="250" t="s">
        <v>0</v>
      </c>
      <c r="WMJ38" s="250" t="s">
        <v>0</v>
      </c>
      <c r="WMK38" s="250" t="s">
        <v>0</v>
      </c>
      <c r="WML38" s="250" t="s">
        <v>0</v>
      </c>
      <c r="WMM38" s="250" t="s">
        <v>0</v>
      </c>
      <c r="WMN38" s="250" t="s">
        <v>0</v>
      </c>
      <c r="WMO38" s="250" t="s">
        <v>0</v>
      </c>
      <c r="WMP38" s="250" t="s">
        <v>0</v>
      </c>
      <c r="WMQ38" s="250" t="s">
        <v>0</v>
      </c>
      <c r="WMR38" s="250" t="s">
        <v>0</v>
      </c>
      <c r="WMS38" s="250" t="s">
        <v>0</v>
      </c>
      <c r="WMT38" s="250" t="s">
        <v>0</v>
      </c>
      <c r="WMU38" s="250" t="s">
        <v>0</v>
      </c>
      <c r="WMV38" s="250" t="s">
        <v>0</v>
      </c>
      <c r="WMW38" s="250" t="s">
        <v>0</v>
      </c>
      <c r="WMX38" s="250" t="s">
        <v>0</v>
      </c>
      <c r="WMY38" s="250" t="s">
        <v>0</v>
      </c>
      <c r="WMZ38" s="250" t="s">
        <v>0</v>
      </c>
      <c r="WNA38" s="250" t="s">
        <v>0</v>
      </c>
      <c r="WNB38" s="250" t="s">
        <v>0</v>
      </c>
      <c r="WNC38" s="250" t="s">
        <v>0</v>
      </c>
      <c r="WND38" s="250" t="s">
        <v>0</v>
      </c>
      <c r="WNE38" s="250" t="s">
        <v>0</v>
      </c>
      <c r="WNF38" s="250" t="s">
        <v>0</v>
      </c>
      <c r="WNG38" s="250" t="s">
        <v>0</v>
      </c>
      <c r="WNH38" s="250" t="s">
        <v>0</v>
      </c>
      <c r="WNI38" s="250" t="s">
        <v>0</v>
      </c>
      <c r="WNJ38" s="250" t="s">
        <v>0</v>
      </c>
      <c r="WNK38" s="250" t="s">
        <v>0</v>
      </c>
      <c r="WNL38" s="250" t="s">
        <v>0</v>
      </c>
      <c r="WNM38" s="250" t="s">
        <v>0</v>
      </c>
      <c r="WNN38" s="250" t="s">
        <v>0</v>
      </c>
      <c r="WNO38" s="250" t="s">
        <v>0</v>
      </c>
      <c r="WNP38" s="250" t="s">
        <v>0</v>
      </c>
      <c r="WNQ38" s="250" t="s">
        <v>0</v>
      </c>
      <c r="WNR38" s="250" t="s">
        <v>0</v>
      </c>
      <c r="WNS38" s="250" t="s">
        <v>0</v>
      </c>
      <c r="WNT38" s="250" t="s">
        <v>0</v>
      </c>
      <c r="WNU38" s="250" t="s">
        <v>0</v>
      </c>
      <c r="WNV38" s="250" t="s">
        <v>0</v>
      </c>
      <c r="WNW38" s="250" t="s">
        <v>0</v>
      </c>
      <c r="WNX38" s="250" t="s">
        <v>0</v>
      </c>
      <c r="WNY38" s="250" t="s">
        <v>0</v>
      </c>
      <c r="WNZ38" s="250" t="s">
        <v>0</v>
      </c>
      <c r="WOA38" s="250" t="s">
        <v>0</v>
      </c>
      <c r="WOB38" s="250" t="s">
        <v>0</v>
      </c>
      <c r="WOC38" s="250" t="s">
        <v>0</v>
      </c>
      <c r="WOD38" s="250" t="s">
        <v>0</v>
      </c>
      <c r="WOE38" s="250" t="s">
        <v>0</v>
      </c>
      <c r="WOF38" s="250" t="s">
        <v>0</v>
      </c>
      <c r="WOG38" s="250" t="s">
        <v>0</v>
      </c>
      <c r="WOH38" s="250" t="s">
        <v>0</v>
      </c>
      <c r="WOI38" s="250" t="s">
        <v>0</v>
      </c>
      <c r="WOJ38" s="250" t="s">
        <v>0</v>
      </c>
      <c r="WOK38" s="250" t="s">
        <v>0</v>
      </c>
      <c r="WOL38" s="250" t="s">
        <v>0</v>
      </c>
      <c r="WOM38" s="250" t="s">
        <v>0</v>
      </c>
      <c r="WON38" s="250" t="s">
        <v>0</v>
      </c>
      <c r="WOO38" s="250" t="s">
        <v>0</v>
      </c>
      <c r="WOP38" s="250" t="s">
        <v>0</v>
      </c>
      <c r="WOQ38" s="250" t="s">
        <v>0</v>
      </c>
      <c r="WOR38" s="250" t="s">
        <v>0</v>
      </c>
      <c r="WOS38" s="250" t="s">
        <v>0</v>
      </c>
      <c r="WOT38" s="250" t="s">
        <v>0</v>
      </c>
      <c r="WOU38" s="250" t="s">
        <v>0</v>
      </c>
      <c r="WOV38" s="250" t="s">
        <v>0</v>
      </c>
      <c r="WOW38" s="250" t="s">
        <v>0</v>
      </c>
      <c r="WOX38" s="250" t="s">
        <v>0</v>
      </c>
      <c r="WOY38" s="250" t="s">
        <v>0</v>
      </c>
      <c r="WOZ38" s="250" t="s">
        <v>0</v>
      </c>
      <c r="WPA38" s="250" t="s">
        <v>0</v>
      </c>
      <c r="WPB38" s="250" t="s">
        <v>0</v>
      </c>
      <c r="WPC38" s="250" t="s">
        <v>0</v>
      </c>
      <c r="WPD38" s="250" t="s">
        <v>0</v>
      </c>
      <c r="WPE38" s="250" t="s">
        <v>0</v>
      </c>
      <c r="WPF38" s="250" t="s">
        <v>0</v>
      </c>
      <c r="WPG38" s="250" t="s">
        <v>0</v>
      </c>
      <c r="WPH38" s="250" t="s">
        <v>0</v>
      </c>
      <c r="WPI38" s="250" t="s">
        <v>0</v>
      </c>
      <c r="WPJ38" s="250" t="s">
        <v>0</v>
      </c>
      <c r="WPK38" s="250" t="s">
        <v>0</v>
      </c>
      <c r="WPL38" s="250" t="s">
        <v>0</v>
      </c>
      <c r="WPM38" s="250" t="s">
        <v>0</v>
      </c>
      <c r="WPN38" s="250" t="s">
        <v>0</v>
      </c>
      <c r="WPO38" s="250" t="s">
        <v>0</v>
      </c>
      <c r="WPP38" s="250" t="s">
        <v>0</v>
      </c>
      <c r="WPQ38" s="250" t="s">
        <v>0</v>
      </c>
      <c r="WPR38" s="250" t="s">
        <v>0</v>
      </c>
      <c r="WPS38" s="250" t="s">
        <v>0</v>
      </c>
      <c r="WPT38" s="250" t="s">
        <v>0</v>
      </c>
      <c r="WPU38" s="250" t="s">
        <v>0</v>
      </c>
      <c r="WPV38" s="250" t="s">
        <v>0</v>
      </c>
      <c r="WPW38" s="250" t="s">
        <v>0</v>
      </c>
      <c r="WPX38" s="250" t="s">
        <v>0</v>
      </c>
      <c r="WPY38" s="250" t="s">
        <v>0</v>
      </c>
      <c r="WPZ38" s="250" t="s">
        <v>0</v>
      </c>
      <c r="WQA38" s="250" t="s">
        <v>0</v>
      </c>
      <c r="WQB38" s="250" t="s">
        <v>0</v>
      </c>
      <c r="WQC38" s="250" t="s">
        <v>0</v>
      </c>
      <c r="WQD38" s="250" t="s">
        <v>0</v>
      </c>
      <c r="WQE38" s="250" t="s">
        <v>0</v>
      </c>
      <c r="WQF38" s="250" t="s">
        <v>0</v>
      </c>
      <c r="WQG38" s="250" t="s">
        <v>0</v>
      </c>
      <c r="WQH38" s="250" t="s">
        <v>0</v>
      </c>
      <c r="WQI38" s="250" t="s">
        <v>0</v>
      </c>
      <c r="WQJ38" s="250" t="s">
        <v>0</v>
      </c>
      <c r="WQK38" s="250" t="s">
        <v>0</v>
      </c>
      <c r="WQL38" s="250" t="s">
        <v>0</v>
      </c>
      <c r="WQM38" s="250" t="s">
        <v>0</v>
      </c>
      <c r="WQN38" s="250" t="s">
        <v>0</v>
      </c>
      <c r="WQO38" s="250" t="s">
        <v>0</v>
      </c>
      <c r="WQP38" s="250" t="s">
        <v>0</v>
      </c>
      <c r="WQQ38" s="250" t="s">
        <v>0</v>
      </c>
      <c r="WQR38" s="250" t="s">
        <v>0</v>
      </c>
      <c r="WQS38" s="250" t="s">
        <v>0</v>
      </c>
      <c r="WQT38" s="250" t="s">
        <v>0</v>
      </c>
      <c r="WQU38" s="250" t="s">
        <v>0</v>
      </c>
      <c r="WQV38" s="250" t="s">
        <v>0</v>
      </c>
      <c r="WQW38" s="250" t="s">
        <v>0</v>
      </c>
      <c r="WQX38" s="250" t="s">
        <v>0</v>
      </c>
      <c r="WQY38" s="250" t="s">
        <v>0</v>
      </c>
      <c r="WQZ38" s="250" t="s">
        <v>0</v>
      </c>
      <c r="WRA38" s="250" t="s">
        <v>0</v>
      </c>
      <c r="WRB38" s="250" t="s">
        <v>0</v>
      </c>
      <c r="WRC38" s="250" t="s">
        <v>0</v>
      </c>
      <c r="WRD38" s="250" t="s">
        <v>0</v>
      </c>
      <c r="WRE38" s="250" t="s">
        <v>0</v>
      </c>
      <c r="WRF38" s="250" t="s">
        <v>0</v>
      </c>
      <c r="WRG38" s="250" t="s">
        <v>0</v>
      </c>
      <c r="WRH38" s="250" t="s">
        <v>0</v>
      </c>
      <c r="WRI38" s="250" t="s">
        <v>0</v>
      </c>
      <c r="WRJ38" s="250" t="s">
        <v>0</v>
      </c>
      <c r="WRK38" s="250" t="s">
        <v>0</v>
      </c>
      <c r="WRL38" s="250" t="s">
        <v>0</v>
      </c>
      <c r="WRM38" s="250" t="s">
        <v>0</v>
      </c>
      <c r="WRN38" s="250" t="s">
        <v>0</v>
      </c>
      <c r="WRO38" s="250" t="s">
        <v>0</v>
      </c>
      <c r="WRP38" s="250" t="s">
        <v>0</v>
      </c>
      <c r="WRQ38" s="250" t="s">
        <v>0</v>
      </c>
      <c r="WRR38" s="250" t="s">
        <v>0</v>
      </c>
      <c r="WRS38" s="250" t="s">
        <v>0</v>
      </c>
      <c r="WRT38" s="250" t="s">
        <v>0</v>
      </c>
      <c r="WRU38" s="250" t="s">
        <v>0</v>
      </c>
      <c r="WRV38" s="250" t="s">
        <v>0</v>
      </c>
      <c r="WRW38" s="250" t="s">
        <v>0</v>
      </c>
      <c r="WRX38" s="250" t="s">
        <v>0</v>
      </c>
      <c r="WRY38" s="250" t="s">
        <v>0</v>
      </c>
      <c r="WRZ38" s="250" t="s">
        <v>0</v>
      </c>
      <c r="WSA38" s="250" t="s">
        <v>0</v>
      </c>
      <c r="WSB38" s="250" t="s">
        <v>0</v>
      </c>
      <c r="WSC38" s="250" t="s">
        <v>0</v>
      </c>
      <c r="WSD38" s="250" t="s">
        <v>0</v>
      </c>
      <c r="WSE38" s="250" t="s">
        <v>0</v>
      </c>
      <c r="WSF38" s="250" t="s">
        <v>0</v>
      </c>
      <c r="WSG38" s="250" t="s">
        <v>0</v>
      </c>
      <c r="WSH38" s="250" t="s">
        <v>0</v>
      </c>
      <c r="WSI38" s="250" t="s">
        <v>0</v>
      </c>
      <c r="WSJ38" s="250" t="s">
        <v>0</v>
      </c>
      <c r="WSK38" s="250" t="s">
        <v>0</v>
      </c>
      <c r="WSL38" s="250" t="s">
        <v>0</v>
      </c>
      <c r="WSM38" s="250" t="s">
        <v>0</v>
      </c>
      <c r="WSN38" s="250" t="s">
        <v>0</v>
      </c>
      <c r="WSO38" s="250" t="s">
        <v>0</v>
      </c>
      <c r="WSP38" s="250" t="s">
        <v>0</v>
      </c>
      <c r="WSQ38" s="250" t="s">
        <v>0</v>
      </c>
      <c r="WSR38" s="250" t="s">
        <v>0</v>
      </c>
      <c r="WSS38" s="250" t="s">
        <v>0</v>
      </c>
      <c r="WST38" s="250" t="s">
        <v>0</v>
      </c>
      <c r="WSU38" s="250" t="s">
        <v>0</v>
      </c>
      <c r="WSV38" s="250" t="s">
        <v>0</v>
      </c>
      <c r="WSW38" s="250" t="s">
        <v>0</v>
      </c>
      <c r="WSX38" s="250" t="s">
        <v>0</v>
      </c>
      <c r="WSY38" s="250" t="s">
        <v>0</v>
      </c>
      <c r="WSZ38" s="250" t="s">
        <v>0</v>
      </c>
      <c r="WTA38" s="250" t="s">
        <v>0</v>
      </c>
      <c r="WTB38" s="250" t="s">
        <v>0</v>
      </c>
      <c r="WTC38" s="250" t="s">
        <v>0</v>
      </c>
      <c r="WTD38" s="250" t="s">
        <v>0</v>
      </c>
      <c r="WTE38" s="250" t="s">
        <v>0</v>
      </c>
      <c r="WTF38" s="250" t="s">
        <v>0</v>
      </c>
      <c r="WTG38" s="250" t="s">
        <v>0</v>
      </c>
      <c r="WTH38" s="250" t="s">
        <v>0</v>
      </c>
      <c r="WTI38" s="250" t="s">
        <v>0</v>
      </c>
      <c r="WTJ38" s="250" t="s">
        <v>0</v>
      </c>
      <c r="WTK38" s="250" t="s">
        <v>0</v>
      </c>
      <c r="WTL38" s="250" t="s">
        <v>0</v>
      </c>
      <c r="WTM38" s="250" t="s">
        <v>0</v>
      </c>
      <c r="WTN38" s="250" t="s">
        <v>0</v>
      </c>
      <c r="WTO38" s="250" t="s">
        <v>0</v>
      </c>
      <c r="WTP38" s="250" t="s">
        <v>0</v>
      </c>
      <c r="WTQ38" s="250" t="s">
        <v>0</v>
      </c>
      <c r="WTR38" s="250" t="s">
        <v>0</v>
      </c>
      <c r="WTS38" s="250" t="s">
        <v>0</v>
      </c>
      <c r="WTT38" s="250" t="s">
        <v>0</v>
      </c>
      <c r="WTU38" s="250" t="s">
        <v>0</v>
      </c>
      <c r="WTV38" s="250" t="s">
        <v>0</v>
      </c>
      <c r="WTW38" s="250" t="s">
        <v>0</v>
      </c>
      <c r="WTX38" s="250" t="s">
        <v>0</v>
      </c>
      <c r="WTY38" s="250" t="s">
        <v>0</v>
      </c>
      <c r="WTZ38" s="250" t="s">
        <v>0</v>
      </c>
      <c r="WUA38" s="250" t="s">
        <v>0</v>
      </c>
      <c r="WUB38" s="250" t="s">
        <v>0</v>
      </c>
      <c r="WUC38" s="250" t="s">
        <v>0</v>
      </c>
      <c r="WUD38" s="250" t="s">
        <v>0</v>
      </c>
      <c r="WUE38" s="250" t="s">
        <v>0</v>
      </c>
      <c r="WUF38" s="250" t="s">
        <v>0</v>
      </c>
      <c r="WUG38" s="250" t="s">
        <v>0</v>
      </c>
      <c r="WUH38" s="250" t="s">
        <v>0</v>
      </c>
      <c r="WUI38" s="250" t="s">
        <v>0</v>
      </c>
      <c r="WUJ38" s="250" t="s">
        <v>0</v>
      </c>
      <c r="WUK38" s="250" t="s">
        <v>0</v>
      </c>
      <c r="WUL38" s="250" t="s">
        <v>0</v>
      </c>
      <c r="WUM38" s="250" t="s">
        <v>0</v>
      </c>
      <c r="WUN38" s="250" t="s">
        <v>0</v>
      </c>
      <c r="WUO38" s="250" t="s">
        <v>0</v>
      </c>
      <c r="WUP38" s="250" t="s">
        <v>0</v>
      </c>
      <c r="WUQ38" s="250" t="s">
        <v>0</v>
      </c>
      <c r="WUR38" s="250" t="s">
        <v>0</v>
      </c>
      <c r="WUS38" s="250" t="s">
        <v>0</v>
      </c>
      <c r="WUT38" s="250" t="s">
        <v>0</v>
      </c>
      <c r="WUU38" s="250" t="s">
        <v>0</v>
      </c>
      <c r="WUV38" s="250" t="s">
        <v>0</v>
      </c>
      <c r="WUW38" s="250" t="s">
        <v>0</v>
      </c>
      <c r="WUX38" s="250" t="s">
        <v>0</v>
      </c>
      <c r="WUY38" s="250" t="s">
        <v>0</v>
      </c>
      <c r="WUZ38" s="250" t="s">
        <v>0</v>
      </c>
      <c r="WVA38" s="250" t="s">
        <v>0</v>
      </c>
      <c r="WVB38" s="250" t="s">
        <v>0</v>
      </c>
      <c r="WVC38" s="250" t="s">
        <v>0</v>
      </c>
      <c r="WVD38" s="250" t="s">
        <v>0</v>
      </c>
      <c r="WVE38" s="250" t="s">
        <v>0</v>
      </c>
      <c r="WVF38" s="250" t="s">
        <v>0</v>
      </c>
      <c r="WVG38" s="250" t="s">
        <v>0</v>
      </c>
      <c r="WVH38" s="250" t="s">
        <v>0</v>
      </c>
      <c r="WVI38" s="250" t="s">
        <v>0</v>
      </c>
      <c r="WVJ38" s="250" t="s">
        <v>0</v>
      </c>
      <c r="WVK38" s="250" t="s">
        <v>0</v>
      </c>
      <c r="WVL38" s="250" t="s">
        <v>0</v>
      </c>
      <c r="WVM38" s="250" t="s">
        <v>0</v>
      </c>
      <c r="WVN38" s="250" t="s">
        <v>0</v>
      </c>
      <c r="WVO38" s="250" t="s">
        <v>0</v>
      </c>
      <c r="WVP38" s="250" t="s">
        <v>0</v>
      </c>
      <c r="WVQ38" s="250" t="s">
        <v>0</v>
      </c>
      <c r="WVR38" s="250" t="s">
        <v>0</v>
      </c>
      <c r="WVS38" s="250" t="s">
        <v>0</v>
      </c>
      <c r="WVT38" s="250" t="s">
        <v>0</v>
      </c>
      <c r="WVU38" s="250" t="s">
        <v>0</v>
      </c>
      <c r="WVV38" s="250" t="s">
        <v>0</v>
      </c>
      <c r="WVW38" s="250" t="s">
        <v>0</v>
      </c>
      <c r="WVX38" s="250" t="s">
        <v>0</v>
      </c>
      <c r="WVY38" s="250" t="s">
        <v>0</v>
      </c>
      <c r="WVZ38" s="250" t="s">
        <v>0</v>
      </c>
      <c r="WWA38" s="250" t="s">
        <v>0</v>
      </c>
      <c r="WWB38" s="250" t="s">
        <v>0</v>
      </c>
      <c r="WWC38" s="250" t="s">
        <v>0</v>
      </c>
      <c r="WWD38" s="250" t="s">
        <v>0</v>
      </c>
      <c r="WWE38" s="250" t="s">
        <v>0</v>
      </c>
      <c r="WWF38" s="250" t="s">
        <v>0</v>
      </c>
      <c r="WWG38" s="250" t="s">
        <v>0</v>
      </c>
      <c r="WWH38" s="250" t="s">
        <v>0</v>
      </c>
      <c r="WWI38" s="250" t="s">
        <v>0</v>
      </c>
      <c r="WWJ38" s="250" t="s">
        <v>0</v>
      </c>
      <c r="WWK38" s="250" t="s">
        <v>0</v>
      </c>
      <c r="WWL38" s="250" t="s">
        <v>0</v>
      </c>
      <c r="WWM38" s="250" t="s">
        <v>0</v>
      </c>
      <c r="WWN38" s="250" t="s">
        <v>0</v>
      </c>
      <c r="WWO38" s="250" t="s">
        <v>0</v>
      </c>
      <c r="WWP38" s="250" t="s">
        <v>0</v>
      </c>
      <c r="WWQ38" s="250" t="s">
        <v>0</v>
      </c>
      <c r="WWR38" s="250" t="s">
        <v>0</v>
      </c>
      <c r="WWS38" s="250" t="s">
        <v>0</v>
      </c>
      <c r="WWT38" s="250" t="s">
        <v>0</v>
      </c>
      <c r="WWU38" s="250" t="s">
        <v>0</v>
      </c>
      <c r="WWV38" s="250" t="s">
        <v>0</v>
      </c>
      <c r="WWW38" s="250" t="s">
        <v>0</v>
      </c>
      <c r="WWX38" s="250" t="s">
        <v>0</v>
      </c>
      <c r="WWY38" s="250" t="s">
        <v>0</v>
      </c>
      <c r="WWZ38" s="250" t="s">
        <v>0</v>
      </c>
      <c r="WXA38" s="250" t="s">
        <v>0</v>
      </c>
      <c r="WXB38" s="250" t="s">
        <v>0</v>
      </c>
      <c r="WXC38" s="250" t="s">
        <v>0</v>
      </c>
      <c r="WXD38" s="250" t="s">
        <v>0</v>
      </c>
      <c r="WXE38" s="250" t="s">
        <v>0</v>
      </c>
      <c r="WXF38" s="250" t="s">
        <v>0</v>
      </c>
      <c r="WXG38" s="250" t="s">
        <v>0</v>
      </c>
      <c r="WXH38" s="250" t="s">
        <v>0</v>
      </c>
      <c r="WXI38" s="250" t="s">
        <v>0</v>
      </c>
      <c r="WXJ38" s="250" t="s">
        <v>0</v>
      </c>
      <c r="WXK38" s="250" t="s">
        <v>0</v>
      </c>
      <c r="WXL38" s="250" t="s">
        <v>0</v>
      </c>
      <c r="WXM38" s="250" t="s">
        <v>0</v>
      </c>
      <c r="WXN38" s="250" t="s">
        <v>0</v>
      </c>
      <c r="WXO38" s="250" t="s">
        <v>0</v>
      </c>
      <c r="WXP38" s="250" t="s">
        <v>0</v>
      </c>
      <c r="WXQ38" s="250" t="s">
        <v>0</v>
      </c>
      <c r="WXR38" s="250" t="s">
        <v>0</v>
      </c>
      <c r="WXS38" s="250" t="s">
        <v>0</v>
      </c>
      <c r="WXT38" s="250" t="s">
        <v>0</v>
      </c>
      <c r="WXU38" s="250" t="s">
        <v>0</v>
      </c>
      <c r="WXV38" s="250" t="s">
        <v>0</v>
      </c>
      <c r="WXW38" s="250" t="s">
        <v>0</v>
      </c>
      <c r="WXX38" s="250" t="s">
        <v>0</v>
      </c>
      <c r="WXY38" s="250" t="s">
        <v>0</v>
      </c>
      <c r="WXZ38" s="250" t="s">
        <v>0</v>
      </c>
      <c r="WYA38" s="250" t="s">
        <v>0</v>
      </c>
      <c r="WYB38" s="250" t="s">
        <v>0</v>
      </c>
      <c r="WYC38" s="250" t="s">
        <v>0</v>
      </c>
      <c r="WYD38" s="250" t="s">
        <v>0</v>
      </c>
      <c r="WYE38" s="250" t="s">
        <v>0</v>
      </c>
      <c r="WYF38" s="250" t="s">
        <v>0</v>
      </c>
      <c r="WYG38" s="250" t="s">
        <v>0</v>
      </c>
      <c r="WYH38" s="250" t="s">
        <v>0</v>
      </c>
      <c r="WYI38" s="250" t="s">
        <v>0</v>
      </c>
      <c r="WYJ38" s="250" t="s">
        <v>0</v>
      </c>
      <c r="WYK38" s="250" t="s">
        <v>0</v>
      </c>
      <c r="WYL38" s="250" t="s">
        <v>0</v>
      </c>
      <c r="WYM38" s="250" t="s">
        <v>0</v>
      </c>
      <c r="WYN38" s="250" t="s">
        <v>0</v>
      </c>
      <c r="WYO38" s="250" t="s">
        <v>0</v>
      </c>
      <c r="WYP38" s="250" t="s">
        <v>0</v>
      </c>
      <c r="WYQ38" s="250" t="s">
        <v>0</v>
      </c>
      <c r="WYR38" s="250" t="s">
        <v>0</v>
      </c>
      <c r="WYS38" s="250" t="s">
        <v>0</v>
      </c>
      <c r="WYT38" s="250" t="s">
        <v>0</v>
      </c>
      <c r="WYU38" s="250" t="s">
        <v>0</v>
      </c>
      <c r="WYV38" s="250" t="s">
        <v>0</v>
      </c>
      <c r="WYW38" s="250" t="s">
        <v>0</v>
      </c>
      <c r="WYX38" s="250" t="s">
        <v>0</v>
      </c>
      <c r="WYY38" s="250" t="s">
        <v>0</v>
      </c>
      <c r="WYZ38" s="250" t="s">
        <v>0</v>
      </c>
      <c r="WZA38" s="250" t="s">
        <v>0</v>
      </c>
      <c r="WZB38" s="250" t="s">
        <v>0</v>
      </c>
      <c r="WZC38" s="250" t="s">
        <v>0</v>
      </c>
      <c r="WZD38" s="250" t="s">
        <v>0</v>
      </c>
      <c r="WZE38" s="250" t="s">
        <v>0</v>
      </c>
      <c r="WZF38" s="250" t="s">
        <v>0</v>
      </c>
      <c r="WZG38" s="250" t="s">
        <v>0</v>
      </c>
      <c r="WZH38" s="250" t="s">
        <v>0</v>
      </c>
      <c r="WZI38" s="250" t="s">
        <v>0</v>
      </c>
      <c r="WZJ38" s="250" t="s">
        <v>0</v>
      </c>
      <c r="WZK38" s="250" t="s">
        <v>0</v>
      </c>
      <c r="WZL38" s="250" t="s">
        <v>0</v>
      </c>
      <c r="WZM38" s="250" t="s">
        <v>0</v>
      </c>
      <c r="WZN38" s="250" t="s">
        <v>0</v>
      </c>
      <c r="WZO38" s="250" t="s">
        <v>0</v>
      </c>
      <c r="WZP38" s="250" t="s">
        <v>0</v>
      </c>
      <c r="WZQ38" s="250" t="s">
        <v>0</v>
      </c>
      <c r="WZR38" s="250" t="s">
        <v>0</v>
      </c>
      <c r="WZS38" s="250" t="s">
        <v>0</v>
      </c>
      <c r="WZT38" s="250" t="s">
        <v>0</v>
      </c>
      <c r="WZU38" s="250" t="s">
        <v>0</v>
      </c>
      <c r="WZV38" s="250" t="s">
        <v>0</v>
      </c>
      <c r="WZW38" s="250" t="s">
        <v>0</v>
      </c>
      <c r="WZX38" s="250" t="s">
        <v>0</v>
      </c>
      <c r="WZY38" s="250" t="s">
        <v>0</v>
      </c>
      <c r="WZZ38" s="250" t="s">
        <v>0</v>
      </c>
      <c r="XAA38" s="250" t="s">
        <v>0</v>
      </c>
      <c r="XAB38" s="250" t="s">
        <v>0</v>
      </c>
      <c r="XAC38" s="250" t="s">
        <v>0</v>
      </c>
      <c r="XAD38" s="250" t="s">
        <v>0</v>
      </c>
      <c r="XAE38" s="250" t="s">
        <v>0</v>
      </c>
      <c r="XAF38" s="250" t="s">
        <v>0</v>
      </c>
      <c r="XAG38" s="250" t="s">
        <v>0</v>
      </c>
      <c r="XAH38" s="250" t="s">
        <v>0</v>
      </c>
      <c r="XAI38" s="250" t="s">
        <v>0</v>
      </c>
      <c r="XAJ38" s="250" t="s">
        <v>0</v>
      </c>
      <c r="XAK38" s="250" t="s">
        <v>0</v>
      </c>
      <c r="XAL38" s="250" t="s">
        <v>0</v>
      </c>
      <c r="XAM38" s="250" t="s">
        <v>0</v>
      </c>
      <c r="XAN38" s="250" t="s">
        <v>0</v>
      </c>
      <c r="XAO38" s="250" t="s">
        <v>0</v>
      </c>
      <c r="XAP38" s="250" t="s">
        <v>0</v>
      </c>
      <c r="XAQ38" s="250" t="s">
        <v>0</v>
      </c>
      <c r="XAR38" s="250" t="s">
        <v>0</v>
      </c>
      <c r="XAS38" s="250" t="s">
        <v>0</v>
      </c>
      <c r="XAT38" s="250" t="s">
        <v>0</v>
      </c>
      <c r="XAU38" s="250" t="s">
        <v>0</v>
      </c>
      <c r="XAV38" s="250" t="s">
        <v>0</v>
      </c>
      <c r="XAW38" s="250" t="s">
        <v>0</v>
      </c>
      <c r="XAX38" s="250" t="s">
        <v>0</v>
      </c>
      <c r="XAY38" s="250" t="s">
        <v>0</v>
      </c>
      <c r="XAZ38" s="250" t="s">
        <v>0</v>
      </c>
      <c r="XBA38" s="250" t="s">
        <v>0</v>
      </c>
      <c r="XBB38" s="250" t="s">
        <v>0</v>
      </c>
      <c r="XBC38" s="250" t="s">
        <v>0</v>
      </c>
      <c r="XBD38" s="250" t="s">
        <v>0</v>
      </c>
      <c r="XBE38" s="250" t="s">
        <v>0</v>
      </c>
      <c r="XBF38" s="250" t="s">
        <v>0</v>
      </c>
      <c r="XBG38" s="250" t="s">
        <v>0</v>
      </c>
      <c r="XBH38" s="250" t="s">
        <v>0</v>
      </c>
      <c r="XBI38" s="250" t="s">
        <v>0</v>
      </c>
      <c r="XBJ38" s="250" t="s">
        <v>0</v>
      </c>
      <c r="XBK38" s="250" t="s">
        <v>0</v>
      </c>
      <c r="XBL38" s="250" t="s">
        <v>0</v>
      </c>
      <c r="XBM38" s="250" t="s">
        <v>0</v>
      </c>
      <c r="XBN38" s="250" t="s">
        <v>0</v>
      </c>
      <c r="XBO38" s="250" t="s">
        <v>0</v>
      </c>
      <c r="XBP38" s="250" t="s">
        <v>0</v>
      </c>
      <c r="XBQ38" s="250" t="s">
        <v>0</v>
      </c>
      <c r="XBR38" s="250" t="s">
        <v>0</v>
      </c>
      <c r="XBS38" s="250" t="s">
        <v>0</v>
      </c>
      <c r="XBT38" s="250" t="s">
        <v>0</v>
      </c>
      <c r="XBU38" s="250" t="s">
        <v>0</v>
      </c>
      <c r="XBV38" s="250" t="s">
        <v>0</v>
      </c>
      <c r="XBW38" s="250" t="s">
        <v>0</v>
      </c>
      <c r="XBX38" s="250" t="s">
        <v>0</v>
      </c>
      <c r="XBY38" s="250" t="s">
        <v>0</v>
      </c>
      <c r="XBZ38" s="250" t="s">
        <v>0</v>
      </c>
      <c r="XCA38" s="250" t="s">
        <v>0</v>
      </c>
      <c r="XCB38" s="250" t="s">
        <v>0</v>
      </c>
      <c r="XCC38" s="250" t="s">
        <v>0</v>
      </c>
      <c r="XCD38" s="250" t="s">
        <v>0</v>
      </c>
      <c r="XCE38" s="250" t="s">
        <v>0</v>
      </c>
      <c r="XCF38" s="250" t="s">
        <v>0</v>
      </c>
      <c r="XCG38" s="250" t="s">
        <v>0</v>
      </c>
      <c r="XCH38" s="250" t="s">
        <v>0</v>
      </c>
      <c r="XCI38" s="250" t="s">
        <v>0</v>
      </c>
      <c r="XCJ38" s="250" t="s">
        <v>0</v>
      </c>
      <c r="XCK38" s="250" t="s">
        <v>0</v>
      </c>
      <c r="XCL38" s="250" t="s">
        <v>0</v>
      </c>
      <c r="XCM38" s="250" t="s">
        <v>0</v>
      </c>
      <c r="XCN38" s="250" t="s">
        <v>0</v>
      </c>
      <c r="XCO38" s="250" t="s">
        <v>0</v>
      </c>
      <c r="XCP38" s="250" t="s">
        <v>0</v>
      </c>
      <c r="XCQ38" s="250" t="s">
        <v>0</v>
      </c>
      <c r="XCR38" s="250" t="s">
        <v>0</v>
      </c>
      <c r="XCS38" s="250" t="s">
        <v>0</v>
      </c>
      <c r="XCT38" s="250" t="s">
        <v>0</v>
      </c>
      <c r="XCU38" s="250" t="s">
        <v>0</v>
      </c>
      <c r="XCV38" s="250" t="s">
        <v>0</v>
      </c>
      <c r="XCW38" s="250" t="s">
        <v>0</v>
      </c>
      <c r="XCX38" s="250" t="s">
        <v>0</v>
      </c>
      <c r="XCY38" s="250" t="s">
        <v>0</v>
      </c>
      <c r="XCZ38" s="250" t="s">
        <v>0</v>
      </c>
      <c r="XDA38" s="250" t="s">
        <v>0</v>
      </c>
      <c r="XDB38" s="250" t="s">
        <v>0</v>
      </c>
      <c r="XDC38" s="250" t="s">
        <v>0</v>
      </c>
      <c r="XDD38" s="250" t="s">
        <v>0</v>
      </c>
      <c r="XDE38" s="250" t="s">
        <v>0</v>
      </c>
      <c r="XDF38" s="250" t="s">
        <v>0</v>
      </c>
      <c r="XDG38" s="250" t="s">
        <v>0</v>
      </c>
      <c r="XDH38" s="250" t="s">
        <v>0</v>
      </c>
      <c r="XDI38" s="250" t="s">
        <v>0</v>
      </c>
      <c r="XDJ38" s="250" t="s">
        <v>0</v>
      </c>
      <c r="XDK38" s="250" t="s">
        <v>0</v>
      </c>
      <c r="XDL38" s="250" t="s">
        <v>0</v>
      </c>
      <c r="XDM38" s="250" t="s">
        <v>0</v>
      </c>
      <c r="XDN38" s="250" t="s">
        <v>0</v>
      </c>
      <c r="XDO38" s="250" t="s">
        <v>0</v>
      </c>
      <c r="XDP38" s="250" t="s">
        <v>0</v>
      </c>
      <c r="XDQ38" s="250" t="s">
        <v>0</v>
      </c>
      <c r="XDR38" s="250" t="s">
        <v>0</v>
      </c>
      <c r="XDS38" s="250" t="s">
        <v>0</v>
      </c>
      <c r="XDT38" s="250" t="s">
        <v>0</v>
      </c>
      <c r="XDU38" s="250" t="s">
        <v>0</v>
      </c>
      <c r="XDV38" s="250" t="s">
        <v>0</v>
      </c>
      <c r="XDW38" s="250" t="s">
        <v>0</v>
      </c>
      <c r="XDX38" s="250" t="s">
        <v>0</v>
      </c>
      <c r="XDY38" s="250" t="s">
        <v>0</v>
      </c>
      <c r="XDZ38" s="250" t="s">
        <v>0</v>
      </c>
      <c r="XEA38" s="250" t="s">
        <v>0</v>
      </c>
      <c r="XEB38" s="250" t="s">
        <v>0</v>
      </c>
      <c r="XEC38" s="250" t="s">
        <v>0</v>
      </c>
      <c r="XED38" s="250" t="s">
        <v>0</v>
      </c>
      <c r="XEE38" s="250" t="s">
        <v>0</v>
      </c>
      <c r="XEF38" s="250" t="s">
        <v>0</v>
      </c>
      <c r="XEG38" s="250" t="s">
        <v>0</v>
      </c>
      <c r="XEH38" s="250" t="s">
        <v>0</v>
      </c>
      <c r="XEI38" s="250" t="s">
        <v>0</v>
      </c>
      <c r="XEJ38" s="250" t="s">
        <v>0</v>
      </c>
      <c r="XEK38" s="250" t="s">
        <v>0</v>
      </c>
      <c r="XEL38" s="250" t="s">
        <v>0</v>
      </c>
      <c r="XEM38" s="250" t="s">
        <v>0</v>
      </c>
      <c r="XEN38" s="250" t="s">
        <v>0</v>
      </c>
      <c r="XEO38" s="250" t="s">
        <v>0</v>
      </c>
      <c r="XEP38" s="250" t="s">
        <v>0</v>
      </c>
      <c r="XEQ38" s="250" t="s">
        <v>0</v>
      </c>
      <c r="XER38" s="250" t="s">
        <v>0</v>
      </c>
      <c r="XES38" s="250" t="s">
        <v>0</v>
      </c>
      <c r="XET38" s="250" t="s">
        <v>0</v>
      </c>
      <c r="XEU38" s="250" t="s">
        <v>0</v>
      </c>
      <c r="XEV38" s="250" t="s">
        <v>0</v>
      </c>
      <c r="XEW38" s="250" t="s">
        <v>0</v>
      </c>
      <c r="XEX38" s="250" t="s">
        <v>0</v>
      </c>
      <c r="XEY38" s="250" t="s">
        <v>0</v>
      </c>
      <c r="XEZ38" s="250" t="s">
        <v>0</v>
      </c>
      <c r="XFA38" s="250" t="s">
        <v>0</v>
      </c>
      <c r="XFB38" s="250" t="s">
        <v>0</v>
      </c>
      <c r="XFC38" s="250" t="s">
        <v>0</v>
      </c>
    </row>
    <row r="39" spans="2:16384" s="245" customFormat="1" ht="15" x14ac:dyDescent="0.25">
      <c r="C39" s="256" t="s">
        <v>0</v>
      </c>
      <c r="D39" s="247" t="s">
        <v>45</v>
      </c>
      <c r="E39" s="248" t="s">
        <v>0</v>
      </c>
      <c r="F39" s="248"/>
      <c r="G39" s="248"/>
      <c r="H39" s="248"/>
      <c r="I39" s="249"/>
      <c r="J39" s="250"/>
      <c r="K39" s="362"/>
      <c r="L39" s="363"/>
      <c r="M39" s="362"/>
      <c r="N39" s="254"/>
      <c r="O39" s="255"/>
      <c r="P39" s="255"/>
      <c r="Q39" s="255"/>
      <c r="R39" s="255"/>
      <c r="S39" s="255"/>
    </row>
    <row r="40" spans="2:16384" s="245" customFormat="1" ht="15" x14ac:dyDescent="0.25">
      <c r="C40" s="256" t="s">
        <v>35</v>
      </c>
      <c r="D40" s="257" t="str">
        <f>C41</f>
        <v>Stuks</v>
      </c>
      <c r="E40" s="248" t="s">
        <v>0</v>
      </c>
      <c r="F40" s="248"/>
      <c r="G40" s="248"/>
      <c r="H40" s="248"/>
      <c r="I40" s="249"/>
      <c r="J40" s="250"/>
      <c r="K40" s="362"/>
      <c r="L40" s="363"/>
      <c r="M40" s="362"/>
      <c r="N40" s="254"/>
      <c r="O40" s="255"/>
      <c r="P40" s="255"/>
      <c r="Q40" s="255"/>
      <c r="R40" s="255"/>
      <c r="S40" s="255"/>
    </row>
    <row r="41" spans="2:16384" s="203" customFormat="1" ht="15" x14ac:dyDescent="0.25">
      <c r="C41" s="193" t="s">
        <v>219</v>
      </c>
      <c r="D41" s="85"/>
      <c r="E41" s="248" t="s">
        <v>0</v>
      </c>
      <c r="F41" s="258" t="s">
        <v>0</v>
      </c>
      <c r="G41" s="258"/>
      <c r="H41" s="258"/>
      <c r="I41" s="259"/>
      <c r="J41" s="197"/>
      <c r="K41" s="364"/>
      <c r="L41" s="363"/>
      <c r="M41" s="365"/>
      <c r="N41" s="195"/>
      <c r="O41" s="205"/>
      <c r="P41" s="205"/>
      <c r="Q41" s="205"/>
      <c r="R41" s="205"/>
      <c r="S41" s="205"/>
    </row>
    <row r="42" spans="2:16384" s="245" customFormat="1" ht="15" x14ac:dyDescent="0.25">
      <c r="C42" s="263"/>
      <c r="D42" s="248"/>
      <c r="E42" s="248"/>
      <c r="F42" s="248" t="s">
        <v>0</v>
      </c>
      <c r="G42" s="248"/>
      <c r="H42" s="248" t="s">
        <v>0</v>
      </c>
      <c r="I42" s="249" t="s">
        <v>45</v>
      </c>
      <c r="J42" s="250"/>
      <c r="K42" s="362"/>
      <c r="L42" s="363"/>
      <c r="M42" s="362"/>
      <c r="N42" s="254"/>
      <c r="O42" s="255"/>
      <c r="P42" s="255"/>
      <c r="Q42" s="255"/>
      <c r="R42" s="255"/>
      <c r="S42" s="255"/>
    </row>
    <row r="43" spans="2:16384" s="245" customFormat="1" ht="15" x14ac:dyDescent="0.25">
      <c r="C43" s="263"/>
      <c r="D43" s="248"/>
      <c r="E43" s="248"/>
      <c r="F43" s="248"/>
      <c r="G43" s="248"/>
      <c r="H43" s="248"/>
      <c r="I43" s="249" t="s">
        <v>101</v>
      </c>
      <c r="J43" s="250"/>
      <c r="K43" s="362"/>
      <c r="L43" s="363"/>
      <c r="M43" s="366"/>
      <c r="N43" s="254"/>
      <c r="O43" s="255"/>
      <c r="P43" s="255"/>
      <c r="Q43" s="255"/>
      <c r="R43" s="255"/>
      <c r="S43" s="255"/>
    </row>
    <row r="44" spans="2:16384" s="245" customFormat="1" ht="15" x14ac:dyDescent="0.25">
      <c r="C44" s="367" t="s">
        <v>37</v>
      </c>
      <c r="D44" s="265"/>
      <c r="E44" s="265"/>
      <c r="F44" s="510" t="str">
        <f>"aantallen "&amp;C41</f>
        <v>aantallen Stuks</v>
      </c>
      <c r="G44" s="265"/>
      <c r="H44" s="265" t="s">
        <v>0</v>
      </c>
      <c r="I44" s="249" t="s">
        <v>99</v>
      </c>
      <c r="J44" s="250"/>
      <c r="K44" s="362"/>
      <c r="L44" s="363"/>
      <c r="M44" s="368"/>
      <c r="N44" s="254"/>
      <c r="O44" s="255"/>
      <c r="P44" s="255"/>
      <c r="Q44" s="255"/>
      <c r="R44" s="255"/>
      <c r="S44" s="255"/>
      <c r="T44" s="255"/>
    </row>
    <row r="45" spans="2:16384" s="245" customFormat="1" ht="15" customHeight="1" x14ac:dyDescent="0.25">
      <c r="C45" s="256"/>
      <c r="D45" s="512" t="str">
        <f>"aantallen "&amp;C41</f>
        <v>aantallen Stuks</v>
      </c>
      <c r="E45" s="513"/>
      <c r="F45" s="511"/>
      <c r="G45" s="267" t="s">
        <v>45</v>
      </c>
      <c r="H45" s="510" t="s">
        <v>55</v>
      </c>
      <c r="I45" s="266" t="s">
        <v>100</v>
      </c>
      <c r="J45" s="250"/>
      <c r="K45" s="369"/>
      <c r="L45" s="520"/>
      <c r="M45" s="368"/>
      <c r="N45" s="254"/>
      <c r="O45" s="255"/>
      <c r="P45" s="255"/>
      <c r="Q45" s="255"/>
      <c r="R45" s="255"/>
      <c r="S45" s="255"/>
      <c r="T45" s="255"/>
    </row>
    <row r="46" spans="2:16384" s="245" customFormat="1" ht="16.149999999999999" customHeight="1" x14ac:dyDescent="0.25">
      <c r="C46" s="269" t="s">
        <v>36</v>
      </c>
      <c r="D46" s="270" t="s">
        <v>13</v>
      </c>
      <c r="E46" s="271" t="s">
        <v>14</v>
      </c>
      <c r="F46" s="272" t="s">
        <v>43</v>
      </c>
      <c r="G46" s="273" t="str">
        <f>C41</f>
        <v>Stuks</v>
      </c>
      <c r="H46" s="514"/>
      <c r="I46" s="274" t="s">
        <v>98</v>
      </c>
      <c r="J46" s="250"/>
      <c r="K46" s="370"/>
      <c r="L46" s="520"/>
      <c r="M46" s="366"/>
      <c r="N46" s="254"/>
      <c r="O46" s="255"/>
      <c r="P46" s="255"/>
      <c r="Q46" s="255"/>
      <c r="R46" s="276"/>
      <c r="S46" s="255"/>
      <c r="T46" s="255"/>
      <c r="U46" s="255"/>
    </row>
    <row r="47" spans="2:16384" s="203" customFormat="1" ht="15" x14ac:dyDescent="0.2">
      <c r="B47" s="277"/>
      <c r="C47" s="278" t="s">
        <v>15</v>
      </c>
      <c r="D47" s="279">
        <v>1</v>
      </c>
      <c r="E47" s="313"/>
      <c r="F47" s="280" t="str">
        <f>IF(+E47&lt;&gt;0,E47,"&gt;")</f>
        <v>&gt;</v>
      </c>
      <c r="G47" s="281">
        <f>+$D$41</f>
        <v>0</v>
      </c>
      <c r="H47" s="86"/>
      <c r="I47" s="282">
        <f>IF(D47="","",G47*(1-H47))</f>
        <v>0</v>
      </c>
      <c r="J47" s="197"/>
      <c r="K47" s="371"/>
      <c r="L47" s="363"/>
      <c r="M47" s="363"/>
      <c r="N47" s="363"/>
      <c r="O47" s="283"/>
      <c r="P47" s="283"/>
      <c r="Q47" s="283"/>
      <c r="R47" s="284"/>
      <c r="S47" s="205"/>
      <c r="T47" s="205"/>
    </row>
    <row r="48" spans="2:16384" s="203" customFormat="1" ht="15" x14ac:dyDescent="0.2">
      <c r="B48" s="277"/>
      <c r="C48" s="285" t="s">
        <v>16</v>
      </c>
      <c r="D48" s="279" t="str">
        <f>IF(OR(E47="",E47="&gt;"),"",E47+1)</f>
        <v/>
      </c>
      <c r="E48" s="313"/>
      <c r="F48" s="280" t="str">
        <f>IF(D48="","",IF(+E48&lt;&gt;0,E48,"&gt;"))</f>
        <v/>
      </c>
      <c r="G48" s="281" t="str">
        <f>IF(D48=""," ",+$D$41)</f>
        <v xml:space="preserve"> </v>
      </c>
      <c r="H48" s="86"/>
      <c r="I48" s="282" t="str">
        <f>IF(D48="","",G48*(1-H48))</f>
        <v/>
      </c>
      <c r="J48" s="197"/>
      <c r="K48" s="371"/>
      <c r="L48" s="363"/>
      <c r="M48" s="363"/>
      <c r="N48" s="363"/>
      <c r="O48" s="283"/>
      <c r="P48" s="283"/>
      <c r="Q48" s="283"/>
      <c r="R48" s="284"/>
      <c r="S48" s="205"/>
      <c r="T48" s="205"/>
    </row>
    <row r="49" spans="2:16383" s="203" customFormat="1" ht="15" x14ac:dyDescent="0.2">
      <c r="B49" s="277"/>
      <c r="C49" s="286" t="s">
        <v>17</v>
      </c>
      <c r="D49" s="279" t="str">
        <f>IF(OR(E48="",E48="&gt;"),"",E48+1)</f>
        <v/>
      </c>
      <c r="E49" s="313"/>
      <c r="F49" s="280" t="str">
        <f>IF(D49="","",IF(+E49&lt;&gt;0,E49,"&gt;"))</f>
        <v/>
      </c>
      <c r="G49" s="281" t="str">
        <f>IF(D49=""," ",+$D$41)</f>
        <v xml:space="preserve"> </v>
      </c>
      <c r="H49" s="86"/>
      <c r="I49" s="282" t="str">
        <f>IF(D49="","",G49*(1-H49))</f>
        <v/>
      </c>
      <c r="J49" s="197"/>
      <c r="K49" s="371"/>
      <c r="L49" s="363"/>
      <c r="M49" s="363"/>
      <c r="N49" s="363"/>
      <c r="O49" s="283"/>
      <c r="P49" s="283"/>
      <c r="Q49" s="283"/>
      <c r="R49" s="284"/>
      <c r="S49" s="205"/>
      <c r="T49" s="205"/>
    </row>
    <row r="50" spans="2:16383" s="203" customFormat="1" ht="15" x14ac:dyDescent="0.2">
      <c r="B50" s="277"/>
      <c r="C50" s="286" t="s">
        <v>18</v>
      </c>
      <c r="D50" s="279" t="str">
        <f>IF(OR(E49="",E49="&gt;"),"",E49+1)</f>
        <v/>
      </c>
      <c r="E50" s="313" t="s">
        <v>34</v>
      </c>
      <c r="F50" s="280" t="str">
        <f>IF(D50="","",IF(+E50&lt;&gt;0,E50,"&gt;"))</f>
        <v/>
      </c>
      <c r="G50" s="281" t="str">
        <f>IF(D50=""," ",+$D$41)</f>
        <v xml:space="preserve"> </v>
      </c>
      <c r="H50" s="86"/>
      <c r="I50" s="282" t="str">
        <f>IF(D50="","",G50*(1-H50))</f>
        <v/>
      </c>
      <c r="J50" s="197"/>
      <c r="K50" s="371"/>
      <c r="L50" s="363"/>
      <c r="M50" s="363"/>
      <c r="N50" s="363"/>
      <c r="O50" s="283"/>
      <c r="P50" s="283"/>
      <c r="Q50" s="283"/>
      <c r="R50" s="284"/>
      <c r="S50" s="205"/>
      <c r="T50" s="205"/>
    </row>
    <row r="51" spans="2:16383" s="203" customFormat="1" ht="15" x14ac:dyDescent="0.2">
      <c r="B51" s="277"/>
      <c r="C51" s="278" t="s">
        <v>19</v>
      </c>
      <c r="D51" s="279" t="str">
        <f>IF(OR(E50="",E50="&gt;"),"",E50+1)</f>
        <v/>
      </c>
      <c r="E51" s="287" t="s">
        <v>34</v>
      </c>
      <c r="F51" s="280" t="str">
        <f>IF(D51="","",IF(+E51&lt;&gt;0,E51,"&gt;"))</f>
        <v/>
      </c>
      <c r="G51" s="281" t="str">
        <f>IF(D51=""," ",+$D$41)</f>
        <v xml:space="preserve"> </v>
      </c>
      <c r="H51" s="86"/>
      <c r="I51" s="282" t="str">
        <f>IF(D51="","",G51*(1-H51))</f>
        <v/>
      </c>
      <c r="J51" s="197"/>
      <c r="K51" s="371"/>
      <c r="L51" s="363"/>
      <c r="M51" s="363"/>
      <c r="N51" s="363"/>
      <c r="O51" s="283"/>
      <c r="P51" s="283"/>
      <c r="Q51" s="283"/>
      <c r="R51" s="284"/>
      <c r="S51" s="205"/>
      <c r="T51" s="205"/>
    </row>
    <row r="52" spans="2:16383" s="203" customFormat="1" ht="16.149999999999999" customHeight="1" x14ac:dyDescent="0.25">
      <c r="B52" s="277"/>
      <c r="C52" s="504" t="s">
        <v>203</v>
      </c>
      <c r="D52" s="505"/>
      <c r="E52" s="505"/>
      <c r="F52" s="505"/>
      <c r="G52" s="505"/>
      <c r="H52" s="506"/>
      <c r="J52" s="197"/>
      <c r="K52" s="363"/>
      <c r="L52" s="363"/>
      <c r="M52" s="372"/>
      <c r="N52" s="195"/>
      <c r="O52" s="288"/>
      <c r="P52" s="283"/>
      <c r="Q52" s="283"/>
      <c r="R52" s="205"/>
      <c r="S52" s="205"/>
      <c r="T52" s="205"/>
    </row>
    <row r="53" spans="2:16383" s="203" customFormat="1" ht="15" x14ac:dyDescent="0.25">
      <c r="B53" s="277"/>
      <c r="C53" s="507"/>
      <c r="D53" s="508"/>
      <c r="E53" s="508"/>
      <c r="F53" s="508"/>
      <c r="G53" s="508"/>
      <c r="H53" s="509"/>
      <c r="J53" s="197"/>
      <c r="K53" s="363"/>
      <c r="L53" s="363"/>
      <c r="M53" s="363"/>
      <c r="N53" s="195"/>
      <c r="O53" s="288"/>
      <c r="P53" s="283"/>
      <c r="Q53" s="289"/>
      <c r="R53" s="205"/>
      <c r="S53" s="205"/>
      <c r="T53" s="205"/>
    </row>
    <row r="54" spans="2:16383" s="203" customFormat="1" ht="15" x14ac:dyDescent="0.25">
      <c r="B54" s="277"/>
      <c r="C54" s="205"/>
      <c r="D54" s="239"/>
      <c r="E54" s="239"/>
      <c r="F54" s="239"/>
      <c r="G54" s="239"/>
      <c r="J54" s="290"/>
      <c r="L54" s="197"/>
      <c r="M54" s="197"/>
      <c r="N54" s="195"/>
      <c r="O54" s="197"/>
      <c r="P54" s="197"/>
      <c r="Q54" s="288"/>
      <c r="R54" s="283"/>
      <c r="S54" s="205"/>
      <c r="T54" s="205"/>
      <c r="U54" s="205"/>
      <c r="V54" s="205"/>
    </row>
    <row r="55" spans="2:16383" s="203" customFormat="1" ht="15" x14ac:dyDescent="0.25">
      <c r="C55" s="228" t="s">
        <v>193</v>
      </c>
      <c r="D55" s="219" t="str">
        <f>+E10</f>
        <v>Jaar 1</v>
      </c>
      <c r="E55" s="219" t="str">
        <f>+F10</f>
        <v>Jaar 2</v>
      </c>
      <c r="F55" s="219" t="str">
        <f>+G10</f>
        <v>Jaar 3</v>
      </c>
      <c r="G55" s="219" t="str">
        <f>+H10</f>
        <v>Jaar 4</v>
      </c>
      <c r="J55" s="290"/>
      <c r="L55" s="197"/>
      <c r="M55" s="197"/>
      <c r="N55" s="195"/>
      <c r="O55" s="197"/>
      <c r="P55" s="197"/>
      <c r="Q55" s="205"/>
      <c r="R55" s="205"/>
      <c r="S55" s="205"/>
      <c r="T55" s="205"/>
      <c r="U55" s="205"/>
      <c r="V55" s="205"/>
    </row>
    <row r="56" spans="2:16383" s="203" customFormat="1" ht="15" x14ac:dyDescent="0.25">
      <c r="C56" s="292" t="s">
        <v>94</v>
      </c>
      <c r="D56" s="178">
        <f>+E14</f>
        <v>0</v>
      </c>
      <c r="E56" s="178">
        <f>+F14-E14</f>
        <v>0</v>
      </c>
      <c r="F56" s="178">
        <f>+G14-F14</f>
        <v>0</v>
      </c>
      <c r="G56" s="178">
        <f>+H14-G14</f>
        <v>0</v>
      </c>
      <c r="J56" s="290"/>
      <c r="L56" s="197"/>
      <c r="M56" s="197"/>
      <c r="N56" s="195"/>
      <c r="O56" s="239"/>
      <c r="P56" s="239"/>
      <c r="Q56" s="239"/>
      <c r="R56" s="239"/>
      <c r="S56" s="239"/>
      <c r="T56" s="239"/>
      <c r="U56" s="239"/>
      <c r="V56" s="239"/>
      <c r="W56" s="239"/>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9"/>
      <c r="AX56" s="239"/>
      <c r="AY56" s="239"/>
      <c r="AZ56" s="239"/>
      <c r="BA56" s="239"/>
      <c r="BB56" s="239"/>
      <c r="BC56" s="239"/>
      <c r="BD56" s="239"/>
      <c r="BE56" s="239"/>
      <c r="BF56" s="239"/>
      <c r="BG56" s="239"/>
      <c r="BH56" s="239"/>
      <c r="BI56" s="239"/>
      <c r="BJ56" s="239"/>
      <c r="BK56" s="239"/>
      <c r="BL56" s="239"/>
      <c r="BM56" s="239"/>
      <c r="BN56" s="239"/>
      <c r="BO56" s="239"/>
      <c r="BP56" s="239"/>
      <c r="BQ56" s="239"/>
      <c r="BR56" s="239"/>
      <c r="BS56" s="239"/>
      <c r="BT56" s="239"/>
      <c r="BU56" s="239"/>
      <c r="BV56" s="239"/>
      <c r="BW56" s="239"/>
      <c r="BX56" s="239"/>
      <c r="BY56" s="239"/>
      <c r="BZ56" s="239"/>
      <c r="CA56" s="239"/>
      <c r="CB56" s="239"/>
      <c r="CC56" s="239"/>
      <c r="CD56" s="239"/>
      <c r="CE56" s="239"/>
      <c r="CF56" s="239"/>
      <c r="CG56" s="239"/>
      <c r="CH56" s="239"/>
      <c r="CI56" s="239"/>
      <c r="CJ56" s="239"/>
      <c r="CK56" s="239"/>
      <c r="CL56" s="239"/>
      <c r="CM56" s="239"/>
      <c r="CN56" s="239"/>
      <c r="CO56" s="239"/>
      <c r="CP56" s="239"/>
      <c r="CQ56" s="239"/>
      <c r="CR56" s="239"/>
      <c r="CS56" s="239"/>
      <c r="CT56" s="239"/>
      <c r="CU56" s="239"/>
      <c r="CV56" s="239"/>
      <c r="CW56" s="239"/>
      <c r="CX56" s="239"/>
      <c r="CY56" s="239"/>
      <c r="CZ56" s="239"/>
      <c r="DA56" s="239"/>
      <c r="DB56" s="239"/>
      <c r="DC56" s="239"/>
      <c r="DD56" s="239"/>
      <c r="DE56" s="239"/>
      <c r="DF56" s="239"/>
      <c r="DG56" s="239"/>
      <c r="DH56" s="239"/>
      <c r="DI56" s="239"/>
      <c r="DJ56" s="239"/>
      <c r="DK56" s="239"/>
      <c r="DL56" s="239"/>
      <c r="DM56" s="239"/>
      <c r="DN56" s="239"/>
      <c r="DO56" s="239"/>
      <c r="DP56" s="239"/>
      <c r="DQ56" s="239"/>
      <c r="DR56" s="239"/>
      <c r="DS56" s="239"/>
      <c r="DT56" s="239"/>
      <c r="DU56" s="239"/>
      <c r="DV56" s="239"/>
      <c r="DW56" s="239"/>
      <c r="DX56" s="239"/>
      <c r="DY56" s="239"/>
      <c r="DZ56" s="239"/>
      <c r="EA56" s="239"/>
      <c r="EB56" s="239"/>
      <c r="EC56" s="239"/>
      <c r="ED56" s="239"/>
      <c r="EE56" s="239"/>
      <c r="EF56" s="239"/>
      <c r="EG56" s="239"/>
      <c r="EH56" s="239"/>
      <c r="EI56" s="239"/>
      <c r="EJ56" s="239"/>
      <c r="EK56" s="239"/>
      <c r="EL56" s="239"/>
      <c r="EM56" s="239"/>
      <c r="EN56" s="239"/>
      <c r="EO56" s="239"/>
      <c r="EP56" s="239"/>
      <c r="EQ56" s="239"/>
      <c r="ER56" s="239"/>
      <c r="ES56" s="239"/>
      <c r="ET56" s="239"/>
      <c r="EU56" s="239"/>
      <c r="EV56" s="239"/>
      <c r="EW56" s="239"/>
      <c r="EX56" s="239"/>
      <c r="EY56" s="239"/>
      <c r="EZ56" s="239"/>
      <c r="FA56" s="239"/>
      <c r="FB56" s="239"/>
      <c r="FC56" s="239"/>
      <c r="FD56" s="239"/>
      <c r="FE56" s="239"/>
      <c r="FF56" s="239"/>
      <c r="FG56" s="239"/>
      <c r="FH56" s="239"/>
      <c r="FI56" s="239"/>
      <c r="FJ56" s="239"/>
      <c r="FK56" s="239"/>
      <c r="FL56" s="239"/>
      <c r="FM56" s="239"/>
      <c r="FN56" s="239"/>
      <c r="FO56" s="239"/>
      <c r="FP56" s="239"/>
      <c r="FQ56" s="239"/>
      <c r="FR56" s="239"/>
      <c r="FS56" s="239"/>
      <c r="FT56" s="239"/>
      <c r="FU56" s="239"/>
      <c r="FV56" s="239"/>
      <c r="FW56" s="239"/>
      <c r="FX56" s="239"/>
      <c r="FY56" s="239"/>
      <c r="FZ56" s="239"/>
      <c r="GA56" s="239"/>
      <c r="GB56" s="239"/>
      <c r="GC56" s="239"/>
      <c r="GD56" s="239"/>
      <c r="GE56" s="239"/>
      <c r="GF56" s="239"/>
      <c r="GG56" s="239"/>
      <c r="GH56" s="239"/>
      <c r="GI56" s="239"/>
      <c r="GJ56" s="239"/>
      <c r="GK56" s="239"/>
      <c r="GL56" s="239"/>
      <c r="GM56" s="239"/>
      <c r="GN56" s="239"/>
      <c r="GO56" s="239"/>
      <c r="GP56" s="239"/>
      <c r="GQ56" s="239"/>
      <c r="GR56" s="239"/>
      <c r="GS56" s="239"/>
      <c r="GT56" s="239"/>
      <c r="GU56" s="239"/>
      <c r="GV56" s="239"/>
      <c r="GW56" s="239"/>
      <c r="GX56" s="239"/>
      <c r="GY56" s="239"/>
      <c r="GZ56" s="239"/>
      <c r="HA56" s="239"/>
      <c r="HB56" s="239"/>
      <c r="HC56" s="239"/>
      <c r="HD56" s="239"/>
      <c r="HE56" s="239"/>
      <c r="HF56" s="239"/>
      <c r="HG56" s="239"/>
      <c r="HH56" s="239"/>
      <c r="HI56" s="239"/>
      <c r="HJ56" s="239"/>
      <c r="HK56" s="239"/>
      <c r="HL56" s="239"/>
      <c r="HM56" s="239"/>
      <c r="HN56" s="239"/>
      <c r="HO56" s="239"/>
      <c r="HP56" s="239"/>
      <c r="HQ56" s="239"/>
      <c r="HR56" s="239"/>
      <c r="HS56" s="239"/>
      <c r="HT56" s="239"/>
      <c r="HU56" s="239"/>
      <c r="HV56" s="239"/>
      <c r="HW56" s="239"/>
      <c r="HX56" s="239"/>
      <c r="HY56" s="239"/>
      <c r="HZ56" s="239"/>
      <c r="IA56" s="239"/>
      <c r="IB56" s="239"/>
      <c r="IC56" s="239"/>
      <c r="ID56" s="239"/>
      <c r="IE56" s="239"/>
      <c r="IF56" s="239"/>
      <c r="IG56" s="239"/>
      <c r="IH56" s="239"/>
      <c r="II56" s="239"/>
      <c r="IJ56" s="239"/>
      <c r="IK56" s="239"/>
      <c r="IL56" s="239"/>
      <c r="IM56" s="239"/>
      <c r="IN56" s="239"/>
      <c r="IO56" s="239"/>
      <c r="IP56" s="239"/>
      <c r="IQ56" s="239"/>
      <c r="IR56" s="239"/>
      <c r="IS56" s="239"/>
      <c r="IT56" s="239"/>
      <c r="IU56" s="239"/>
      <c r="IV56" s="239"/>
      <c r="IW56" s="239"/>
      <c r="IX56" s="239"/>
      <c r="IY56" s="239"/>
      <c r="IZ56" s="239"/>
      <c r="JA56" s="239"/>
      <c r="JB56" s="239"/>
      <c r="JC56" s="239"/>
      <c r="JD56" s="239"/>
      <c r="JE56" s="239"/>
      <c r="JF56" s="239"/>
      <c r="JG56" s="239"/>
      <c r="JH56" s="239"/>
      <c r="JI56" s="239"/>
      <c r="JJ56" s="239"/>
      <c r="JK56" s="239"/>
      <c r="JL56" s="239"/>
      <c r="JM56" s="239"/>
      <c r="JN56" s="239"/>
      <c r="JO56" s="239"/>
      <c r="JP56" s="239"/>
      <c r="JQ56" s="239"/>
      <c r="JR56" s="239"/>
      <c r="JS56" s="239"/>
      <c r="JT56" s="239"/>
      <c r="JU56" s="239"/>
      <c r="JV56" s="239"/>
      <c r="JW56" s="239"/>
      <c r="JX56" s="239"/>
      <c r="JY56" s="239"/>
      <c r="JZ56" s="239"/>
      <c r="KA56" s="239"/>
      <c r="KB56" s="239"/>
      <c r="KC56" s="239"/>
      <c r="KD56" s="239"/>
      <c r="KE56" s="239"/>
      <c r="KF56" s="239"/>
      <c r="KG56" s="239"/>
      <c r="KH56" s="239"/>
      <c r="KI56" s="239"/>
      <c r="KJ56" s="239"/>
      <c r="KK56" s="239"/>
      <c r="KL56" s="239"/>
      <c r="KM56" s="239"/>
      <c r="KN56" s="239"/>
      <c r="KO56" s="239"/>
      <c r="KP56" s="239"/>
      <c r="KQ56" s="239"/>
      <c r="KR56" s="239"/>
      <c r="KS56" s="239"/>
      <c r="KT56" s="239"/>
      <c r="KU56" s="239"/>
      <c r="KV56" s="239"/>
      <c r="KW56" s="239"/>
      <c r="KX56" s="239"/>
      <c r="KY56" s="239"/>
      <c r="KZ56" s="239"/>
      <c r="LA56" s="239"/>
      <c r="LB56" s="239"/>
      <c r="LC56" s="239"/>
      <c r="LD56" s="239"/>
      <c r="LE56" s="239"/>
      <c r="LF56" s="239"/>
      <c r="LG56" s="239"/>
      <c r="LH56" s="239"/>
      <c r="LI56" s="239"/>
      <c r="LJ56" s="239"/>
      <c r="LK56" s="239"/>
      <c r="LL56" s="239"/>
      <c r="LM56" s="239"/>
      <c r="LN56" s="239"/>
      <c r="LO56" s="239"/>
      <c r="LP56" s="239"/>
      <c r="LQ56" s="239"/>
      <c r="LR56" s="239"/>
      <c r="LS56" s="239"/>
      <c r="LT56" s="239"/>
      <c r="LU56" s="239"/>
      <c r="LV56" s="239"/>
      <c r="LW56" s="239"/>
      <c r="LX56" s="239"/>
      <c r="LY56" s="239"/>
      <c r="LZ56" s="239"/>
      <c r="MA56" s="239"/>
      <c r="MB56" s="239"/>
      <c r="MC56" s="239"/>
      <c r="MD56" s="239"/>
      <c r="ME56" s="239"/>
      <c r="MF56" s="239"/>
      <c r="MG56" s="239"/>
      <c r="MH56" s="239"/>
      <c r="MI56" s="239"/>
      <c r="MJ56" s="239"/>
      <c r="MK56" s="239"/>
      <c r="ML56" s="239"/>
      <c r="MM56" s="239"/>
      <c r="MN56" s="239"/>
      <c r="MO56" s="239"/>
      <c r="MP56" s="239"/>
      <c r="MQ56" s="239"/>
      <c r="MR56" s="239"/>
      <c r="MS56" s="239"/>
      <c r="MT56" s="239"/>
      <c r="MU56" s="239"/>
      <c r="MV56" s="239"/>
      <c r="MW56" s="239"/>
      <c r="MX56" s="239"/>
      <c r="MY56" s="239"/>
      <c r="MZ56" s="239"/>
      <c r="NA56" s="239"/>
      <c r="NB56" s="239"/>
      <c r="NC56" s="239"/>
      <c r="ND56" s="239"/>
      <c r="NE56" s="239"/>
      <c r="NF56" s="239"/>
      <c r="NG56" s="239"/>
      <c r="NH56" s="239"/>
      <c r="NI56" s="239"/>
      <c r="NJ56" s="239"/>
      <c r="NK56" s="239"/>
      <c r="NL56" s="239"/>
      <c r="NM56" s="239"/>
      <c r="NN56" s="239"/>
      <c r="NO56" s="239"/>
      <c r="NP56" s="239"/>
      <c r="NQ56" s="239"/>
      <c r="NR56" s="239"/>
      <c r="NS56" s="239"/>
      <c r="NT56" s="239"/>
      <c r="NU56" s="239"/>
      <c r="NV56" s="239"/>
      <c r="NW56" s="239"/>
      <c r="NX56" s="239"/>
      <c r="NY56" s="239"/>
      <c r="NZ56" s="239"/>
      <c r="OA56" s="239"/>
      <c r="OB56" s="239"/>
      <c r="OC56" s="239"/>
      <c r="OD56" s="239"/>
      <c r="OE56" s="239"/>
      <c r="OF56" s="239"/>
      <c r="OG56" s="239"/>
      <c r="OH56" s="239"/>
      <c r="OI56" s="239"/>
      <c r="OJ56" s="239"/>
      <c r="OK56" s="239"/>
      <c r="OL56" s="239"/>
      <c r="OM56" s="239"/>
      <c r="ON56" s="239"/>
      <c r="OO56" s="239"/>
      <c r="OP56" s="239"/>
      <c r="OQ56" s="239"/>
      <c r="OR56" s="239"/>
      <c r="OS56" s="239"/>
      <c r="OT56" s="239"/>
      <c r="OU56" s="239"/>
      <c r="OV56" s="239"/>
      <c r="OW56" s="239"/>
      <c r="OX56" s="239"/>
      <c r="OY56" s="239"/>
      <c r="OZ56" s="239"/>
      <c r="PA56" s="239"/>
      <c r="PB56" s="239"/>
      <c r="PC56" s="239"/>
      <c r="PD56" s="239"/>
      <c r="PE56" s="239"/>
      <c r="PF56" s="239"/>
      <c r="PG56" s="239"/>
      <c r="PH56" s="239"/>
      <c r="PI56" s="239"/>
      <c r="PJ56" s="239"/>
      <c r="PK56" s="239"/>
      <c r="PL56" s="239"/>
      <c r="PM56" s="239"/>
      <c r="PN56" s="239"/>
      <c r="PO56" s="239"/>
      <c r="PP56" s="239"/>
      <c r="PQ56" s="239"/>
      <c r="PR56" s="239"/>
      <c r="PS56" s="239"/>
      <c r="PT56" s="239"/>
      <c r="PU56" s="239"/>
      <c r="PV56" s="239"/>
      <c r="PW56" s="239"/>
      <c r="PX56" s="239"/>
      <c r="PY56" s="239"/>
      <c r="PZ56" s="239"/>
      <c r="QA56" s="239"/>
      <c r="QB56" s="239"/>
      <c r="QC56" s="239"/>
      <c r="QD56" s="239"/>
      <c r="QE56" s="239"/>
      <c r="QF56" s="239"/>
      <c r="QG56" s="239"/>
      <c r="QH56" s="239"/>
      <c r="QI56" s="239"/>
      <c r="QJ56" s="239"/>
      <c r="QK56" s="239"/>
      <c r="QL56" s="239"/>
      <c r="QM56" s="239"/>
      <c r="QN56" s="239"/>
      <c r="QO56" s="239"/>
      <c r="QP56" s="239"/>
      <c r="QQ56" s="239"/>
      <c r="QR56" s="239"/>
      <c r="QS56" s="239"/>
      <c r="QT56" s="239"/>
      <c r="QU56" s="239"/>
      <c r="QV56" s="239"/>
      <c r="QW56" s="239"/>
      <c r="QX56" s="239"/>
      <c r="QY56" s="239"/>
      <c r="QZ56" s="239"/>
      <c r="RA56" s="239"/>
      <c r="RB56" s="239"/>
      <c r="RC56" s="239"/>
      <c r="RD56" s="239"/>
      <c r="RE56" s="239"/>
      <c r="RF56" s="239"/>
      <c r="RG56" s="239"/>
      <c r="RH56" s="239"/>
      <c r="RI56" s="239"/>
      <c r="RJ56" s="239"/>
      <c r="RK56" s="239"/>
      <c r="RL56" s="239"/>
      <c r="RM56" s="239"/>
      <c r="RN56" s="239"/>
      <c r="RO56" s="239"/>
      <c r="RP56" s="239"/>
      <c r="RQ56" s="239"/>
      <c r="RR56" s="239"/>
      <c r="RS56" s="239"/>
      <c r="RT56" s="239"/>
      <c r="RU56" s="239"/>
      <c r="RV56" s="239"/>
      <c r="RW56" s="239"/>
      <c r="RX56" s="239"/>
      <c r="RY56" s="239"/>
      <c r="RZ56" s="239"/>
      <c r="SA56" s="239"/>
      <c r="SB56" s="239"/>
      <c r="SC56" s="239"/>
      <c r="SD56" s="239"/>
      <c r="SE56" s="239"/>
      <c r="SF56" s="239"/>
      <c r="SG56" s="239"/>
      <c r="SH56" s="239"/>
      <c r="SI56" s="239"/>
      <c r="SJ56" s="239"/>
      <c r="SK56" s="239"/>
      <c r="SL56" s="239"/>
      <c r="SM56" s="239"/>
      <c r="SN56" s="239"/>
      <c r="SO56" s="239"/>
      <c r="SP56" s="239"/>
      <c r="SQ56" s="239"/>
      <c r="SR56" s="239"/>
      <c r="SS56" s="239"/>
      <c r="ST56" s="239"/>
      <c r="SU56" s="239"/>
      <c r="SV56" s="239"/>
      <c r="SW56" s="239"/>
      <c r="SX56" s="239"/>
      <c r="SY56" s="239"/>
      <c r="SZ56" s="239"/>
      <c r="TA56" s="239"/>
      <c r="TB56" s="239"/>
      <c r="TC56" s="239"/>
      <c r="TD56" s="239"/>
      <c r="TE56" s="239"/>
      <c r="TF56" s="239"/>
      <c r="TG56" s="239"/>
      <c r="TH56" s="239"/>
      <c r="TI56" s="239"/>
      <c r="TJ56" s="239"/>
      <c r="TK56" s="239"/>
      <c r="TL56" s="239"/>
      <c r="TM56" s="239"/>
      <c r="TN56" s="239"/>
      <c r="TO56" s="239"/>
      <c r="TP56" s="239"/>
      <c r="TQ56" s="239"/>
      <c r="TR56" s="239"/>
      <c r="TS56" s="239"/>
      <c r="TT56" s="239"/>
      <c r="TU56" s="239"/>
      <c r="TV56" s="239"/>
      <c r="TW56" s="239"/>
      <c r="TX56" s="239"/>
      <c r="TY56" s="239"/>
      <c r="TZ56" s="239"/>
      <c r="UA56" s="239"/>
      <c r="UB56" s="239"/>
      <c r="UC56" s="239"/>
      <c r="UD56" s="239"/>
      <c r="UE56" s="239"/>
      <c r="UF56" s="239"/>
      <c r="UG56" s="239"/>
      <c r="UH56" s="239"/>
      <c r="UI56" s="239"/>
      <c r="UJ56" s="239"/>
      <c r="UK56" s="239"/>
      <c r="UL56" s="239"/>
      <c r="UM56" s="239"/>
      <c r="UN56" s="239"/>
      <c r="UO56" s="239"/>
      <c r="UP56" s="239"/>
      <c r="UQ56" s="239"/>
      <c r="UR56" s="239"/>
      <c r="US56" s="239"/>
      <c r="UT56" s="239"/>
      <c r="UU56" s="239"/>
      <c r="UV56" s="239"/>
      <c r="UW56" s="239"/>
      <c r="UX56" s="239"/>
      <c r="UY56" s="239"/>
      <c r="UZ56" s="239"/>
      <c r="VA56" s="239"/>
      <c r="VB56" s="239"/>
      <c r="VC56" s="239"/>
      <c r="VD56" s="239"/>
      <c r="VE56" s="239"/>
      <c r="VF56" s="239"/>
      <c r="VG56" s="239"/>
      <c r="VH56" s="239"/>
      <c r="VI56" s="239"/>
      <c r="VJ56" s="239"/>
      <c r="VK56" s="239"/>
      <c r="VL56" s="239"/>
      <c r="VM56" s="239"/>
      <c r="VN56" s="239"/>
      <c r="VO56" s="239"/>
      <c r="VP56" s="239"/>
      <c r="VQ56" s="239"/>
      <c r="VR56" s="239"/>
      <c r="VS56" s="239"/>
      <c r="VT56" s="239"/>
      <c r="VU56" s="239"/>
      <c r="VV56" s="239"/>
      <c r="VW56" s="239"/>
      <c r="VX56" s="239"/>
      <c r="VY56" s="239"/>
      <c r="VZ56" s="239"/>
      <c r="WA56" s="239"/>
      <c r="WB56" s="239"/>
      <c r="WC56" s="239"/>
      <c r="WD56" s="239"/>
      <c r="WE56" s="239"/>
      <c r="WF56" s="239"/>
      <c r="WG56" s="239"/>
      <c r="WH56" s="239"/>
      <c r="WI56" s="239"/>
      <c r="WJ56" s="239"/>
      <c r="WK56" s="239"/>
      <c r="WL56" s="239"/>
      <c r="WM56" s="239"/>
      <c r="WN56" s="239"/>
      <c r="WO56" s="239"/>
      <c r="WP56" s="239"/>
      <c r="WQ56" s="239"/>
      <c r="WR56" s="239"/>
      <c r="WS56" s="239"/>
      <c r="WT56" s="239"/>
      <c r="WU56" s="239"/>
      <c r="WV56" s="239"/>
      <c r="WW56" s="239"/>
      <c r="WX56" s="239"/>
      <c r="WY56" s="239"/>
      <c r="WZ56" s="239"/>
      <c r="XA56" s="239"/>
      <c r="XB56" s="239"/>
      <c r="XC56" s="239"/>
      <c r="XD56" s="239"/>
      <c r="XE56" s="239"/>
      <c r="XF56" s="239"/>
      <c r="XG56" s="239"/>
      <c r="XH56" s="239"/>
      <c r="XI56" s="239"/>
      <c r="XJ56" s="239"/>
      <c r="XK56" s="239"/>
      <c r="XL56" s="239"/>
      <c r="XM56" s="239"/>
      <c r="XN56" s="239"/>
      <c r="XO56" s="239"/>
      <c r="XP56" s="239"/>
      <c r="XQ56" s="239"/>
      <c r="XR56" s="239"/>
      <c r="XS56" s="239"/>
      <c r="XT56" s="239"/>
      <c r="XU56" s="239"/>
      <c r="XV56" s="239"/>
      <c r="XW56" s="239"/>
      <c r="XX56" s="239"/>
      <c r="XY56" s="239"/>
      <c r="XZ56" s="239"/>
      <c r="YA56" s="239"/>
      <c r="YB56" s="239"/>
      <c r="YC56" s="239"/>
      <c r="YD56" s="239"/>
      <c r="YE56" s="239"/>
      <c r="YF56" s="239"/>
      <c r="YG56" s="239"/>
      <c r="YH56" s="239"/>
      <c r="YI56" s="239"/>
      <c r="YJ56" s="239"/>
      <c r="YK56" s="239"/>
      <c r="YL56" s="239"/>
      <c r="YM56" s="239"/>
      <c r="YN56" s="239"/>
      <c r="YO56" s="239"/>
      <c r="YP56" s="239"/>
      <c r="YQ56" s="239"/>
      <c r="YR56" s="239"/>
      <c r="YS56" s="239"/>
      <c r="YT56" s="239"/>
      <c r="YU56" s="239"/>
      <c r="YV56" s="239"/>
      <c r="YW56" s="239"/>
      <c r="YX56" s="239"/>
      <c r="YY56" s="239"/>
      <c r="YZ56" s="239"/>
      <c r="ZA56" s="239"/>
      <c r="ZB56" s="239"/>
      <c r="ZC56" s="239"/>
      <c r="ZD56" s="239"/>
      <c r="ZE56" s="239"/>
      <c r="ZF56" s="239"/>
      <c r="ZG56" s="239"/>
      <c r="ZH56" s="239"/>
      <c r="ZI56" s="239"/>
      <c r="ZJ56" s="239"/>
      <c r="ZK56" s="239"/>
      <c r="ZL56" s="239"/>
      <c r="ZM56" s="239"/>
      <c r="ZN56" s="239"/>
      <c r="ZO56" s="239"/>
      <c r="ZP56" s="239"/>
      <c r="ZQ56" s="239"/>
      <c r="ZR56" s="239"/>
      <c r="ZS56" s="239"/>
      <c r="ZT56" s="239"/>
      <c r="ZU56" s="239"/>
      <c r="ZV56" s="239"/>
      <c r="ZW56" s="239"/>
      <c r="ZX56" s="239"/>
      <c r="ZY56" s="239"/>
      <c r="ZZ56" s="239"/>
      <c r="AAA56" s="239"/>
      <c r="AAB56" s="239"/>
      <c r="AAC56" s="239"/>
      <c r="AAD56" s="239"/>
      <c r="AAE56" s="239"/>
      <c r="AAF56" s="239"/>
      <c r="AAG56" s="239"/>
      <c r="AAH56" s="239"/>
      <c r="AAI56" s="239"/>
      <c r="AAJ56" s="239"/>
      <c r="AAK56" s="239"/>
      <c r="AAL56" s="239"/>
      <c r="AAM56" s="239"/>
      <c r="AAN56" s="239"/>
      <c r="AAO56" s="239"/>
      <c r="AAP56" s="239"/>
      <c r="AAQ56" s="239"/>
      <c r="AAR56" s="239"/>
      <c r="AAS56" s="239"/>
      <c r="AAT56" s="239"/>
      <c r="AAU56" s="239"/>
      <c r="AAV56" s="239"/>
      <c r="AAW56" s="239"/>
      <c r="AAX56" s="239"/>
      <c r="AAY56" s="239"/>
      <c r="AAZ56" s="239"/>
      <c r="ABA56" s="239"/>
      <c r="ABB56" s="239"/>
      <c r="ABC56" s="239"/>
      <c r="ABD56" s="239"/>
      <c r="ABE56" s="239"/>
      <c r="ABF56" s="239"/>
      <c r="ABG56" s="239"/>
      <c r="ABH56" s="239"/>
      <c r="ABI56" s="239"/>
      <c r="ABJ56" s="239"/>
      <c r="ABK56" s="239"/>
      <c r="ABL56" s="239"/>
      <c r="ABM56" s="239"/>
      <c r="ABN56" s="239"/>
      <c r="ABO56" s="239"/>
      <c r="ABP56" s="239"/>
      <c r="ABQ56" s="239"/>
      <c r="ABR56" s="239"/>
      <c r="ABS56" s="239"/>
      <c r="ABT56" s="239"/>
      <c r="ABU56" s="239"/>
      <c r="ABV56" s="239"/>
      <c r="ABW56" s="239"/>
      <c r="ABX56" s="239"/>
      <c r="ABY56" s="239"/>
      <c r="ABZ56" s="239"/>
      <c r="ACA56" s="239"/>
      <c r="ACB56" s="239"/>
      <c r="ACC56" s="239"/>
      <c r="ACD56" s="239"/>
      <c r="ACE56" s="239"/>
      <c r="ACF56" s="239"/>
      <c r="ACG56" s="239"/>
      <c r="ACH56" s="239"/>
      <c r="ACI56" s="239"/>
      <c r="ACJ56" s="239"/>
      <c r="ACK56" s="239"/>
      <c r="ACL56" s="239"/>
      <c r="ACM56" s="239"/>
      <c r="ACN56" s="239"/>
      <c r="ACO56" s="239"/>
      <c r="ACP56" s="239"/>
      <c r="ACQ56" s="239"/>
      <c r="ACR56" s="239"/>
      <c r="ACS56" s="239"/>
      <c r="ACT56" s="239"/>
      <c r="ACU56" s="239"/>
      <c r="ACV56" s="239"/>
      <c r="ACW56" s="239"/>
      <c r="ACX56" s="239"/>
      <c r="ACY56" s="239"/>
      <c r="ACZ56" s="239"/>
      <c r="ADA56" s="239"/>
      <c r="ADB56" s="239"/>
      <c r="ADC56" s="239"/>
      <c r="ADD56" s="239"/>
      <c r="ADE56" s="239"/>
      <c r="ADF56" s="239"/>
      <c r="ADG56" s="239"/>
      <c r="ADH56" s="239"/>
      <c r="ADI56" s="239"/>
      <c r="ADJ56" s="239"/>
      <c r="ADK56" s="239"/>
      <c r="ADL56" s="239"/>
      <c r="ADM56" s="239"/>
      <c r="ADN56" s="239"/>
      <c r="ADO56" s="239"/>
      <c r="ADP56" s="239"/>
      <c r="ADQ56" s="239"/>
      <c r="ADR56" s="239"/>
      <c r="ADS56" s="239"/>
      <c r="ADT56" s="239"/>
      <c r="ADU56" s="239"/>
      <c r="ADV56" s="239"/>
      <c r="ADW56" s="239"/>
      <c r="ADX56" s="239"/>
      <c r="ADY56" s="239"/>
      <c r="ADZ56" s="239"/>
      <c r="AEA56" s="239"/>
      <c r="AEB56" s="239"/>
      <c r="AEC56" s="239"/>
      <c r="AED56" s="239"/>
      <c r="AEE56" s="239"/>
      <c r="AEF56" s="239"/>
      <c r="AEG56" s="239"/>
      <c r="AEH56" s="239"/>
      <c r="AEI56" s="239"/>
      <c r="AEJ56" s="239"/>
      <c r="AEK56" s="239"/>
      <c r="AEL56" s="239"/>
      <c r="AEM56" s="239"/>
      <c r="AEN56" s="239"/>
      <c r="AEO56" s="239"/>
      <c r="AEP56" s="239"/>
      <c r="AEQ56" s="239"/>
      <c r="AER56" s="239"/>
      <c r="AES56" s="239"/>
      <c r="AET56" s="239"/>
      <c r="AEU56" s="239"/>
      <c r="AEV56" s="239"/>
      <c r="AEW56" s="239"/>
      <c r="AEX56" s="239"/>
      <c r="AEY56" s="239"/>
      <c r="AEZ56" s="239"/>
      <c r="AFA56" s="239"/>
      <c r="AFB56" s="239"/>
      <c r="AFC56" s="239"/>
      <c r="AFD56" s="239"/>
      <c r="AFE56" s="239"/>
      <c r="AFF56" s="239"/>
      <c r="AFG56" s="239"/>
      <c r="AFH56" s="239"/>
      <c r="AFI56" s="239"/>
      <c r="AFJ56" s="239"/>
      <c r="AFK56" s="239"/>
      <c r="AFL56" s="239"/>
      <c r="AFM56" s="239"/>
      <c r="AFN56" s="239"/>
      <c r="AFO56" s="239"/>
      <c r="AFP56" s="239"/>
      <c r="AFQ56" s="239"/>
      <c r="AFR56" s="239"/>
      <c r="AFS56" s="239"/>
      <c r="AFT56" s="239"/>
      <c r="AFU56" s="239"/>
      <c r="AFV56" s="239"/>
      <c r="AFW56" s="239"/>
      <c r="AFX56" s="239"/>
      <c r="AFY56" s="239"/>
      <c r="AFZ56" s="239"/>
      <c r="AGA56" s="239"/>
      <c r="AGB56" s="239"/>
      <c r="AGC56" s="239"/>
      <c r="AGD56" s="239"/>
      <c r="AGE56" s="239"/>
      <c r="AGF56" s="239"/>
      <c r="AGG56" s="239"/>
      <c r="AGH56" s="239"/>
      <c r="AGI56" s="239"/>
      <c r="AGJ56" s="239"/>
      <c r="AGK56" s="239"/>
      <c r="AGL56" s="239"/>
      <c r="AGM56" s="239"/>
      <c r="AGN56" s="239"/>
      <c r="AGO56" s="239"/>
      <c r="AGP56" s="239"/>
      <c r="AGQ56" s="239"/>
      <c r="AGR56" s="239"/>
      <c r="AGS56" s="239"/>
      <c r="AGT56" s="239"/>
      <c r="AGU56" s="239"/>
      <c r="AGV56" s="239"/>
      <c r="AGW56" s="239"/>
      <c r="AGX56" s="239"/>
      <c r="AGY56" s="239"/>
      <c r="AGZ56" s="239"/>
      <c r="AHA56" s="239"/>
      <c r="AHB56" s="239"/>
      <c r="AHC56" s="239"/>
      <c r="AHD56" s="239"/>
      <c r="AHE56" s="239"/>
      <c r="AHF56" s="239"/>
      <c r="AHG56" s="239"/>
      <c r="AHH56" s="239"/>
      <c r="AHI56" s="239"/>
      <c r="AHJ56" s="239"/>
      <c r="AHK56" s="239"/>
      <c r="AHL56" s="239"/>
      <c r="AHM56" s="239"/>
      <c r="AHN56" s="239"/>
      <c r="AHO56" s="239"/>
      <c r="AHP56" s="239"/>
      <c r="AHQ56" s="239"/>
      <c r="AHR56" s="239"/>
      <c r="AHS56" s="239"/>
      <c r="AHT56" s="239"/>
      <c r="AHU56" s="239"/>
      <c r="AHV56" s="239"/>
      <c r="AHW56" s="239"/>
      <c r="AHX56" s="239"/>
      <c r="AHY56" s="239"/>
      <c r="AHZ56" s="239"/>
      <c r="AIA56" s="239"/>
      <c r="AIB56" s="239"/>
      <c r="AIC56" s="239"/>
      <c r="AID56" s="239"/>
      <c r="AIE56" s="239"/>
      <c r="AIF56" s="239"/>
      <c r="AIG56" s="239"/>
      <c r="AIH56" s="239"/>
      <c r="AII56" s="239"/>
      <c r="AIJ56" s="239"/>
      <c r="AIK56" s="239"/>
      <c r="AIL56" s="239"/>
      <c r="AIM56" s="239"/>
      <c r="AIN56" s="239"/>
      <c r="AIO56" s="239"/>
      <c r="AIP56" s="239"/>
      <c r="AIQ56" s="239"/>
      <c r="AIR56" s="239"/>
      <c r="AIS56" s="239"/>
      <c r="AIT56" s="239"/>
      <c r="AIU56" s="239"/>
      <c r="AIV56" s="239"/>
      <c r="AIW56" s="239"/>
      <c r="AIX56" s="239"/>
      <c r="AIY56" s="239"/>
      <c r="AIZ56" s="239"/>
      <c r="AJA56" s="239"/>
      <c r="AJB56" s="239"/>
      <c r="AJC56" s="239"/>
      <c r="AJD56" s="239"/>
      <c r="AJE56" s="239"/>
      <c r="AJF56" s="239"/>
      <c r="AJG56" s="239"/>
      <c r="AJH56" s="239"/>
      <c r="AJI56" s="239"/>
      <c r="AJJ56" s="239"/>
      <c r="AJK56" s="239"/>
      <c r="AJL56" s="239"/>
      <c r="AJM56" s="239"/>
      <c r="AJN56" s="239"/>
      <c r="AJO56" s="239"/>
      <c r="AJP56" s="239"/>
      <c r="AJQ56" s="239"/>
      <c r="AJR56" s="239"/>
      <c r="AJS56" s="239"/>
      <c r="AJT56" s="239"/>
      <c r="AJU56" s="239"/>
      <c r="AJV56" s="239"/>
      <c r="AJW56" s="239"/>
      <c r="AJX56" s="239"/>
      <c r="AJY56" s="239"/>
      <c r="AJZ56" s="239"/>
      <c r="AKA56" s="239"/>
      <c r="AKB56" s="239"/>
      <c r="AKC56" s="239"/>
      <c r="AKD56" s="239"/>
      <c r="AKE56" s="239"/>
      <c r="AKF56" s="239"/>
      <c r="AKG56" s="239"/>
      <c r="AKH56" s="239"/>
      <c r="AKI56" s="239"/>
      <c r="AKJ56" s="239"/>
      <c r="AKK56" s="239"/>
      <c r="AKL56" s="239"/>
      <c r="AKM56" s="239"/>
      <c r="AKN56" s="239"/>
      <c r="AKO56" s="239"/>
      <c r="AKP56" s="239"/>
      <c r="AKQ56" s="239"/>
      <c r="AKR56" s="239"/>
      <c r="AKS56" s="239"/>
      <c r="AKT56" s="239"/>
      <c r="AKU56" s="239"/>
      <c r="AKV56" s="239"/>
      <c r="AKW56" s="239"/>
      <c r="AKX56" s="239"/>
      <c r="AKY56" s="239"/>
      <c r="AKZ56" s="239"/>
      <c r="ALA56" s="239"/>
      <c r="ALB56" s="239"/>
      <c r="ALC56" s="239"/>
      <c r="ALD56" s="239"/>
      <c r="ALE56" s="239"/>
      <c r="ALF56" s="239"/>
      <c r="ALG56" s="239"/>
      <c r="ALH56" s="239"/>
      <c r="ALI56" s="239"/>
      <c r="ALJ56" s="239"/>
      <c r="ALK56" s="239"/>
      <c r="ALL56" s="239"/>
      <c r="ALM56" s="239"/>
      <c r="ALN56" s="239"/>
      <c r="ALO56" s="239"/>
      <c r="ALP56" s="239"/>
      <c r="ALQ56" s="239"/>
      <c r="ALR56" s="239"/>
      <c r="ALS56" s="239"/>
      <c r="ALT56" s="239"/>
      <c r="ALU56" s="239"/>
      <c r="ALV56" s="239"/>
      <c r="ALW56" s="239"/>
      <c r="ALX56" s="239"/>
      <c r="ALY56" s="239"/>
      <c r="ALZ56" s="239"/>
      <c r="AMA56" s="239"/>
      <c r="AMB56" s="239"/>
      <c r="AMC56" s="239"/>
      <c r="AMD56" s="239"/>
      <c r="AME56" s="239"/>
      <c r="AMF56" s="239"/>
      <c r="AMG56" s="239"/>
      <c r="AMH56" s="239"/>
      <c r="AMI56" s="239"/>
      <c r="AMJ56" s="239"/>
      <c r="AMK56" s="239"/>
      <c r="AML56" s="239"/>
      <c r="AMM56" s="239"/>
      <c r="AMN56" s="239"/>
      <c r="AMO56" s="239"/>
      <c r="AMP56" s="239"/>
      <c r="AMQ56" s="239"/>
      <c r="AMR56" s="239"/>
      <c r="AMS56" s="239"/>
      <c r="AMT56" s="239"/>
      <c r="AMU56" s="239"/>
      <c r="AMV56" s="239"/>
      <c r="AMW56" s="239"/>
      <c r="AMX56" s="239"/>
      <c r="AMY56" s="239"/>
      <c r="AMZ56" s="239"/>
      <c r="ANA56" s="239"/>
      <c r="ANB56" s="239"/>
      <c r="ANC56" s="239"/>
      <c r="AND56" s="239"/>
      <c r="ANE56" s="239"/>
      <c r="ANF56" s="239"/>
      <c r="ANG56" s="239"/>
      <c r="ANH56" s="239"/>
      <c r="ANI56" s="239"/>
      <c r="ANJ56" s="239"/>
      <c r="ANK56" s="239"/>
      <c r="ANL56" s="239"/>
      <c r="ANM56" s="239"/>
      <c r="ANN56" s="239"/>
      <c r="ANO56" s="239"/>
      <c r="ANP56" s="239"/>
      <c r="ANQ56" s="239"/>
      <c r="ANR56" s="239"/>
      <c r="ANS56" s="239"/>
      <c r="ANT56" s="239"/>
      <c r="ANU56" s="239"/>
      <c r="ANV56" s="239"/>
      <c r="ANW56" s="239"/>
      <c r="ANX56" s="239"/>
      <c r="ANY56" s="239"/>
      <c r="ANZ56" s="239"/>
      <c r="AOA56" s="239"/>
      <c r="AOB56" s="239"/>
      <c r="AOC56" s="239"/>
      <c r="AOD56" s="239"/>
      <c r="AOE56" s="239"/>
      <c r="AOF56" s="239"/>
      <c r="AOG56" s="239"/>
      <c r="AOH56" s="239"/>
      <c r="AOI56" s="239"/>
      <c r="AOJ56" s="239"/>
      <c r="AOK56" s="239"/>
      <c r="AOL56" s="239"/>
      <c r="AOM56" s="239"/>
      <c r="AON56" s="239"/>
      <c r="AOO56" s="239"/>
      <c r="AOP56" s="239"/>
      <c r="AOQ56" s="239"/>
      <c r="AOR56" s="239"/>
      <c r="AOS56" s="239"/>
      <c r="AOT56" s="239"/>
      <c r="AOU56" s="239"/>
      <c r="AOV56" s="239"/>
      <c r="AOW56" s="239"/>
      <c r="AOX56" s="239"/>
      <c r="AOY56" s="239"/>
      <c r="AOZ56" s="239"/>
      <c r="APA56" s="239"/>
      <c r="APB56" s="239"/>
      <c r="APC56" s="239"/>
      <c r="APD56" s="239"/>
      <c r="APE56" s="239"/>
      <c r="APF56" s="239"/>
      <c r="APG56" s="239"/>
      <c r="APH56" s="239"/>
      <c r="API56" s="239"/>
      <c r="APJ56" s="239"/>
      <c r="APK56" s="239"/>
      <c r="APL56" s="239"/>
      <c r="APM56" s="239"/>
      <c r="APN56" s="239"/>
      <c r="APO56" s="239"/>
      <c r="APP56" s="239"/>
      <c r="APQ56" s="239"/>
      <c r="APR56" s="239"/>
      <c r="APS56" s="239"/>
      <c r="APT56" s="239"/>
      <c r="APU56" s="239"/>
      <c r="APV56" s="239"/>
      <c r="APW56" s="239"/>
      <c r="APX56" s="239"/>
      <c r="APY56" s="239"/>
      <c r="APZ56" s="239"/>
      <c r="AQA56" s="239"/>
      <c r="AQB56" s="239"/>
      <c r="AQC56" s="239"/>
      <c r="AQD56" s="239"/>
      <c r="AQE56" s="239"/>
      <c r="AQF56" s="239"/>
      <c r="AQG56" s="239"/>
      <c r="AQH56" s="239"/>
      <c r="AQI56" s="239"/>
      <c r="AQJ56" s="239"/>
      <c r="AQK56" s="239"/>
      <c r="AQL56" s="239"/>
      <c r="AQM56" s="239"/>
      <c r="AQN56" s="239"/>
      <c r="AQO56" s="239"/>
      <c r="AQP56" s="239"/>
      <c r="AQQ56" s="239"/>
      <c r="AQR56" s="239"/>
      <c r="AQS56" s="239"/>
      <c r="AQT56" s="239"/>
      <c r="AQU56" s="239"/>
      <c r="AQV56" s="239"/>
      <c r="AQW56" s="239"/>
      <c r="AQX56" s="239"/>
      <c r="AQY56" s="239"/>
      <c r="AQZ56" s="239"/>
      <c r="ARA56" s="239"/>
      <c r="ARB56" s="239"/>
      <c r="ARC56" s="239"/>
      <c r="ARD56" s="239"/>
      <c r="ARE56" s="239"/>
      <c r="ARF56" s="239"/>
      <c r="ARG56" s="239"/>
      <c r="ARH56" s="239"/>
      <c r="ARI56" s="239"/>
      <c r="ARJ56" s="239"/>
      <c r="ARK56" s="239"/>
      <c r="ARL56" s="239"/>
      <c r="ARM56" s="239"/>
      <c r="ARN56" s="239"/>
      <c r="ARO56" s="239"/>
      <c r="ARP56" s="239"/>
      <c r="ARQ56" s="239"/>
      <c r="ARR56" s="239"/>
      <c r="ARS56" s="239"/>
      <c r="ART56" s="239"/>
      <c r="ARU56" s="239"/>
      <c r="ARV56" s="239"/>
      <c r="ARW56" s="239"/>
      <c r="ARX56" s="239"/>
      <c r="ARY56" s="239"/>
      <c r="ARZ56" s="239"/>
      <c r="ASA56" s="239"/>
      <c r="ASB56" s="239"/>
      <c r="ASC56" s="239"/>
      <c r="ASD56" s="239"/>
      <c r="ASE56" s="239"/>
      <c r="ASF56" s="239"/>
      <c r="ASG56" s="239"/>
      <c r="ASH56" s="239"/>
      <c r="ASI56" s="239"/>
      <c r="ASJ56" s="239"/>
      <c r="ASK56" s="239"/>
      <c r="ASL56" s="239"/>
      <c r="ASM56" s="239"/>
      <c r="ASN56" s="239"/>
      <c r="ASO56" s="239"/>
      <c r="ASP56" s="239"/>
      <c r="ASQ56" s="239"/>
      <c r="ASR56" s="239"/>
      <c r="ASS56" s="239"/>
      <c r="AST56" s="239"/>
      <c r="ASU56" s="239"/>
      <c r="ASV56" s="239"/>
      <c r="ASW56" s="239"/>
      <c r="ASX56" s="239"/>
      <c r="ASY56" s="239"/>
      <c r="ASZ56" s="239"/>
      <c r="ATA56" s="239"/>
      <c r="ATB56" s="239"/>
      <c r="ATC56" s="239"/>
      <c r="ATD56" s="239"/>
      <c r="ATE56" s="239"/>
      <c r="ATF56" s="239"/>
      <c r="ATG56" s="239"/>
      <c r="ATH56" s="239"/>
      <c r="ATI56" s="239"/>
      <c r="ATJ56" s="239"/>
      <c r="ATK56" s="239"/>
      <c r="ATL56" s="239"/>
      <c r="ATM56" s="239"/>
      <c r="ATN56" s="239"/>
      <c r="ATO56" s="239"/>
      <c r="ATP56" s="239"/>
      <c r="ATQ56" s="239"/>
      <c r="ATR56" s="239"/>
      <c r="ATS56" s="239"/>
      <c r="ATT56" s="239"/>
      <c r="ATU56" s="239"/>
      <c r="ATV56" s="239"/>
      <c r="ATW56" s="239"/>
      <c r="ATX56" s="239"/>
      <c r="ATY56" s="239"/>
      <c r="ATZ56" s="239"/>
      <c r="AUA56" s="239"/>
      <c r="AUB56" s="239"/>
      <c r="AUC56" s="239"/>
      <c r="AUD56" s="239"/>
      <c r="AUE56" s="239"/>
      <c r="AUF56" s="239"/>
      <c r="AUG56" s="239"/>
      <c r="AUH56" s="239"/>
      <c r="AUI56" s="239"/>
      <c r="AUJ56" s="239"/>
      <c r="AUK56" s="239"/>
      <c r="AUL56" s="239"/>
      <c r="AUM56" s="239"/>
      <c r="AUN56" s="239"/>
      <c r="AUO56" s="239"/>
      <c r="AUP56" s="239"/>
      <c r="AUQ56" s="239"/>
      <c r="AUR56" s="239"/>
      <c r="AUS56" s="239"/>
      <c r="AUT56" s="239"/>
      <c r="AUU56" s="239"/>
      <c r="AUV56" s="239"/>
      <c r="AUW56" s="239"/>
      <c r="AUX56" s="239"/>
      <c r="AUY56" s="239"/>
      <c r="AUZ56" s="239"/>
      <c r="AVA56" s="239"/>
      <c r="AVB56" s="239"/>
      <c r="AVC56" s="239"/>
      <c r="AVD56" s="239"/>
      <c r="AVE56" s="239"/>
      <c r="AVF56" s="239"/>
      <c r="AVG56" s="239"/>
      <c r="AVH56" s="239"/>
      <c r="AVI56" s="239"/>
      <c r="AVJ56" s="239"/>
      <c r="AVK56" s="239"/>
      <c r="AVL56" s="239"/>
      <c r="AVM56" s="239"/>
      <c r="AVN56" s="239"/>
      <c r="AVO56" s="239"/>
      <c r="AVP56" s="239"/>
      <c r="AVQ56" s="239"/>
      <c r="AVR56" s="239"/>
      <c r="AVS56" s="239"/>
      <c r="AVT56" s="239"/>
      <c r="AVU56" s="239"/>
      <c r="AVV56" s="239"/>
      <c r="AVW56" s="239"/>
      <c r="AVX56" s="239"/>
      <c r="AVY56" s="239"/>
      <c r="AVZ56" s="239"/>
      <c r="AWA56" s="239"/>
      <c r="AWB56" s="239"/>
      <c r="AWC56" s="239"/>
      <c r="AWD56" s="239"/>
      <c r="AWE56" s="239"/>
      <c r="AWF56" s="239"/>
      <c r="AWG56" s="239"/>
      <c r="AWH56" s="239"/>
      <c r="AWI56" s="239"/>
      <c r="AWJ56" s="239"/>
      <c r="AWK56" s="239"/>
      <c r="AWL56" s="239"/>
      <c r="AWM56" s="239"/>
      <c r="AWN56" s="239"/>
      <c r="AWO56" s="239"/>
      <c r="AWP56" s="239"/>
      <c r="AWQ56" s="239"/>
      <c r="AWR56" s="239"/>
      <c r="AWS56" s="239"/>
      <c r="AWT56" s="239"/>
      <c r="AWU56" s="239"/>
      <c r="AWV56" s="239"/>
      <c r="AWW56" s="239"/>
      <c r="AWX56" s="239"/>
      <c r="AWY56" s="239"/>
      <c r="AWZ56" s="239"/>
      <c r="AXA56" s="239"/>
      <c r="AXB56" s="239"/>
      <c r="AXC56" s="239"/>
      <c r="AXD56" s="239"/>
      <c r="AXE56" s="239"/>
      <c r="AXF56" s="239"/>
      <c r="AXG56" s="239"/>
      <c r="AXH56" s="239"/>
      <c r="AXI56" s="239"/>
      <c r="AXJ56" s="239"/>
      <c r="AXK56" s="239"/>
      <c r="AXL56" s="239"/>
      <c r="AXM56" s="239"/>
      <c r="AXN56" s="239"/>
      <c r="AXO56" s="239"/>
      <c r="AXP56" s="239"/>
      <c r="AXQ56" s="239"/>
      <c r="AXR56" s="239"/>
      <c r="AXS56" s="239"/>
      <c r="AXT56" s="239"/>
      <c r="AXU56" s="239"/>
      <c r="AXV56" s="239"/>
      <c r="AXW56" s="239"/>
      <c r="AXX56" s="239"/>
      <c r="AXY56" s="239"/>
      <c r="AXZ56" s="239"/>
      <c r="AYA56" s="239"/>
      <c r="AYB56" s="239"/>
      <c r="AYC56" s="239"/>
      <c r="AYD56" s="239"/>
      <c r="AYE56" s="239"/>
      <c r="AYF56" s="239"/>
      <c r="AYG56" s="239"/>
      <c r="AYH56" s="239"/>
      <c r="AYI56" s="239"/>
      <c r="AYJ56" s="239"/>
      <c r="AYK56" s="239"/>
      <c r="AYL56" s="239"/>
      <c r="AYM56" s="239"/>
      <c r="AYN56" s="239"/>
      <c r="AYO56" s="239"/>
      <c r="AYP56" s="239"/>
      <c r="AYQ56" s="239"/>
      <c r="AYR56" s="239"/>
      <c r="AYS56" s="239"/>
      <c r="AYT56" s="239"/>
      <c r="AYU56" s="239"/>
      <c r="AYV56" s="239"/>
      <c r="AYW56" s="239"/>
      <c r="AYX56" s="239"/>
      <c r="AYY56" s="239"/>
      <c r="AYZ56" s="239"/>
      <c r="AZA56" s="239"/>
      <c r="AZB56" s="239"/>
      <c r="AZC56" s="239"/>
      <c r="AZD56" s="239"/>
      <c r="AZE56" s="239"/>
      <c r="AZF56" s="239"/>
      <c r="AZG56" s="239"/>
      <c r="AZH56" s="239"/>
      <c r="AZI56" s="239"/>
      <c r="AZJ56" s="239"/>
      <c r="AZK56" s="239"/>
      <c r="AZL56" s="239"/>
      <c r="AZM56" s="239"/>
      <c r="AZN56" s="239"/>
      <c r="AZO56" s="239"/>
      <c r="AZP56" s="239"/>
      <c r="AZQ56" s="239"/>
      <c r="AZR56" s="239"/>
      <c r="AZS56" s="239"/>
      <c r="AZT56" s="239"/>
      <c r="AZU56" s="239"/>
      <c r="AZV56" s="239"/>
      <c r="AZW56" s="239"/>
      <c r="AZX56" s="239"/>
      <c r="AZY56" s="239"/>
      <c r="AZZ56" s="239"/>
      <c r="BAA56" s="239"/>
      <c r="BAB56" s="239"/>
      <c r="BAC56" s="239"/>
      <c r="BAD56" s="239"/>
      <c r="BAE56" s="239"/>
      <c r="BAF56" s="239"/>
      <c r="BAG56" s="239"/>
      <c r="BAH56" s="239"/>
      <c r="BAI56" s="239"/>
      <c r="BAJ56" s="239"/>
      <c r="BAK56" s="239"/>
      <c r="BAL56" s="239"/>
      <c r="BAM56" s="239"/>
      <c r="BAN56" s="239"/>
      <c r="BAO56" s="239"/>
      <c r="BAP56" s="239"/>
      <c r="BAQ56" s="239"/>
      <c r="BAR56" s="239"/>
      <c r="BAS56" s="239"/>
      <c r="BAT56" s="239"/>
      <c r="BAU56" s="239"/>
      <c r="BAV56" s="239"/>
      <c r="BAW56" s="239"/>
      <c r="BAX56" s="239"/>
      <c r="BAY56" s="239"/>
      <c r="BAZ56" s="239"/>
      <c r="BBA56" s="239"/>
      <c r="BBB56" s="239"/>
      <c r="BBC56" s="239"/>
      <c r="BBD56" s="239"/>
      <c r="BBE56" s="239"/>
      <c r="BBF56" s="239"/>
      <c r="BBG56" s="239"/>
      <c r="BBH56" s="239"/>
      <c r="BBI56" s="239"/>
      <c r="BBJ56" s="239"/>
      <c r="BBK56" s="239"/>
      <c r="BBL56" s="239"/>
      <c r="BBM56" s="239"/>
      <c r="BBN56" s="239"/>
      <c r="BBO56" s="239"/>
      <c r="BBP56" s="239"/>
      <c r="BBQ56" s="239"/>
      <c r="BBR56" s="239"/>
      <c r="BBS56" s="239"/>
      <c r="BBT56" s="239"/>
      <c r="BBU56" s="239"/>
      <c r="BBV56" s="239"/>
      <c r="BBW56" s="239"/>
      <c r="BBX56" s="239"/>
      <c r="BBY56" s="239"/>
      <c r="BBZ56" s="239"/>
      <c r="BCA56" s="239"/>
      <c r="BCB56" s="239"/>
      <c r="BCC56" s="239"/>
      <c r="BCD56" s="239"/>
      <c r="BCE56" s="239"/>
      <c r="BCF56" s="239"/>
      <c r="BCG56" s="239"/>
      <c r="BCH56" s="239"/>
      <c r="BCI56" s="239"/>
      <c r="BCJ56" s="239"/>
      <c r="BCK56" s="239"/>
      <c r="BCL56" s="239"/>
      <c r="BCM56" s="239"/>
      <c r="BCN56" s="239"/>
      <c r="BCO56" s="239"/>
      <c r="BCP56" s="239"/>
      <c r="BCQ56" s="239"/>
      <c r="BCR56" s="239"/>
      <c r="BCS56" s="239"/>
      <c r="BCT56" s="239"/>
      <c r="BCU56" s="239"/>
      <c r="BCV56" s="239"/>
      <c r="BCW56" s="239"/>
      <c r="BCX56" s="239"/>
      <c r="BCY56" s="239"/>
      <c r="BCZ56" s="239"/>
      <c r="BDA56" s="239"/>
      <c r="BDB56" s="239"/>
      <c r="BDC56" s="239"/>
      <c r="BDD56" s="239"/>
      <c r="BDE56" s="239"/>
      <c r="BDF56" s="239"/>
      <c r="BDG56" s="239"/>
      <c r="BDH56" s="239"/>
      <c r="BDI56" s="239"/>
      <c r="BDJ56" s="239"/>
      <c r="BDK56" s="239"/>
      <c r="BDL56" s="239"/>
      <c r="BDM56" s="239"/>
      <c r="BDN56" s="239"/>
      <c r="BDO56" s="239"/>
      <c r="BDP56" s="239"/>
      <c r="BDQ56" s="239"/>
      <c r="BDR56" s="239"/>
      <c r="BDS56" s="239"/>
      <c r="BDT56" s="239"/>
      <c r="BDU56" s="239"/>
      <c r="BDV56" s="239"/>
      <c r="BDW56" s="239"/>
      <c r="BDX56" s="239"/>
      <c r="BDY56" s="239"/>
      <c r="BDZ56" s="239"/>
      <c r="BEA56" s="239"/>
      <c r="BEB56" s="239"/>
      <c r="BEC56" s="239"/>
      <c r="BED56" s="239"/>
      <c r="BEE56" s="239"/>
      <c r="BEF56" s="239"/>
      <c r="BEG56" s="239"/>
      <c r="BEH56" s="239"/>
      <c r="BEI56" s="239"/>
      <c r="BEJ56" s="239"/>
      <c r="BEK56" s="239"/>
      <c r="BEL56" s="239"/>
      <c r="BEM56" s="239"/>
      <c r="BEN56" s="239"/>
      <c r="BEO56" s="239"/>
      <c r="BEP56" s="239"/>
      <c r="BEQ56" s="239"/>
      <c r="BER56" s="239"/>
      <c r="BES56" s="239"/>
      <c r="BET56" s="239"/>
      <c r="BEU56" s="239"/>
      <c r="BEV56" s="239"/>
      <c r="BEW56" s="239"/>
      <c r="BEX56" s="239"/>
      <c r="BEY56" s="239"/>
      <c r="BEZ56" s="239"/>
      <c r="BFA56" s="239"/>
      <c r="BFB56" s="239"/>
      <c r="BFC56" s="239"/>
      <c r="BFD56" s="239"/>
      <c r="BFE56" s="239"/>
      <c r="BFF56" s="239"/>
      <c r="BFG56" s="239"/>
      <c r="BFH56" s="239"/>
      <c r="BFI56" s="239"/>
      <c r="BFJ56" s="239"/>
      <c r="BFK56" s="239"/>
      <c r="BFL56" s="239"/>
      <c r="BFM56" s="239"/>
      <c r="BFN56" s="239"/>
      <c r="BFO56" s="239"/>
      <c r="BFP56" s="239"/>
      <c r="BFQ56" s="239"/>
      <c r="BFR56" s="239"/>
      <c r="BFS56" s="239"/>
      <c r="BFT56" s="239"/>
      <c r="BFU56" s="239"/>
      <c r="BFV56" s="239"/>
      <c r="BFW56" s="239"/>
      <c r="BFX56" s="239"/>
      <c r="BFY56" s="239"/>
      <c r="BFZ56" s="239"/>
      <c r="BGA56" s="239"/>
      <c r="BGB56" s="239"/>
      <c r="BGC56" s="239"/>
      <c r="BGD56" s="239"/>
      <c r="BGE56" s="239"/>
      <c r="BGF56" s="239"/>
      <c r="BGG56" s="239"/>
      <c r="BGH56" s="239"/>
      <c r="BGI56" s="239"/>
      <c r="BGJ56" s="239"/>
      <c r="BGK56" s="239"/>
      <c r="BGL56" s="239"/>
      <c r="BGM56" s="239"/>
      <c r="BGN56" s="239"/>
      <c r="BGO56" s="239"/>
      <c r="BGP56" s="239"/>
      <c r="BGQ56" s="239"/>
      <c r="BGR56" s="239"/>
      <c r="BGS56" s="239"/>
      <c r="BGT56" s="239"/>
      <c r="BGU56" s="239"/>
      <c r="BGV56" s="239"/>
      <c r="BGW56" s="239"/>
      <c r="BGX56" s="239"/>
      <c r="BGY56" s="239"/>
      <c r="BGZ56" s="239"/>
      <c r="BHA56" s="239"/>
      <c r="BHB56" s="239"/>
      <c r="BHC56" s="239"/>
      <c r="BHD56" s="239"/>
      <c r="BHE56" s="239"/>
      <c r="BHF56" s="239"/>
      <c r="BHG56" s="239"/>
      <c r="BHH56" s="239"/>
      <c r="BHI56" s="239"/>
      <c r="BHJ56" s="239"/>
      <c r="BHK56" s="239"/>
      <c r="BHL56" s="239"/>
      <c r="BHM56" s="239"/>
      <c r="BHN56" s="239"/>
      <c r="BHO56" s="239"/>
      <c r="BHP56" s="239"/>
      <c r="BHQ56" s="239"/>
      <c r="BHR56" s="239"/>
      <c r="BHS56" s="239"/>
      <c r="BHT56" s="239"/>
      <c r="BHU56" s="239"/>
      <c r="BHV56" s="239"/>
      <c r="BHW56" s="239"/>
      <c r="BHX56" s="239"/>
      <c r="BHY56" s="239"/>
      <c r="BHZ56" s="239"/>
      <c r="BIA56" s="239"/>
      <c r="BIB56" s="239"/>
      <c r="BIC56" s="239"/>
      <c r="BID56" s="239"/>
      <c r="BIE56" s="239"/>
      <c r="BIF56" s="239"/>
      <c r="BIG56" s="239"/>
      <c r="BIH56" s="239"/>
      <c r="BII56" s="239"/>
      <c r="BIJ56" s="239"/>
      <c r="BIK56" s="239"/>
      <c r="BIL56" s="239"/>
      <c r="BIM56" s="239"/>
      <c r="BIN56" s="239"/>
      <c r="BIO56" s="239"/>
      <c r="BIP56" s="239"/>
      <c r="BIQ56" s="239"/>
      <c r="BIR56" s="239"/>
      <c r="BIS56" s="239"/>
      <c r="BIT56" s="239"/>
      <c r="BIU56" s="239"/>
      <c r="BIV56" s="239"/>
      <c r="BIW56" s="239"/>
      <c r="BIX56" s="239"/>
      <c r="BIY56" s="239"/>
      <c r="BIZ56" s="239"/>
      <c r="BJA56" s="239"/>
      <c r="BJB56" s="239"/>
      <c r="BJC56" s="239"/>
      <c r="BJD56" s="239"/>
      <c r="BJE56" s="239"/>
      <c r="BJF56" s="239"/>
      <c r="BJG56" s="239"/>
      <c r="BJH56" s="239"/>
      <c r="BJI56" s="239"/>
      <c r="BJJ56" s="239"/>
      <c r="BJK56" s="239"/>
      <c r="BJL56" s="239"/>
      <c r="BJM56" s="239"/>
      <c r="BJN56" s="239"/>
      <c r="BJO56" s="239"/>
      <c r="BJP56" s="239"/>
      <c r="BJQ56" s="239"/>
      <c r="BJR56" s="239"/>
      <c r="BJS56" s="239"/>
      <c r="BJT56" s="239"/>
      <c r="BJU56" s="239"/>
      <c r="BJV56" s="239"/>
      <c r="BJW56" s="239"/>
      <c r="BJX56" s="239"/>
      <c r="BJY56" s="239"/>
      <c r="BJZ56" s="239"/>
      <c r="BKA56" s="239"/>
      <c r="BKB56" s="239"/>
      <c r="BKC56" s="239"/>
      <c r="BKD56" s="239"/>
      <c r="BKE56" s="239"/>
      <c r="BKF56" s="239"/>
      <c r="BKG56" s="239"/>
      <c r="BKH56" s="239"/>
      <c r="BKI56" s="239"/>
      <c r="BKJ56" s="239"/>
      <c r="BKK56" s="239"/>
      <c r="BKL56" s="239"/>
      <c r="BKM56" s="239"/>
      <c r="BKN56" s="239"/>
      <c r="BKO56" s="239"/>
      <c r="BKP56" s="239"/>
      <c r="BKQ56" s="239"/>
      <c r="BKR56" s="239"/>
      <c r="BKS56" s="239"/>
      <c r="BKT56" s="239"/>
      <c r="BKU56" s="239"/>
      <c r="BKV56" s="239"/>
      <c r="BKW56" s="239"/>
      <c r="BKX56" s="239"/>
      <c r="BKY56" s="239"/>
      <c r="BKZ56" s="239"/>
      <c r="BLA56" s="239"/>
      <c r="BLB56" s="239"/>
      <c r="BLC56" s="239"/>
      <c r="BLD56" s="239"/>
      <c r="BLE56" s="239"/>
      <c r="BLF56" s="239"/>
      <c r="BLG56" s="239"/>
      <c r="BLH56" s="239"/>
      <c r="BLI56" s="239"/>
      <c r="BLJ56" s="239"/>
      <c r="BLK56" s="239"/>
      <c r="BLL56" s="239"/>
      <c r="BLM56" s="239"/>
      <c r="BLN56" s="239"/>
      <c r="BLO56" s="239"/>
      <c r="BLP56" s="239"/>
      <c r="BLQ56" s="239"/>
      <c r="BLR56" s="239"/>
      <c r="BLS56" s="239"/>
      <c r="BLT56" s="239"/>
      <c r="BLU56" s="239"/>
      <c r="BLV56" s="239"/>
      <c r="BLW56" s="239"/>
      <c r="BLX56" s="239"/>
      <c r="BLY56" s="239"/>
      <c r="BLZ56" s="239"/>
      <c r="BMA56" s="239"/>
      <c r="BMB56" s="239"/>
      <c r="BMC56" s="239"/>
      <c r="BMD56" s="239"/>
      <c r="BME56" s="239"/>
      <c r="BMF56" s="239"/>
      <c r="BMG56" s="239"/>
      <c r="BMH56" s="239"/>
      <c r="BMI56" s="239"/>
      <c r="BMJ56" s="239"/>
      <c r="BMK56" s="239"/>
      <c r="BML56" s="239"/>
      <c r="BMM56" s="239"/>
      <c r="BMN56" s="239"/>
      <c r="BMO56" s="239"/>
      <c r="BMP56" s="239"/>
      <c r="BMQ56" s="239"/>
      <c r="BMR56" s="239"/>
      <c r="BMS56" s="239"/>
      <c r="BMT56" s="239"/>
      <c r="BMU56" s="239"/>
      <c r="BMV56" s="239"/>
      <c r="BMW56" s="239"/>
      <c r="BMX56" s="239"/>
      <c r="BMY56" s="239"/>
      <c r="BMZ56" s="239"/>
      <c r="BNA56" s="239"/>
      <c r="BNB56" s="239"/>
      <c r="BNC56" s="239"/>
      <c r="BND56" s="239"/>
      <c r="BNE56" s="239"/>
      <c r="BNF56" s="239"/>
      <c r="BNG56" s="239"/>
      <c r="BNH56" s="239"/>
      <c r="BNI56" s="239"/>
      <c r="BNJ56" s="239"/>
      <c r="BNK56" s="239"/>
      <c r="BNL56" s="239"/>
      <c r="BNM56" s="239"/>
      <c r="BNN56" s="239"/>
      <c r="BNO56" s="239"/>
      <c r="BNP56" s="239"/>
      <c r="BNQ56" s="239"/>
      <c r="BNR56" s="239"/>
      <c r="BNS56" s="239"/>
      <c r="BNT56" s="239"/>
      <c r="BNU56" s="239"/>
      <c r="BNV56" s="239"/>
      <c r="BNW56" s="239"/>
      <c r="BNX56" s="239"/>
      <c r="BNY56" s="239"/>
      <c r="BNZ56" s="239"/>
      <c r="BOA56" s="239"/>
      <c r="BOB56" s="239"/>
      <c r="BOC56" s="239"/>
      <c r="BOD56" s="239"/>
      <c r="BOE56" s="239"/>
      <c r="BOF56" s="239"/>
      <c r="BOG56" s="239"/>
      <c r="BOH56" s="239"/>
      <c r="BOI56" s="239"/>
      <c r="BOJ56" s="239"/>
      <c r="BOK56" s="239"/>
      <c r="BOL56" s="239"/>
      <c r="BOM56" s="239"/>
      <c r="BON56" s="239"/>
      <c r="BOO56" s="239"/>
      <c r="BOP56" s="239"/>
      <c r="BOQ56" s="239"/>
      <c r="BOR56" s="239"/>
      <c r="BOS56" s="239"/>
      <c r="BOT56" s="239"/>
      <c r="BOU56" s="239"/>
      <c r="BOV56" s="239"/>
      <c r="BOW56" s="239"/>
      <c r="BOX56" s="239"/>
      <c r="BOY56" s="239"/>
      <c r="BOZ56" s="239"/>
      <c r="BPA56" s="239"/>
      <c r="BPB56" s="239"/>
      <c r="BPC56" s="239"/>
      <c r="BPD56" s="239"/>
      <c r="BPE56" s="239"/>
      <c r="BPF56" s="239"/>
      <c r="BPG56" s="239"/>
      <c r="BPH56" s="239"/>
      <c r="BPI56" s="239"/>
      <c r="BPJ56" s="239"/>
      <c r="BPK56" s="239"/>
      <c r="BPL56" s="239"/>
      <c r="BPM56" s="239"/>
      <c r="BPN56" s="239"/>
      <c r="BPO56" s="239"/>
      <c r="BPP56" s="239"/>
      <c r="BPQ56" s="239"/>
      <c r="BPR56" s="239"/>
      <c r="BPS56" s="239"/>
      <c r="BPT56" s="239"/>
      <c r="BPU56" s="239"/>
      <c r="BPV56" s="239"/>
      <c r="BPW56" s="239"/>
      <c r="BPX56" s="239"/>
      <c r="BPY56" s="239"/>
      <c r="BPZ56" s="239"/>
      <c r="BQA56" s="239"/>
      <c r="BQB56" s="239"/>
      <c r="BQC56" s="239"/>
      <c r="BQD56" s="239"/>
      <c r="BQE56" s="239"/>
      <c r="BQF56" s="239"/>
      <c r="BQG56" s="239"/>
      <c r="BQH56" s="239"/>
      <c r="BQI56" s="239"/>
      <c r="BQJ56" s="239"/>
      <c r="BQK56" s="239"/>
      <c r="BQL56" s="239"/>
      <c r="BQM56" s="239"/>
      <c r="BQN56" s="239"/>
      <c r="BQO56" s="239"/>
      <c r="BQP56" s="239"/>
      <c r="BQQ56" s="239"/>
      <c r="BQR56" s="239"/>
      <c r="BQS56" s="239"/>
      <c r="BQT56" s="239"/>
      <c r="BQU56" s="239"/>
      <c r="BQV56" s="239"/>
      <c r="BQW56" s="239"/>
      <c r="BQX56" s="239"/>
      <c r="BQY56" s="239"/>
      <c r="BQZ56" s="239"/>
      <c r="BRA56" s="239"/>
      <c r="BRB56" s="239"/>
      <c r="BRC56" s="239"/>
      <c r="BRD56" s="239"/>
      <c r="BRE56" s="239"/>
      <c r="BRF56" s="239"/>
      <c r="BRG56" s="239"/>
      <c r="BRH56" s="239"/>
      <c r="BRI56" s="239"/>
      <c r="BRJ56" s="239"/>
      <c r="BRK56" s="239"/>
      <c r="BRL56" s="239"/>
      <c r="BRM56" s="239"/>
      <c r="BRN56" s="239"/>
      <c r="BRO56" s="239"/>
      <c r="BRP56" s="239"/>
      <c r="BRQ56" s="239"/>
      <c r="BRR56" s="239"/>
      <c r="BRS56" s="239"/>
      <c r="BRT56" s="239"/>
      <c r="BRU56" s="239"/>
      <c r="BRV56" s="239"/>
      <c r="BRW56" s="239"/>
      <c r="BRX56" s="239"/>
      <c r="BRY56" s="239"/>
      <c r="BRZ56" s="239"/>
      <c r="BSA56" s="239"/>
      <c r="BSB56" s="239"/>
      <c r="BSC56" s="239"/>
      <c r="BSD56" s="239"/>
      <c r="BSE56" s="239"/>
      <c r="BSF56" s="239"/>
      <c r="BSG56" s="239"/>
      <c r="BSH56" s="239"/>
      <c r="BSI56" s="239"/>
      <c r="BSJ56" s="239"/>
      <c r="BSK56" s="239"/>
      <c r="BSL56" s="239"/>
      <c r="BSM56" s="239"/>
      <c r="BSN56" s="239"/>
      <c r="BSO56" s="239"/>
      <c r="BSP56" s="239"/>
      <c r="BSQ56" s="239"/>
      <c r="BSR56" s="239"/>
      <c r="BSS56" s="239"/>
      <c r="BST56" s="239"/>
      <c r="BSU56" s="239"/>
      <c r="BSV56" s="239"/>
      <c r="BSW56" s="239"/>
      <c r="BSX56" s="239"/>
      <c r="BSY56" s="239"/>
      <c r="BSZ56" s="239"/>
      <c r="BTA56" s="239"/>
      <c r="BTB56" s="239"/>
      <c r="BTC56" s="239"/>
      <c r="BTD56" s="239"/>
      <c r="BTE56" s="239"/>
      <c r="BTF56" s="239"/>
      <c r="BTG56" s="239"/>
      <c r="BTH56" s="239"/>
      <c r="BTI56" s="239"/>
      <c r="BTJ56" s="239"/>
      <c r="BTK56" s="239"/>
      <c r="BTL56" s="239"/>
      <c r="BTM56" s="239"/>
      <c r="BTN56" s="239"/>
      <c r="BTO56" s="239"/>
      <c r="BTP56" s="239"/>
      <c r="BTQ56" s="239"/>
      <c r="BTR56" s="239"/>
      <c r="BTS56" s="239"/>
      <c r="BTT56" s="239"/>
      <c r="BTU56" s="239"/>
      <c r="BTV56" s="239"/>
      <c r="BTW56" s="239"/>
      <c r="BTX56" s="239"/>
      <c r="BTY56" s="239"/>
      <c r="BTZ56" s="239"/>
      <c r="BUA56" s="239"/>
      <c r="BUB56" s="239"/>
      <c r="BUC56" s="239"/>
      <c r="BUD56" s="239"/>
      <c r="BUE56" s="239"/>
      <c r="BUF56" s="239"/>
      <c r="BUG56" s="239"/>
      <c r="BUH56" s="239"/>
      <c r="BUI56" s="239"/>
      <c r="BUJ56" s="239"/>
      <c r="BUK56" s="239"/>
      <c r="BUL56" s="239"/>
      <c r="BUM56" s="239"/>
      <c r="BUN56" s="239"/>
      <c r="BUO56" s="239"/>
      <c r="BUP56" s="239"/>
      <c r="BUQ56" s="239"/>
      <c r="BUR56" s="239"/>
      <c r="BUS56" s="239"/>
      <c r="BUT56" s="239"/>
      <c r="BUU56" s="239"/>
      <c r="BUV56" s="239"/>
      <c r="BUW56" s="239"/>
      <c r="BUX56" s="239"/>
      <c r="BUY56" s="239"/>
      <c r="BUZ56" s="239"/>
      <c r="BVA56" s="239"/>
      <c r="BVB56" s="239"/>
      <c r="BVC56" s="239"/>
      <c r="BVD56" s="239"/>
      <c r="BVE56" s="239"/>
      <c r="BVF56" s="239"/>
      <c r="BVG56" s="239"/>
      <c r="BVH56" s="239"/>
      <c r="BVI56" s="239"/>
      <c r="BVJ56" s="239"/>
      <c r="BVK56" s="239"/>
      <c r="BVL56" s="239"/>
      <c r="BVM56" s="239"/>
      <c r="BVN56" s="239"/>
      <c r="BVO56" s="239"/>
      <c r="BVP56" s="239"/>
      <c r="BVQ56" s="239"/>
      <c r="BVR56" s="239"/>
      <c r="BVS56" s="239"/>
      <c r="BVT56" s="239"/>
      <c r="BVU56" s="239"/>
      <c r="BVV56" s="239"/>
      <c r="BVW56" s="239"/>
      <c r="BVX56" s="239"/>
      <c r="BVY56" s="239"/>
      <c r="BVZ56" s="239"/>
      <c r="BWA56" s="239"/>
      <c r="BWB56" s="239"/>
      <c r="BWC56" s="239"/>
      <c r="BWD56" s="239"/>
      <c r="BWE56" s="239"/>
      <c r="BWF56" s="239"/>
      <c r="BWG56" s="239"/>
      <c r="BWH56" s="239"/>
      <c r="BWI56" s="239"/>
      <c r="BWJ56" s="239"/>
      <c r="BWK56" s="239"/>
      <c r="BWL56" s="239"/>
      <c r="BWM56" s="239"/>
      <c r="BWN56" s="239"/>
      <c r="BWO56" s="239"/>
      <c r="BWP56" s="239"/>
      <c r="BWQ56" s="239"/>
      <c r="BWR56" s="239"/>
      <c r="BWS56" s="239"/>
      <c r="BWT56" s="239"/>
      <c r="BWU56" s="239"/>
      <c r="BWV56" s="239"/>
      <c r="BWW56" s="239"/>
      <c r="BWX56" s="239"/>
      <c r="BWY56" s="239"/>
      <c r="BWZ56" s="239"/>
      <c r="BXA56" s="239"/>
      <c r="BXB56" s="239"/>
      <c r="BXC56" s="239"/>
      <c r="BXD56" s="239"/>
      <c r="BXE56" s="239"/>
      <c r="BXF56" s="239"/>
      <c r="BXG56" s="239"/>
      <c r="BXH56" s="239"/>
      <c r="BXI56" s="239"/>
      <c r="BXJ56" s="239"/>
      <c r="BXK56" s="239"/>
      <c r="BXL56" s="239"/>
      <c r="BXM56" s="239"/>
      <c r="BXN56" s="239"/>
      <c r="BXO56" s="239"/>
      <c r="BXP56" s="239"/>
      <c r="BXQ56" s="239"/>
      <c r="BXR56" s="239"/>
      <c r="BXS56" s="239"/>
      <c r="BXT56" s="239"/>
      <c r="BXU56" s="239"/>
      <c r="BXV56" s="239"/>
      <c r="BXW56" s="239"/>
      <c r="BXX56" s="239"/>
      <c r="BXY56" s="239"/>
      <c r="BXZ56" s="239"/>
      <c r="BYA56" s="239"/>
      <c r="BYB56" s="239"/>
      <c r="BYC56" s="239"/>
      <c r="BYD56" s="239"/>
      <c r="BYE56" s="239"/>
      <c r="BYF56" s="239"/>
      <c r="BYG56" s="239"/>
      <c r="BYH56" s="239"/>
      <c r="BYI56" s="239"/>
      <c r="BYJ56" s="239"/>
      <c r="BYK56" s="239"/>
      <c r="BYL56" s="239"/>
      <c r="BYM56" s="239"/>
      <c r="BYN56" s="239"/>
      <c r="BYO56" s="239"/>
      <c r="BYP56" s="239"/>
      <c r="BYQ56" s="239"/>
      <c r="BYR56" s="239"/>
      <c r="BYS56" s="239"/>
      <c r="BYT56" s="239"/>
      <c r="BYU56" s="239"/>
      <c r="BYV56" s="239"/>
      <c r="BYW56" s="239"/>
      <c r="BYX56" s="239"/>
      <c r="BYY56" s="239"/>
      <c r="BYZ56" s="239"/>
      <c r="BZA56" s="239"/>
      <c r="BZB56" s="239"/>
      <c r="BZC56" s="239"/>
      <c r="BZD56" s="239"/>
      <c r="BZE56" s="239"/>
      <c r="BZF56" s="239"/>
      <c r="BZG56" s="239"/>
      <c r="BZH56" s="239"/>
      <c r="BZI56" s="239"/>
      <c r="BZJ56" s="239"/>
      <c r="BZK56" s="239"/>
      <c r="BZL56" s="239"/>
      <c r="BZM56" s="239"/>
      <c r="BZN56" s="239"/>
      <c r="BZO56" s="239"/>
      <c r="BZP56" s="239"/>
      <c r="BZQ56" s="239"/>
      <c r="BZR56" s="239"/>
      <c r="BZS56" s="239"/>
      <c r="BZT56" s="239"/>
      <c r="BZU56" s="239"/>
      <c r="BZV56" s="239"/>
      <c r="BZW56" s="239"/>
      <c r="BZX56" s="239"/>
      <c r="BZY56" s="239"/>
      <c r="BZZ56" s="239"/>
      <c r="CAA56" s="239"/>
      <c r="CAB56" s="239"/>
      <c r="CAC56" s="239"/>
      <c r="CAD56" s="239"/>
      <c r="CAE56" s="239"/>
      <c r="CAF56" s="239"/>
      <c r="CAG56" s="239"/>
      <c r="CAH56" s="239"/>
      <c r="CAI56" s="239"/>
      <c r="CAJ56" s="239"/>
      <c r="CAK56" s="239"/>
      <c r="CAL56" s="239"/>
      <c r="CAM56" s="239"/>
      <c r="CAN56" s="239"/>
      <c r="CAO56" s="239"/>
      <c r="CAP56" s="239"/>
      <c r="CAQ56" s="239"/>
      <c r="CAR56" s="239"/>
      <c r="CAS56" s="239"/>
      <c r="CAT56" s="239"/>
      <c r="CAU56" s="239"/>
      <c r="CAV56" s="239"/>
      <c r="CAW56" s="239"/>
      <c r="CAX56" s="239"/>
      <c r="CAY56" s="239"/>
      <c r="CAZ56" s="239"/>
      <c r="CBA56" s="239"/>
      <c r="CBB56" s="239"/>
      <c r="CBC56" s="239"/>
      <c r="CBD56" s="239"/>
      <c r="CBE56" s="239"/>
      <c r="CBF56" s="239"/>
      <c r="CBG56" s="239"/>
      <c r="CBH56" s="239"/>
      <c r="CBI56" s="239"/>
      <c r="CBJ56" s="239"/>
      <c r="CBK56" s="239"/>
      <c r="CBL56" s="239"/>
      <c r="CBM56" s="239"/>
      <c r="CBN56" s="239"/>
      <c r="CBO56" s="239"/>
      <c r="CBP56" s="239"/>
      <c r="CBQ56" s="239"/>
      <c r="CBR56" s="239"/>
      <c r="CBS56" s="239"/>
      <c r="CBT56" s="239"/>
      <c r="CBU56" s="239"/>
      <c r="CBV56" s="239"/>
      <c r="CBW56" s="239"/>
      <c r="CBX56" s="239"/>
      <c r="CBY56" s="239"/>
      <c r="CBZ56" s="239"/>
      <c r="CCA56" s="239"/>
      <c r="CCB56" s="239"/>
      <c r="CCC56" s="239"/>
      <c r="CCD56" s="239"/>
      <c r="CCE56" s="239"/>
      <c r="CCF56" s="239"/>
      <c r="CCG56" s="239"/>
      <c r="CCH56" s="239"/>
      <c r="CCI56" s="239"/>
      <c r="CCJ56" s="239"/>
      <c r="CCK56" s="239"/>
      <c r="CCL56" s="239"/>
      <c r="CCM56" s="239"/>
      <c r="CCN56" s="239"/>
      <c r="CCO56" s="239"/>
      <c r="CCP56" s="239"/>
      <c r="CCQ56" s="239"/>
      <c r="CCR56" s="239"/>
      <c r="CCS56" s="239"/>
      <c r="CCT56" s="239"/>
      <c r="CCU56" s="239"/>
      <c r="CCV56" s="239"/>
      <c r="CCW56" s="239"/>
      <c r="CCX56" s="239"/>
      <c r="CCY56" s="239"/>
      <c r="CCZ56" s="239"/>
      <c r="CDA56" s="239"/>
      <c r="CDB56" s="239"/>
      <c r="CDC56" s="239"/>
      <c r="CDD56" s="239"/>
      <c r="CDE56" s="239"/>
      <c r="CDF56" s="239"/>
      <c r="CDG56" s="239"/>
      <c r="CDH56" s="239"/>
      <c r="CDI56" s="239"/>
      <c r="CDJ56" s="239"/>
      <c r="CDK56" s="239"/>
      <c r="CDL56" s="239"/>
      <c r="CDM56" s="239"/>
      <c r="CDN56" s="239"/>
      <c r="CDO56" s="239"/>
      <c r="CDP56" s="239"/>
      <c r="CDQ56" s="239"/>
      <c r="CDR56" s="239"/>
      <c r="CDS56" s="239"/>
      <c r="CDT56" s="239"/>
      <c r="CDU56" s="239"/>
      <c r="CDV56" s="239"/>
      <c r="CDW56" s="239"/>
      <c r="CDX56" s="239"/>
      <c r="CDY56" s="239"/>
      <c r="CDZ56" s="239"/>
      <c r="CEA56" s="239"/>
      <c r="CEB56" s="239"/>
      <c r="CEC56" s="239"/>
      <c r="CED56" s="239"/>
      <c r="CEE56" s="239"/>
      <c r="CEF56" s="239"/>
      <c r="CEG56" s="239"/>
      <c r="CEH56" s="239"/>
      <c r="CEI56" s="239"/>
      <c r="CEJ56" s="239"/>
      <c r="CEK56" s="239"/>
      <c r="CEL56" s="239"/>
      <c r="CEM56" s="239"/>
      <c r="CEN56" s="239"/>
      <c r="CEO56" s="239"/>
      <c r="CEP56" s="239"/>
      <c r="CEQ56" s="239"/>
      <c r="CER56" s="239"/>
      <c r="CES56" s="239"/>
      <c r="CET56" s="239"/>
      <c r="CEU56" s="239"/>
      <c r="CEV56" s="239"/>
      <c r="CEW56" s="239"/>
      <c r="CEX56" s="239"/>
      <c r="CEY56" s="239"/>
      <c r="CEZ56" s="239"/>
      <c r="CFA56" s="239"/>
      <c r="CFB56" s="239"/>
      <c r="CFC56" s="239"/>
      <c r="CFD56" s="239"/>
      <c r="CFE56" s="239"/>
      <c r="CFF56" s="239"/>
      <c r="CFG56" s="239"/>
      <c r="CFH56" s="239"/>
      <c r="CFI56" s="239"/>
      <c r="CFJ56" s="239"/>
      <c r="CFK56" s="239"/>
      <c r="CFL56" s="239"/>
      <c r="CFM56" s="239"/>
      <c r="CFN56" s="239"/>
      <c r="CFO56" s="239"/>
      <c r="CFP56" s="239"/>
      <c r="CFQ56" s="239"/>
      <c r="CFR56" s="239"/>
      <c r="CFS56" s="239"/>
      <c r="CFT56" s="239"/>
      <c r="CFU56" s="239"/>
      <c r="CFV56" s="239"/>
      <c r="CFW56" s="239"/>
      <c r="CFX56" s="239"/>
      <c r="CFY56" s="239"/>
      <c r="CFZ56" s="239"/>
      <c r="CGA56" s="239"/>
      <c r="CGB56" s="239"/>
      <c r="CGC56" s="239"/>
      <c r="CGD56" s="239"/>
      <c r="CGE56" s="239"/>
      <c r="CGF56" s="239"/>
      <c r="CGG56" s="239"/>
      <c r="CGH56" s="239"/>
      <c r="CGI56" s="239"/>
      <c r="CGJ56" s="239"/>
      <c r="CGK56" s="239"/>
      <c r="CGL56" s="239"/>
      <c r="CGM56" s="239"/>
      <c r="CGN56" s="239"/>
      <c r="CGO56" s="239"/>
      <c r="CGP56" s="239"/>
      <c r="CGQ56" s="239"/>
      <c r="CGR56" s="239"/>
      <c r="CGS56" s="239"/>
      <c r="CGT56" s="239"/>
      <c r="CGU56" s="239"/>
      <c r="CGV56" s="239"/>
      <c r="CGW56" s="239"/>
      <c r="CGX56" s="239"/>
      <c r="CGY56" s="239"/>
      <c r="CGZ56" s="239"/>
      <c r="CHA56" s="239"/>
      <c r="CHB56" s="239"/>
      <c r="CHC56" s="239"/>
      <c r="CHD56" s="239"/>
      <c r="CHE56" s="239"/>
      <c r="CHF56" s="239"/>
      <c r="CHG56" s="239"/>
      <c r="CHH56" s="239"/>
      <c r="CHI56" s="239"/>
      <c r="CHJ56" s="239"/>
      <c r="CHK56" s="239"/>
      <c r="CHL56" s="239"/>
      <c r="CHM56" s="239"/>
      <c r="CHN56" s="239"/>
      <c r="CHO56" s="239"/>
      <c r="CHP56" s="239"/>
      <c r="CHQ56" s="239"/>
      <c r="CHR56" s="239"/>
      <c r="CHS56" s="239"/>
      <c r="CHT56" s="239"/>
      <c r="CHU56" s="239"/>
      <c r="CHV56" s="239"/>
      <c r="CHW56" s="239"/>
      <c r="CHX56" s="239"/>
      <c r="CHY56" s="239"/>
      <c r="CHZ56" s="239"/>
      <c r="CIA56" s="239"/>
      <c r="CIB56" s="239"/>
      <c r="CIC56" s="239"/>
      <c r="CID56" s="239"/>
      <c r="CIE56" s="239"/>
      <c r="CIF56" s="239"/>
      <c r="CIG56" s="239"/>
      <c r="CIH56" s="239"/>
      <c r="CII56" s="239"/>
      <c r="CIJ56" s="239"/>
      <c r="CIK56" s="239"/>
      <c r="CIL56" s="239"/>
      <c r="CIM56" s="239"/>
      <c r="CIN56" s="239"/>
      <c r="CIO56" s="239"/>
      <c r="CIP56" s="239"/>
      <c r="CIQ56" s="239"/>
      <c r="CIR56" s="239"/>
      <c r="CIS56" s="239"/>
      <c r="CIT56" s="239"/>
      <c r="CIU56" s="239"/>
      <c r="CIV56" s="239"/>
      <c r="CIW56" s="239"/>
      <c r="CIX56" s="239"/>
      <c r="CIY56" s="239"/>
      <c r="CIZ56" s="239"/>
      <c r="CJA56" s="239"/>
      <c r="CJB56" s="239"/>
      <c r="CJC56" s="239"/>
      <c r="CJD56" s="239"/>
      <c r="CJE56" s="239"/>
      <c r="CJF56" s="239"/>
      <c r="CJG56" s="239"/>
      <c r="CJH56" s="239"/>
      <c r="CJI56" s="239"/>
      <c r="CJJ56" s="239"/>
      <c r="CJK56" s="239"/>
      <c r="CJL56" s="239"/>
      <c r="CJM56" s="239"/>
      <c r="CJN56" s="239"/>
      <c r="CJO56" s="239"/>
      <c r="CJP56" s="239"/>
      <c r="CJQ56" s="239"/>
      <c r="CJR56" s="239"/>
      <c r="CJS56" s="239"/>
      <c r="CJT56" s="239"/>
      <c r="CJU56" s="239"/>
      <c r="CJV56" s="239"/>
      <c r="CJW56" s="239"/>
      <c r="CJX56" s="239"/>
      <c r="CJY56" s="239"/>
      <c r="CJZ56" s="239"/>
      <c r="CKA56" s="239"/>
      <c r="CKB56" s="239"/>
      <c r="CKC56" s="239"/>
      <c r="CKD56" s="239"/>
      <c r="CKE56" s="239"/>
      <c r="CKF56" s="239"/>
      <c r="CKG56" s="239"/>
      <c r="CKH56" s="239"/>
      <c r="CKI56" s="239"/>
      <c r="CKJ56" s="239"/>
      <c r="CKK56" s="239"/>
      <c r="CKL56" s="239"/>
      <c r="CKM56" s="239"/>
      <c r="CKN56" s="239"/>
      <c r="CKO56" s="239"/>
      <c r="CKP56" s="239"/>
      <c r="CKQ56" s="239"/>
      <c r="CKR56" s="239"/>
      <c r="CKS56" s="239"/>
      <c r="CKT56" s="239"/>
      <c r="CKU56" s="239"/>
      <c r="CKV56" s="239"/>
      <c r="CKW56" s="239"/>
      <c r="CKX56" s="239"/>
      <c r="CKY56" s="239"/>
      <c r="CKZ56" s="239"/>
      <c r="CLA56" s="239"/>
      <c r="CLB56" s="239"/>
      <c r="CLC56" s="239"/>
      <c r="CLD56" s="239"/>
      <c r="CLE56" s="239"/>
      <c r="CLF56" s="239"/>
      <c r="CLG56" s="239"/>
      <c r="CLH56" s="239"/>
      <c r="CLI56" s="239"/>
      <c r="CLJ56" s="239"/>
      <c r="CLK56" s="239"/>
      <c r="CLL56" s="239"/>
      <c r="CLM56" s="239"/>
      <c r="CLN56" s="239"/>
      <c r="CLO56" s="239"/>
      <c r="CLP56" s="239"/>
      <c r="CLQ56" s="239"/>
      <c r="CLR56" s="239"/>
      <c r="CLS56" s="239"/>
      <c r="CLT56" s="239"/>
      <c r="CLU56" s="239"/>
      <c r="CLV56" s="239"/>
      <c r="CLW56" s="239"/>
      <c r="CLX56" s="239"/>
      <c r="CLY56" s="239"/>
      <c r="CLZ56" s="239"/>
      <c r="CMA56" s="239"/>
      <c r="CMB56" s="239"/>
      <c r="CMC56" s="239"/>
      <c r="CMD56" s="239"/>
      <c r="CME56" s="239"/>
      <c r="CMF56" s="239"/>
      <c r="CMG56" s="239"/>
      <c r="CMH56" s="239"/>
      <c r="CMI56" s="239"/>
      <c r="CMJ56" s="239"/>
      <c r="CMK56" s="239"/>
      <c r="CML56" s="239"/>
      <c r="CMM56" s="239"/>
      <c r="CMN56" s="239"/>
      <c r="CMO56" s="239"/>
      <c r="CMP56" s="239"/>
      <c r="CMQ56" s="239"/>
      <c r="CMR56" s="239"/>
      <c r="CMS56" s="239"/>
      <c r="CMT56" s="239"/>
      <c r="CMU56" s="239"/>
      <c r="CMV56" s="239"/>
      <c r="CMW56" s="239"/>
      <c r="CMX56" s="239"/>
      <c r="CMY56" s="239"/>
      <c r="CMZ56" s="239"/>
      <c r="CNA56" s="239"/>
      <c r="CNB56" s="239"/>
      <c r="CNC56" s="239"/>
      <c r="CND56" s="239"/>
      <c r="CNE56" s="239"/>
      <c r="CNF56" s="239"/>
      <c r="CNG56" s="239"/>
      <c r="CNH56" s="239"/>
      <c r="CNI56" s="239"/>
      <c r="CNJ56" s="239"/>
      <c r="CNK56" s="239"/>
      <c r="CNL56" s="239"/>
      <c r="CNM56" s="239"/>
      <c r="CNN56" s="239"/>
      <c r="CNO56" s="239"/>
      <c r="CNP56" s="239"/>
      <c r="CNQ56" s="239"/>
      <c r="CNR56" s="239"/>
      <c r="CNS56" s="239"/>
      <c r="CNT56" s="239"/>
      <c r="CNU56" s="239"/>
      <c r="CNV56" s="239"/>
      <c r="CNW56" s="239"/>
      <c r="CNX56" s="239"/>
      <c r="CNY56" s="239"/>
      <c r="CNZ56" s="239"/>
      <c r="COA56" s="239"/>
      <c r="COB56" s="239"/>
      <c r="COC56" s="239"/>
      <c r="COD56" s="239"/>
      <c r="COE56" s="239"/>
      <c r="COF56" s="239"/>
      <c r="COG56" s="239"/>
      <c r="COH56" s="239"/>
      <c r="COI56" s="239"/>
      <c r="COJ56" s="239"/>
      <c r="COK56" s="239"/>
      <c r="COL56" s="239"/>
      <c r="COM56" s="239"/>
      <c r="CON56" s="239"/>
      <c r="COO56" s="239"/>
      <c r="COP56" s="239"/>
      <c r="COQ56" s="239"/>
      <c r="COR56" s="239"/>
      <c r="COS56" s="239"/>
      <c r="COT56" s="239"/>
      <c r="COU56" s="239"/>
      <c r="COV56" s="239"/>
      <c r="COW56" s="239"/>
      <c r="COX56" s="239"/>
      <c r="COY56" s="239"/>
      <c r="COZ56" s="239"/>
      <c r="CPA56" s="239"/>
      <c r="CPB56" s="239"/>
      <c r="CPC56" s="239"/>
      <c r="CPD56" s="239"/>
      <c r="CPE56" s="239"/>
      <c r="CPF56" s="239"/>
      <c r="CPG56" s="239"/>
      <c r="CPH56" s="239"/>
      <c r="CPI56" s="239"/>
      <c r="CPJ56" s="239"/>
      <c r="CPK56" s="239"/>
      <c r="CPL56" s="239"/>
      <c r="CPM56" s="239"/>
      <c r="CPN56" s="239"/>
      <c r="CPO56" s="239"/>
      <c r="CPP56" s="239"/>
      <c r="CPQ56" s="239"/>
      <c r="CPR56" s="239"/>
      <c r="CPS56" s="239"/>
      <c r="CPT56" s="239"/>
      <c r="CPU56" s="239"/>
      <c r="CPV56" s="239"/>
      <c r="CPW56" s="239"/>
      <c r="CPX56" s="239"/>
      <c r="CPY56" s="239"/>
      <c r="CPZ56" s="239"/>
      <c r="CQA56" s="239"/>
      <c r="CQB56" s="239"/>
      <c r="CQC56" s="239"/>
      <c r="CQD56" s="239"/>
      <c r="CQE56" s="239"/>
      <c r="CQF56" s="239"/>
      <c r="CQG56" s="239"/>
      <c r="CQH56" s="239"/>
      <c r="CQI56" s="239"/>
      <c r="CQJ56" s="239"/>
      <c r="CQK56" s="239"/>
      <c r="CQL56" s="239"/>
      <c r="CQM56" s="239"/>
      <c r="CQN56" s="239"/>
      <c r="CQO56" s="239"/>
      <c r="CQP56" s="239"/>
      <c r="CQQ56" s="239"/>
      <c r="CQR56" s="239"/>
      <c r="CQS56" s="239"/>
      <c r="CQT56" s="239"/>
      <c r="CQU56" s="239"/>
      <c r="CQV56" s="239"/>
      <c r="CQW56" s="239"/>
      <c r="CQX56" s="239"/>
      <c r="CQY56" s="239"/>
      <c r="CQZ56" s="239"/>
      <c r="CRA56" s="239"/>
      <c r="CRB56" s="239"/>
      <c r="CRC56" s="239"/>
      <c r="CRD56" s="239"/>
      <c r="CRE56" s="239"/>
      <c r="CRF56" s="239"/>
      <c r="CRG56" s="239"/>
      <c r="CRH56" s="239"/>
      <c r="CRI56" s="239"/>
      <c r="CRJ56" s="239"/>
      <c r="CRK56" s="239"/>
      <c r="CRL56" s="239"/>
      <c r="CRM56" s="239"/>
      <c r="CRN56" s="239"/>
      <c r="CRO56" s="239"/>
      <c r="CRP56" s="239"/>
      <c r="CRQ56" s="239"/>
      <c r="CRR56" s="239"/>
      <c r="CRS56" s="239"/>
      <c r="CRT56" s="239"/>
      <c r="CRU56" s="239"/>
      <c r="CRV56" s="239"/>
      <c r="CRW56" s="239"/>
      <c r="CRX56" s="239"/>
      <c r="CRY56" s="239"/>
      <c r="CRZ56" s="239"/>
      <c r="CSA56" s="239"/>
      <c r="CSB56" s="239"/>
      <c r="CSC56" s="239"/>
      <c r="CSD56" s="239"/>
      <c r="CSE56" s="239"/>
      <c r="CSF56" s="239"/>
      <c r="CSG56" s="239"/>
      <c r="CSH56" s="239"/>
      <c r="CSI56" s="239"/>
      <c r="CSJ56" s="239"/>
      <c r="CSK56" s="239"/>
      <c r="CSL56" s="239"/>
      <c r="CSM56" s="239"/>
      <c r="CSN56" s="239"/>
      <c r="CSO56" s="239"/>
      <c r="CSP56" s="239"/>
      <c r="CSQ56" s="239"/>
      <c r="CSR56" s="239"/>
      <c r="CSS56" s="239"/>
      <c r="CST56" s="239"/>
      <c r="CSU56" s="239"/>
      <c r="CSV56" s="239"/>
      <c r="CSW56" s="239"/>
      <c r="CSX56" s="239"/>
      <c r="CSY56" s="239"/>
      <c r="CSZ56" s="239"/>
      <c r="CTA56" s="239"/>
      <c r="CTB56" s="239"/>
      <c r="CTC56" s="239"/>
      <c r="CTD56" s="239"/>
      <c r="CTE56" s="239"/>
      <c r="CTF56" s="239"/>
      <c r="CTG56" s="239"/>
      <c r="CTH56" s="239"/>
      <c r="CTI56" s="239"/>
      <c r="CTJ56" s="239"/>
      <c r="CTK56" s="239"/>
      <c r="CTL56" s="239"/>
      <c r="CTM56" s="239"/>
      <c r="CTN56" s="239"/>
      <c r="CTO56" s="239"/>
      <c r="CTP56" s="239"/>
      <c r="CTQ56" s="239"/>
      <c r="CTR56" s="239"/>
      <c r="CTS56" s="239"/>
      <c r="CTT56" s="239"/>
      <c r="CTU56" s="239"/>
      <c r="CTV56" s="239"/>
      <c r="CTW56" s="239"/>
      <c r="CTX56" s="239"/>
      <c r="CTY56" s="239"/>
      <c r="CTZ56" s="239"/>
      <c r="CUA56" s="239"/>
      <c r="CUB56" s="239"/>
      <c r="CUC56" s="239"/>
      <c r="CUD56" s="239"/>
      <c r="CUE56" s="239"/>
      <c r="CUF56" s="239"/>
      <c r="CUG56" s="239"/>
      <c r="CUH56" s="239"/>
      <c r="CUI56" s="239"/>
      <c r="CUJ56" s="239"/>
      <c r="CUK56" s="239"/>
      <c r="CUL56" s="239"/>
      <c r="CUM56" s="239"/>
      <c r="CUN56" s="239"/>
      <c r="CUO56" s="239"/>
      <c r="CUP56" s="239"/>
      <c r="CUQ56" s="239"/>
      <c r="CUR56" s="239"/>
      <c r="CUS56" s="239"/>
      <c r="CUT56" s="239"/>
      <c r="CUU56" s="239"/>
      <c r="CUV56" s="239"/>
      <c r="CUW56" s="239"/>
      <c r="CUX56" s="239"/>
      <c r="CUY56" s="239"/>
      <c r="CUZ56" s="239"/>
      <c r="CVA56" s="239"/>
      <c r="CVB56" s="239"/>
      <c r="CVC56" s="239"/>
      <c r="CVD56" s="239"/>
      <c r="CVE56" s="239"/>
      <c r="CVF56" s="239"/>
      <c r="CVG56" s="239"/>
      <c r="CVH56" s="239"/>
      <c r="CVI56" s="239"/>
      <c r="CVJ56" s="239"/>
      <c r="CVK56" s="239"/>
      <c r="CVL56" s="239"/>
      <c r="CVM56" s="239"/>
      <c r="CVN56" s="239"/>
      <c r="CVO56" s="239"/>
      <c r="CVP56" s="239"/>
      <c r="CVQ56" s="239"/>
      <c r="CVR56" s="239"/>
      <c r="CVS56" s="239"/>
      <c r="CVT56" s="239"/>
      <c r="CVU56" s="239"/>
      <c r="CVV56" s="239"/>
      <c r="CVW56" s="239"/>
      <c r="CVX56" s="239"/>
      <c r="CVY56" s="239"/>
      <c r="CVZ56" s="239"/>
      <c r="CWA56" s="239"/>
      <c r="CWB56" s="239"/>
      <c r="CWC56" s="239"/>
      <c r="CWD56" s="239"/>
      <c r="CWE56" s="239"/>
      <c r="CWF56" s="239"/>
      <c r="CWG56" s="239"/>
      <c r="CWH56" s="239"/>
      <c r="CWI56" s="239"/>
      <c r="CWJ56" s="239"/>
      <c r="CWK56" s="239"/>
      <c r="CWL56" s="239"/>
      <c r="CWM56" s="239"/>
      <c r="CWN56" s="239"/>
      <c r="CWO56" s="239"/>
      <c r="CWP56" s="239"/>
      <c r="CWQ56" s="239"/>
      <c r="CWR56" s="239"/>
      <c r="CWS56" s="239"/>
      <c r="CWT56" s="239"/>
      <c r="CWU56" s="239"/>
      <c r="CWV56" s="239"/>
      <c r="CWW56" s="239"/>
      <c r="CWX56" s="239"/>
      <c r="CWY56" s="239"/>
      <c r="CWZ56" s="239"/>
      <c r="CXA56" s="239"/>
      <c r="CXB56" s="239"/>
      <c r="CXC56" s="239"/>
      <c r="CXD56" s="239"/>
      <c r="CXE56" s="239"/>
      <c r="CXF56" s="239"/>
      <c r="CXG56" s="239"/>
      <c r="CXH56" s="239"/>
      <c r="CXI56" s="239"/>
      <c r="CXJ56" s="239"/>
      <c r="CXK56" s="239"/>
      <c r="CXL56" s="239"/>
      <c r="CXM56" s="239"/>
      <c r="CXN56" s="239"/>
      <c r="CXO56" s="239"/>
      <c r="CXP56" s="239"/>
      <c r="CXQ56" s="239"/>
      <c r="CXR56" s="239"/>
      <c r="CXS56" s="239"/>
      <c r="CXT56" s="239"/>
      <c r="CXU56" s="239"/>
      <c r="CXV56" s="239"/>
      <c r="CXW56" s="239"/>
      <c r="CXX56" s="239"/>
      <c r="CXY56" s="239"/>
      <c r="CXZ56" s="239"/>
      <c r="CYA56" s="239"/>
      <c r="CYB56" s="239"/>
      <c r="CYC56" s="239"/>
      <c r="CYD56" s="239"/>
      <c r="CYE56" s="239"/>
      <c r="CYF56" s="239"/>
      <c r="CYG56" s="239"/>
      <c r="CYH56" s="239"/>
      <c r="CYI56" s="239"/>
      <c r="CYJ56" s="239"/>
      <c r="CYK56" s="239"/>
      <c r="CYL56" s="239"/>
      <c r="CYM56" s="239"/>
      <c r="CYN56" s="239"/>
      <c r="CYO56" s="239"/>
      <c r="CYP56" s="239"/>
      <c r="CYQ56" s="239"/>
      <c r="CYR56" s="239"/>
      <c r="CYS56" s="239"/>
      <c r="CYT56" s="239"/>
      <c r="CYU56" s="239"/>
      <c r="CYV56" s="239"/>
      <c r="CYW56" s="239"/>
      <c r="CYX56" s="239"/>
      <c r="CYY56" s="239"/>
      <c r="CYZ56" s="239"/>
      <c r="CZA56" s="239"/>
      <c r="CZB56" s="239"/>
      <c r="CZC56" s="239"/>
      <c r="CZD56" s="239"/>
      <c r="CZE56" s="239"/>
      <c r="CZF56" s="239"/>
      <c r="CZG56" s="239"/>
      <c r="CZH56" s="239"/>
      <c r="CZI56" s="239"/>
      <c r="CZJ56" s="239"/>
      <c r="CZK56" s="239"/>
      <c r="CZL56" s="239"/>
      <c r="CZM56" s="239"/>
      <c r="CZN56" s="239"/>
      <c r="CZO56" s="239"/>
      <c r="CZP56" s="239"/>
      <c r="CZQ56" s="239"/>
      <c r="CZR56" s="239"/>
      <c r="CZS56" s="239"/>
      <c r="CZT56" s="239"/>
      <c r="CZU56" s="239"/>
      <c r="CZV56" s="239"/>
      <c r="CZW56" s="239"/>
      <c r="CZX56" s="239"/>
      <c r="CZY56" s="239"/>
      <c r="CZZ56" s="239"/>
      <c r="DAA56" s="239"/>
      <c r="DAB56" s="239"/>
      <c r="DAC56" s="239"/>
      <c r="DAD56" s="239"/>
      <c r="DAE56" s="239"/>
      <c r="DAF56" s="239"/>
      <c r="DAG56" s="239"/>
      <c r="DAH56" s="239"/>
      <c r="DAI56" s="239"/>
      <c r="DAJ56" s="239"/>
      <c r="DAK56" s="239"/>
      <c r="DAL56" s="239"/>
      <c r="DAM56" s="239"/>
      <c r="DAN56" s="239"/>
      <c r="DAO56" s="239"/>
      <c r="DAP56" s="239"/>
      <c r="DAQ56" s="239"/>
      <c r="DAR56" s="239"/>
      <c r="DAS56" s="239"/>
      <c r="DAT56" s="239"/>
      <c r="DAU56" s="239"/>
      <c r="DAV56" s="239"/>
      <c r="DAW56" s="239"/>
      <c r="DAX56" s="239"/>
      <c r="DAY56" s="239"/>
      <c r="DAZ56" s="239"/>
      <c r="DBA56" s="239"/>
      <c r="DBB56" s="239"/>
      <c r="DBC56" s="239"/>
      <c r="DBD56" s="239"/>
      <c r="DBE56" s="239"/>
      <c r="DBF56" s="239"/>
      <c r="DBG56" s="239"/>
      <c r="DBH56" s="239"/>
      <c r="DBI56" s="239"/>
      <c r="DBJ56" s="239"/>
      <c r="DBK56" s="239"/>
      <c r="DBL56" s="239"/>
      <c r="DBM56" s="239"/>
      <c r="DBN56" s="239"/>
      <c r="DBO56" s="239"/>
      <c r="DBP56" s="239"/>
      <c r="DBQ56" s="239"/>
      <c r="DBR56" s="239"/>
      <c r="DBS56" s="239"/>
      <c r="DBT56" s="239"/>
      <c r="DBU56" s="239"/>
      <c r="DBV56" s="239"/>
      <c r="DBW56" s="239"/>
      <c r="DBX56" s="239"/>
      <c r="DBY56" s="239"/>
      <c r="DBZ56" s="239"/>
      <c r="DCA56" s="239"/>
      <c r="DCB56" s="239"/>
      <c r="DCC56" s="239"/>
      <c r="DCD56" s="239"/>
      <c r="DCE56" s="239"/>
      <c r="DCF56" s="239"/>
      <c r="DCG56" s="239"/>
      <c r="DCH56" s="239"/>
      <c r="DCI56" s="239"/>
      <c r="DCJ56" s="239"/>
      <c r="DCK56" s="239"/>
      <c r="DCL56" s="239"/>
      <c r="DCM56" s="239"/>
      <c r="DCN56" s="239"/>
      <c r="DCO56" s="239"/>
      <c r="DCP56" s="239"/>
      <c r="DCQ56" s="239"/>
      <c r="DCR56" s="239"/>
      <c r="DCS56" s="239"/>
      <c r="DCT56" s="239"/>
      <c r="DCU56" s="239"/>
      <c r="DCV56" s="239"/>
      <c r="DCW56" s="239"/>
      <c r="DCX56" s="239"/>
      <c r="DCY56" s="239"/>
      <c r="DCZ56" s="239"/>
      <c r="DDA56" s="239"/>
      <c r="DDB56" s="239"/>
      <c r="DDC56" s="239"/>
      <c r="DDD56" s="239"/>
      <c r="DDE56" s="239"/>
      <c r="DDF56" s="239"/>
      <c r="DDG56" s="239"/>
      <c r="DDH56" s="239"/>
      <c r="DDI56" s="239"/>
      <c r="DDJ56" s="239"/>
      <c r="DDK56" s="239"/>
      <c r="DDL56" s="239"/>
      <c r="DDM56" s="239"/>
      <c r="DDN56" s="239"/>
      <c r="DDO56" s="239"/>
      <c r="DDP56" s="239"/>
      <c r="DDQ56" s="239"/>
      <c r="DDR56" s="239"/>
      <c r="DDS56" s="239"/>
      <c r="DDT56" s="239"/>
      <c r="DDU56" s="239"/>
      <c r="DDV56" s="239"/>
      <c r="DDW56" s="239"/>
      <c r="DDX56" s="239"/>
      <c r="DDY56" s="239"/>
      <c r="DDZ56" s="239"/>
      <c r="DEA56" s="239"/>
      <c r="DEB56" s="239"/>
      <c r="DEC56" s="239"/>
      <c r="DED56" s="239"/>
      <c r="DEE56" s="239"/>
      <c r="DEF56" s="239"/>
      <c r="DEG56" s="239"/>
      <c r="DEH56" s="239"/>
      <c r="DEI56" s="239"/>
      <c r="DEJ56" s="239"/>
      <c r="DEK56" s="239"/>
      <c r="DEL56" s="239"/>
      <c r="DEM56" s="239"/>
      <c r="DEN56" s="239"/>
      <c r="DEO56" s="239"/>
      <c r="DEP56" s="239"/>
      <c r="DEQ56" s="239"/>
      <c r="DER56" s="239"/>
      <c r="DES56" s="239"/>
      <c r="DET56" s="239"/>
      <c r="DEU56" s="239"/>
      <c r="DEV56" s="239"/>
      <c r="DEW56" s="239"/>
      <c r="DEX56" s="239"/>
      <c r="DEY56" s="239"/>
      <c r="DEZ56" s="239"/>
      <c r="DFA56" s="239"/>
      <c r="DFB56" s="239"/>
      <c r="DFC56" s="239"/>
      <c r="DFD56" s="239"/>
      <c r="DFE56" s="239"/>
      <c r="DFF56" s="239"/>
      <c r="DFG56" s="239"/>
      <c r="DFH56" s="239"/>
      <c r="DFI56" s="239"/>
      <c r="DFJ56" s="239"/>
      <c r="DFK56" s="239"/>
      <c r="DFL56" s="239"/>
      <c r="DFM56" s="239"/>
      <c r="DFN56" s="239"/>
      <c r="DFO56" s="239"/>
      <c r="DFP56" s="239"/>
      <c r="DFQ56" s="239"/>
      <c r="DFR56" s="239"/>
      <c r="DFS56" s="239"/>
      <c r="DFT56" s="239"/>
      <c r="DFU56" s="239"/>
      <c r="DFV56" s="239"/>
      <c r="DFW56" s="239"/>
      <c r="DFX56" s="239"/>
      <c r="DFY56" s="239"/>
      <c r="DFZ56" s="239"/>
      <c r="DGA56" s="239"/>
      <c r="DGB56" s="239"/>
      <c r="DGC56" s="239"/>
      <c r="DGD56" s="239"/>
      <c r="DGE56" s="239"/>
      <c r="DGF56" s="239"/>
      <c r="DGG56" s="239"/>
      <c r="DGH56" s="239"/>
      <c r="DGI56" s="239"/>
      <c r="DGJ56" s="239"/>
      <c r="DGK56" s="239"/>
      <c r="DGL56" s="239"/>
      <c r="DGM56" s="239"/>
      <c r="DGN56" s="239"/>
      <c r="DGO56" s="239"/>
      <c r="DGP56" s="239"/>
      <c r="DGQ56" s="239"/>
      <c r="DGR56" s="239"/>
      <c r="DGS56" s="239"/>
      <c r="DGT56" s="239"/>
      <c r="DGU56" s="239"/>
      <c r="DGV56" s="239"/>
      <c r="DGW56" s="239"/>
      <c r="DGX56" s="239"/>
      <c r="DGY56" s="239"/>
      <c r="DGZ56" s="239"/>
      <c r="DHA56" s="239"/>
      <c r="DHB56" s="239"/>
      <c r="DHC56" s="239"/>
      <c r="DHD56" s="239"/>
      <c r="DHE56" s="239"/>
      <c r="DHF56" s="239"/>
      <c r="DHG56" s="239"/>
      <c r="DHH56" s="239"/>
      <c r="DHI56" s="239"/>
      <c r="DHJ56" s="239"/>
      <c r="DHK56" s="239"/>
      <c r="DHL56" s="239"/>
      <c r="DHM56" s="239"/>
      <c r="DHN56" s="239"/>
      <c r="DHO56" s="239"/>
      <c r="DHP56" s="239"/>
      <c r="DHQ56" s="239"/>
      <c r="DHR56" s="239"/>
      <c r="DHS56" s="239"/>
      <c r="DHT56" s="239"/>
      <c r="DHU56" s="239"/>
      <c r="DHV56" s="239"/>
      <c r="DHW56" s="239"/>
      <c r="DHX56" s="239"/>
      <c r="DHY56" s="239"/>
      <c r="DHZ56" s="239"/>
      <c r="DIA56" s="239"/>
      <c r="DIB56" s="239"/>
      <c r="DIC56" s="239"/>
      <c r="DID56" s="239"/>
      <c r="DIE56" s="239"/>
      <c r="DIF56" s="239"/>
      <c r="DIG56" s="239"/>
      <c r="DIH56" s="239"/>
      <c r="DII56" s="239"/>
      <c r="DIJ56" s="239"/>
      <c r="DIK56" s="239"/>
      <c r="DIL56" s="239"/>
      <c r="DIM56" s="239"/>
      <c r="DIN56" s="239"/>
      <c r="DIO56" s="239"/>
      <c r="DIP56" s="239"/>
      <c r="DIQ56" s="239"/>
      <c r="DIR56" s="239"/>
      <c r="DIS56" s="239"/>
      <c r="DIT56" s="239"/>
      <c r="DIU56" s="239"/>
      <c r="DIV56" s="239"/>
      <c r="DIW56" s="239"/>
      <c r="DIX56" s="239"/>
      <c r="DIY56" s="239"/>
      <c r="DIZ56" s="239"/>
      <c r="DJA56" s="239"/>
      <c r="DJB56" s="239"/>
      <c r="DJC56" s="239"/>
      <c r="DJD56" s="239"/>
      <c r="DJE56" s="239"/>
      <c r="DJF56" s="239"/>
      <c r="DJG56" s="239"/>
      <c r="DJH56" s="239"/>
      <c r="DJI56" s="239"/>
      <c r="DJJ56" s="239"/>
      <c r="DJK56" s="239"/>
      <c r="DJL56" s="239"/>
      <c r="DJM56" s="239"/>
      <c r="DJN56" s="239"/>
      <c r="DJO56" s="239"/>
      <c r="DJP56" s="239"/>
      <c r="DJQ56" s="239"/>
      <c r="DJR56" s="239"/>
      <c r="DJS56" s="239"/>
      <c r="DJT56" s="239"/>
      <c r="DJU56" s="239"/>
      <c r="DJV56" s="239"/>
      <c r="DJW56" s="239"/>
      <c r="DJX56" s="239"/>
      <c r="DJY56" s="239"/>
      <c r="DJZ56" s="239"/>
      <c r="DKA56" s="239"/>
      <c r="DKB56" s="239"/>
      <c r="DKC56" s="239"/>
      <c r="DKD56" s="239"/>
      <c r="DKE56" s="239"/>
      <c r="DKF56" s="239"/>
      <c r="DKG56" s="239"/>
      <c r="DKH56" s="239"/>
      <c r="DKI56" s="239"/>
      <c r="DKJ56" s="239"/>
      <c r="DKK56" s="239"/>
      <c r="DKL56" s="239"/>
      <c r="DKM56" s="239"/>
      <c r="DKN56" s="239"/>
      <c r="DKO56" s="239"/>
      <c r="DKP56" s="239"/>
      <c r="DKQ56" s="239"/>
      <c r="DKR56" s="239"/>
      <c r="DKS56" s="239"/>
      <c r="DKT56" s="239"/>
      <c r="DKU56" s="239"/>
      <c r="DKV56" s="239"/>
      <c r="DKW56" s="239"/>
      <c r="DKX56" s="239"/>
      <c r="DKY56" s="239"/>
      <c r="DKZ56" s="239"/>
      <c r="DLA56" s="239"/>
      <c r="DLB56" s="239"/>
      <c r="DLC56" s="239"/>
      <c r="DLD56" s="239"/>
      <c r="DLE56" s="239"/>
      <c r="DLF56" s="239"/>
      <c r="DLG56" s="239"/>
      <c r="DLH56" s="239"/>
      <c r="DLI56" s="239"/>
      <c r="DLJ56" s="239"/>
      <c r="DLK56" s="239"/>
      <c r="DLL56" s="239"/>
      <c r="DLM56" s="239"/>
      <c r="DLN56" s="239"/>
      <c r="DLO56" s="239"/>
      <c r="DLP56" s="239"/>
      <c r="DLQ56" s="239"/>
      <c r="DLR56" s="239"/>
      <c r="DLS56" s="239"/>
      <c r="DLT56" s="239"/>
      <c r="DLU56" s="239"/>
      <c r="DLV56" s="239"/>
      <c r="DLW56" s="239"/>
      <c r="DLX56" s="239"/>
      <c r="DLY56" s="239"/>
      <c r="DLZ56" s="239"/>
      <c r="DMA56" s="239"/>
      <c r="DMB56" s="239"/>
      <c r="DMC56" s="239"/>
      <c r="DMD56" s="239"/>
      <c r="DME56" s="239"/>
      <c r="DMF56" s="239"/>
      <c r="DMG56" s="239"/>
      <c r="DMH56" s="239"/>
      <c r="DMI56" s="239"/>
      <c r="DMJ56" s="239"/>
      <c r="DMK56" s="239"/>
      <c r="DML56" s="239"/>
      <c r="DMM56" s="239"/>
      <c r="DMN56" s="239"/>
      <c r="DMO56" s="239"/>
      <c r="DMP56" s="239"/>
      <c r="DMQ56" s="239"/>
      <c r="DMR56" s="239"/>
      <c r="DMS56" s="239"/>
      <c r="DMT56" s="239"/>
      <c r="DMU56" s="239"/>
      <c r="DMV56" s="239"/>
      <c r="DMW56" s="239"/>
      <c r="DMX56" s="239"/>
      <c r="DMY56" s="239"/>
      <c r="DMZ56" s="239"/>
      <c r="DNA56" s="239"/>
      <c r="DNB56" s="239"/>
      <c r="DNC56" s="239"/>
      <c r="DND56" s="239"/>
      <c r="DNE56" s="239"/>
      <c r="DNF56" s="239"/>
      <c r="DNG56" s="239"/>
      <c r="DNH56" s="239"/>
      <c r="DNI56" s="239"/>
      <c r="DNJ56" s="239"/>
      <c r="DNK56" s="239"/>
      <c r="DNL56" s="239"/>
      <c r="DNM56" s="239"/>
      <c r="DNN56" s="239"/>
      <c r="DNO56" s="239"/>
      <c r="DNP56" s="239"/>
      <c r="DNQ56" s="239"/>
      <c r="DNR56" s="239"/>
      <c r="DNS56" s="239"/>
      <c r="DNT56" s="239"/>
      <c r="DNU56" s="239"/>
      <c r="DNV56" s="239"/>
      <c r="DNW56" s="239"/>
      <c r="DNX56" s="239"/>
      <c r="DNY56" s="239"/>
      <c r="DNZ56" s="239"/>
      <c r="DOA56" s="239"/>
      <c r="DOB56" s="239"/>
      <c r="DOC56" s="239"/>
      <c r="DOD56" s="239"/>
      <c r="DOE56" s="239"/>
      <c r="DOF56" s="239"/>
      <c r="DOG56" s="239"/>
      <c r="DOH56" s="239"/>
      <c r="DOI56" s="239"/>
      <c r="DOJ56" s="239"/>
      <c r="DOK56" s="239"/>
      <c r="DOL56" s="239"/>
      <c r="DOM56" s="239"/>
      <c r="DON56" s="239"/>
      <c r="DOO56" s="239"/>
      <c r="DOP56" s="239"/>
      <c r="DOQ56" s="239"/>
      <c r="DOR56" s="239"/>
      <c r="DOS56" s="239"/>
      <c r="DOT56" s="239"/>
      <c r="DOU56" s="239"/>
      <c r="DOV56" s="239"/>
      <c r="DOW56" s="239"/>
      <c r="DOX56" s="239"/>
      <c r="DOY56" s="239"/>
      <c r="DOZ56" s="239"/>
      <c r="DPA56" s="239"/>
      <c r="DPB56" s="239"/>
      <c r="DPC56" s="239"/>
      <c r="DPD56" s="239"/>
      <c r="DPE56" s="239"/>
      <c r="DPF56" s="239"/>
      <c r="DPG56" s="239"/>
      <c r="DPH56" s="239"/>
      <c r="DPI56" s="239"/>
      <c r="DPJ56" s="239"/>
      <c r="DPK56" s="239"/>
      <c r="DPL56" s="239"/>
      <c r="DPM56" s="239"/>
      <c r="DPN56" s="239"/>
      <c r="DPO56" s="239"/>
      <c r="DPP56" s="239"/>
      <c r="DPQ56" s="239"/>
      <c r="DPR56" s="239"/>
      <c r="DPS56" s="239"/>
      <c r="DPT56" s="239"/>
      <c r="DPU56" s="239"/>
      <c r="DPV56" s="239"/>
      <c r="DPW56" s="239"/>
      <c r="DPX56" s="239"/>
      <c r="DPY56" s="239"/>
      <c r="DPZ56" s="239"/>
      <c r="DQA56" s="239"/>
      <c r="DQB56" s="239"/>
      <c r="DQC56" s="239"/>
      <c r="DQD56" s="239"/>
      <c r="DQE56" s="239"/>
      <c r="DQF56" s="239"/>
      <c r="DQG56" s="239"/>
      <c r="DQH56" s="239"/>
      <c r="DQI56" s="239"/>
      <c r="DQJ56" s="239"/>
      <c r="DQK56" s="239"/>
      <c r="DQL56" s="239"/>
      <c r="DQM56" s="239"/>
      <c r="DQN56" s="239"/>
      <c r="DQO56" s="239"/>
      <c r="DQP56" s="239"/>
      <c r="DQQ56" s="239"/>
      <c r="DQR56" s="239"/>
      <c r="DQS56" s="239"/>
      <c r="DQT56" s="239"/>
      <c r="DQU56" s="239"/>
      <c r="DQV56" s="239"/>
      <c r="DQW56" s="239"/>
      <c r="DQX56" s="239"/>
      <c r="DQY56" s="239"/>
      <c r="DQZ56" s="239"/>
      <c r="DRA56" s="239"/>
      <c r="DRB56" s="239"/>
      <c r="DRC56" s="239"/>
      <c r="DRD56" s="239"/>
      <c r="DRE56" s="239"/>
      <c r="DRF56" s="239"/>
      <c r="DRG56" s="239"/>
      <c r="DRH56" s="239"/>
      <c r="DRI56" s="239"/>
      <c r="DRJ56" s="239"/>
      <c r="DRK56" s="239"/>
      <c r="DRL56" s="239"/>
      <c r="DRM56" s="239"/>
      <c r="DRN56" s="239"/>
      <c r="DRO56" s="239"/>
      <c r="DRP56" s="239"/>
      <c r="DRQ56" s="239"/>
      <c r="DRR56" s="239"/>
      <c r="DRS56" s="239"/>
      <c r="DRT56" s="239"/>
      <c r="DRU56" s="239"/>
      <c r="DRV56" s="239"/>
      <c r="DRW56" s="239"/>
      <c r="DRX56" s="239"/>
      <c r="DRY56" s="239"/>
      <c r="DRZ56" s="239"/>
      <c r="DSA56" s="239"/>
      <c r="DSB56" s="239"/>
      <c r="DSC56" s="239"/>
      <c r="DSD56" s="239"/>
      <c r="DSE56" s="239"/>
      <c r="DSF56" s="239"/>
      <c r="DSG56" s="239"/>
      <c r="DSH56" s="239"/>
      <c r="DSI56" s="239"/>
      <c r="DSJ56" s="239"/>
      <c r="DSK56" s="239"/>
      <c r="DSL56" s="239"/>
      <c r="DSM56" s="239"/>
      <c r="DSN56" s="239"/>
      <c r="DSO56" s="239"/>
      <c r="DSP56" s="239"/>
      <c r="DSQ56" s="239"/>
      <c r="DSR56" s="239"/>
      <c r="DSS56" s="239"/>
      <c r="DST56" s="239"/>
      <c r="DSU56" s="239"/>
      <c r="DSV56" s="239"/>
      <c r="DSW56" s="239"/>
      <c r="DSX56" s="239"/>
      <c r="DSY56" s="239"/>
      <c r="DSZ56" s="239"/>
      <c r="DTA56" s="239"/>
      <c r="DTB56" s="239"/>
      <c r="DTC56" s="239"/>
      <c r="DTD56" s="239"/>
      <c r="DTE56" s="239"/>
      <c r="DTF56" s="239"/>
      <c r="DTG56" s="239"/>
      <c r="DTH56" s="239"/>
      <c r="DTI56" s="239"/>
      <c r="DTJ56" s="239"/>
      <c r="DTK56" s="239"/>
      <c r="DTL56" s="239"/>
      <c r="DTM56" s="239"/>
      <c r="DTN56" s="239"/>
      <c r="DTO56" s="239"/>
      <c r="DTP56" s="239"/>
      <c r="DTQ56" s="239"/>
      <c r="DTR56" s="239"/>
      <c r="DTS56" s="239"/>
      <c r="DTT56" s="239"/>
      <c r="DTU56" s="239"/>
      <c r="DTV56" s="239"/>
      <c r="DTW56" s="239"/>
      <c r="DTX56" s="239"/>
      <c r="DTY56" s="239"/>
      <c r="DTZ56" s="239"/>
      <c r="DUA56" s="239"/>
      <c r="DUB56" s="239"/>
      <c r="DUC56" s="239"/>
      <c r="DUD56" s="239"/>
      <c r="DUE56" s="239"/>
      <c r="DUF56" s="239"/>
      <c r="DUG56" s="239"/>
      <c r="DUH56" s="239"/>
      <c r="DUI56" s="239"/>
      <c r="DUJ56" s="239"/>
      <c r="DUK56" s="239"/>
      <c r="DUL56" s="239"/>
      <c r="DUM56" s="239"/>
      <c r="DUN56" s="239"/>
      <c r="DUO56" s="239"/>
      <c r="DUP56" s="239"/>
      <c r="DUQ56" s="239"/>
      <c r="DUR56" s="239"/>
      <c r="DUS56" s="239"/>
      <c r="DUT56" s="239"/>
      <c r="DUU56" s="239"/>
      <c r="DUV56" s="239"/>
      <c r="DUW56" s="239"/>
      <c r="DUX56" s="239"/>
      <c r="DUY56" s="239"/>
      <c r="DUZ56" s="239"/>
      <c r="DVA56" s="239"/>
      <c r="DVB56" s="239"/>
      <c r="DVC56" s="239"/>
      <c r="DVD56" s="239"/>
      <c r="DVE56" s="239"/>
      <c r="DVF56" s="239"/>
      <c r="DVG56" s="239"/>
      <c r="DVH56" s="239"/>
      <c r="DVI56" s="239"/>
      <c r="DVJ56" s="239"/>
      <c r="DVK56" s="239"/>
      <c r="DVL56" s="239"/>
      <c r="DVM56" s="239"/>
      <c r="DVN56" s="239"/>
      <c r="DVO56" s="239"/>
      <c r="DVP56" s="239"/>
      <c r="DVQ56" s="239"/>
      <c r="DVR56" s="239"/>
      <c r="DVS56" s="239"/>
      <c r="DVT56" s="239"/>
      <c r="DVU56" s="239"/>
      <c r="DVV56" s="239"/>
      <c r="DVW56" s="239"/>
      <c r="DVX56" s="239"/>
      <c r="DVY56" s="239"/>
      <c r="DVZ56" s="239"/>
      <c r="DWA56" s="239"/>
      <c r="DWB56" s="239"/>
      <c r="DWC56" s="239"/>
      <c r="DWD56" s="239"/>
      <c r="DWE56" s="239"/>
      <c r="DWF56" s="239"/>
      <c r="DWG56" s="239"/>
      <c r="DWH56" s="239"/>
      <c r="DWI56" s="239"/>
      <c r="DWJ56" s="239"/>
      <c r="DWK56" s="239"/>
      <c r="DWL56" s="239"/>
      <c r="DWM56" s="239"/>
      <c r="DWN56" s="239"/>
      <c r="DWO56" s="239"/>
      <c r="DWP56" s="239"/>
      <c r="DWQ56" s="239"/>
      <c r="DWR56" s="239"/>
      <c r="DWS56" s="239"/>
      <c r="DWT56" s="239"/>
      <c r="DWU56" s="239"/>
      <c r="DWV56" s="239"/>
      <c r="DWW56" s="239"/>
      <c r="DWX56" s="239"/>
      <c r="DWY56" s="239"/>
      <c r="DWZ56" s="239"/>
      <c r="DXA56" s="239"/>
      <c r="DXB56" s="239"/>
      <c r="DXC56" s="239"/>
      <c r="DXD56" s="239"/>
      <c r="DXE56" s="239"/>
      <c r="DXF56" s="239"/>
      <c r="DXG56" s="239"/>
      <c r="DXH56" s="239"/>
      <c r="DXI56" s="239"/>
      <c r="DXJ56" s="239"/>
      <c r="DXK56" s="239"/>
      <c r="DXL56" s="239"/>
      <c r="DXM56" s="239"/>
      <c r="DXN56" s="239"/>
      <c r="DXO56" s="239"/>
      <c r="DXP56" s="239"/>
      <c r="DXQ56" s="239"/>
      <c r="DXR56" s="239"/>
      <c r="DXS56" s="239"/>
      <c r="DXT56" s="239"/>
      <c r="DXU56" s="239"/>
      <c r="DXV56" s="239"/>
      <c r="DXW56" s="239"/>
      <c r="DXX56" s="239"/>
      <c r="DXY56" s="239"/>
      <c r="DXZ56" s="239"/>
      <c r="DYA56" s="239"/>
      <c r="DYB56" s="239"/>
      <c r="DYC56" s="239"/>
      <c r="DYD56" s="239"/>
      <c r="DYE56" s="239"/>
      <c r="DYF56" s="239"/>
      <c r="DYG56" s="239"/>
      <c r="DYH56" s="239"/>
      <c r="DYI56" s="239"/>
      <c r="DYJ56" s="239"/>
      <c r="DYK56" s="239"/>
      <c r="DYL56" s="239"/>
      <c r="DYM56" s="239"/>
      <c r="DYN56" s="239"/>
      <c r="DYO56" s="239"/>
      <c r="DYP56" s="239"/>
      <c r="DYQ56" s="239"/>
      <c r="DYR56" s="239"/>
      <c r="DYS56" s="239"/>
      <c r="DYT56" s="239"/>
      <c r="DYU56" s="239"/>
      <c r="DYV56" s="239"/>
      <c r="DYW56" s="239"/>
      <c r="DYX56" s="239"/>
      <c r="DYY56" s="239"/>
      <c r="DYZ56" s="239"/>
      <c r="DZA56" s="239"/>
      <c r="DZB56" s="239"/>
      <c r="DZC56" s="239"/>
      <c r="DZD56" s="239"/>
      <c r="DZE56" s="239"/>
      <c r="DZF56" s="239"/>
      <c r="DZG56" s="239"/>
      <c r="DZH56" s="239"/>
      <c r="DZI56" s="239"/>
      <c r="DZJ56" s="239"/>
      <c r="DZK56" s="239"/>
      <c r="DZL56" s="239"/>
      <c r="DZM56" s="239"/>
      <c r="DZN56" s="239"/>
      <c r="DZO56" s="239"/>
      <c r="DZP56" s="239"/>
      <c r="DZQ56" s="239"/>
      <c r="DZR56" s="239"/>
      <c r="DZS56" s="239"/>
      <c r="DZT56" s="239"/>
      <c r="DZU56" s="239"/>
      <c r="DZV56" s="239"/>
      <c r="DZW56" s="239"/>
      <c r="DZX56" s="239"/>
      <c r="DZY56" s="239"/>
      <c r="DZZ56" s="239"/>
      <c r="EAA56" s="239"/>
      <c r="EAB56" s="239"/>
      <c r="EAC56" s="239"/>
      <c r="EAD56" s="239"/>
      <c r="EAE56" s="239"/>
      <c r="EAF56" s="239"/>
      <c r="EAG56" s="239"/>
      <c r="EAH56" s="239"/>
      <c r="EAI56" s="239"/>
      <c r="EAJ56" s="239"/>
      <c r="EAK56" s="239"/>
      <c r="EAL56" s="239"/>
      <c r="EAM56" s="239"/>
      <c r="EAN56" s="239"/>
      <c r="EAO56" s="239"/>
      <c r="EAP56" s="239"/>
      <c r="EAQ56" s="239"/>
      <c r="EAR56" s="239"/>
      <c r="EAS56" s="239"/>
      <c r="EAT56" s="239"/>
      <c r="EAU56" s="239"/>
      <c r="EAV56" s="239"/>
      <c r="EAW56" s="239"/>
      <c r="EAX56" s="239"/>
      <c r="EAY56" s="239"/>
      <c r="EAZ56" s="239"/>
      <c r="EBA56" s="239"/>
      <c r="EBB56" s="239"/>
      <c r="EBC56" s="239"/>
      <c r="EBD56" s="239"/>
      <c r="EBE56" s="239"/>
      <c r="EBF56" s="239"/>
      <c r="EBG56" s="239"/>
      <c r="EBH56" s="239"/>
      <c r="EBI56" s="239"/>
      <c r="EBJ56" s="239"/>
      <c r="EBK56" s="239"/>
      <c r="EBL56" s="239"/>
      <c r="EBM56" s="239"/>
      <c r="EBN56" s="239"/>
      <c r="EBO56" s="239"/>
      <c r="EBP56" s="239"/>
      <c r="EBQ56" s="239"/>
      <c r="EBR56" s="239"/>
      <c r="EBS56" s="239"/>
      <c r="EBT56" s="239"/>
      <c r="EBU56" s="239"/>
      <c r="EBV56" s="239"/>
      <c r="EBW56" s="239"/>
      <c r="EBX56" s="239"/>
      <c r="EBY56" s="239"/>
      <c r="EBZ56" s="239"/>
      <c r="ECA56" s="239"/>
      <c r="ECB56" s="239"/>
      <c r="ECC56" s="239"/>
      <c r="ECD56" s="239"/>
      <c r="ECE56" s="239"/>
      <c r="ECF56" s="239"/>
      <c r="ECG56" s="239"/>
      <c r="ECH56" s="239"/>
      <c r="ECI56" s="239"/>
      <c r="ECJ56" s="239"/>
      <c r="ECK56" s="239"/>
      <c r="ECL56" s="239"/>
      <c r="ECM56" s="239"/>
      <c r="ECN56" s="239"/>
      <c r="ECO56" s="239"/>
      <c r="ECP56" s="239"/>
      <c r="ECQ56" s="239"/>
      <c r="ECR56" s="239"/>
      <c r="ECS56" s="239"/>
      <c r="ECT56" s="239"/>
      <c r="ECU56" s="239"/>
      <c r="ECV56" s="239"/>
      <c r="ECW56" s="239"/>
      <c r="ECX56" s="239"/>
      <c r="ECY56" s="239"/>
      <c r="ECZ56" s="239"/>
      <c r="EDA56" s="239"/>
      <c r="EDB56" s="239"/>
      <c r="EDC56" s="239"/>
      <c r="EDD56" s="239"/>
      <c r="EDE56" s="239"/>
      <c r="EDF56" s="239"/>
      <c r="EDG56" s="239"/>
      <c r="EDH56" s="239"/>
      <c r="EDI56" s="239"/>
      <c r="EDJ56" s="239"/>
      <c r="EDK56" s="239"/>
      <c r="EDL56" s="239"/>
      <c r="EDM56" s="239"/>
      <c r="EDN56" s="239"/>
      <c r="EDO56" s="239"/>
      <c r="EDP56" s="239"/>
      <c r="EDQ56" s="239"/>
      <c r="EDR56" s="239"/>
      <c r="EDS56" s="239"/>
      <c r="EDT56" s="239"/>
      <c r="EDU56" s="239"/>
      <c r="EDV56" s="239"/>
      <c r="EDW56" s="239"/>
      <c r="EDX56" s="239"/>
      <c r="EDY56" s="239"/>
      <c r="EDZ56" s="239"/>
      <c r="EEA56" s="239"/>
      <c r="EEB56" s="239"/>
      <c r="EEC56" s="239"/>
      <c r="EED56" s="239"/>
      <c r="EEE56" s="239"/>
      <c r="EEF56" s="239"/>
      <c r="EEG56" s="239"/>
      <c r="EEH56" s="239"/>
      <c r="EEI56" s="239"/>
      <c r="EEJ56" s="239"/>
      <c r="EEK56" s="239"/>
      <c r="EEL56" s="239"/>
      <c r="EEM56" s="239"/>
      <c r="EEN56" s="239"/>
      <c r="EEO56" s="239"/>
      <c r="EEP56" s="239"/>
      <c r="EEQ56" s="239"/>
      <c r="EER56" s="239"/>
      <c r="EES56" s="239"/>
      <c r="EET56" s="239"/>
      <c r="EEU56" s="239"/>
      <c r="EEV56" s="239"/>
      <c r="EEW56" s="239"/>
      <c r="EEX56" s="239"/>
      <c r="EEY56" s="239"/>
      <c r="EEZ56" s="239"/>
      <c r="EFA56" s="239"/>
      <c r="EFB56" s="239"/>
      <c r="EFC56" s="239"/>
      <c r="EFD56" s="239"/>
      <c r="EFE56" s="239"/>
      <c r="EFF56" s="239"/>
      <c r="EFG56" s="239"/>
      <c r="EFH56" s="239"/>
      <c r="EFI56" s="239"/>
      <c r="EFJ56" s="239"/>
      <c r="EFK56" s="239"/>
      <c r="EFL56" s="239"/>
      <c r="EFM56" s="239"/>
      <c r="EFN56" s="239"/>
      <c r="EFO56" s="239"/>
      <c r="EFP56" s="239"/>
      <c r="EFQ56" s="239"/>
      <c r="EFR56" s="239"/>
      <c r="EFS56" s="239"/>
      <c r="EFT56" s="239"/>
      <c r="EFU56" s="239"/>
      <c r="EFV56" s="239"/>
      <c r="EFW56" s="239"/>
      <c r="EFX56" s="239"/>
      <c r="EFY56" s="239"/>
      <c r="EFZ56" s="239"/>
      <c r="EGA56" s="239"/>
      <c r="EGB56" s="239"/>
      <c r="EGC56" s="239"/>
      <c r="EGD56" s="239"/>
      <c r="EGE56" s="239"/>
      <c r="EGF56" s="239"/>
      <c r="EGG56" s="239"/>
      <c r="EGH56" s="239"/>
      <c r="EGI56" s="239"/>
      <c r="EGJ56" s="239"/>
      <c r="EGK56" s="239"/>
      <c r="EGL56" s="239"/>
      <c r="EGM56" s="239"/>
      <c r="EGN56" s="239"/>
      <c r="EGO56" s="239"/>
      <c r="EGP56" s="239"/>
      <c r="EGQ56" s="239"/>
      <c r="EGR56" s="239"/>
      <c r="EGS56" s="239"/>
      <c r="EGT56" s="239"/>
      <c r="EGU56" s="239"/>
      <c r="EGV56" s="239"/>
      <c r="EGW56" s="239"/>
      <c r="EGX56" s="239"/>
      <c r="EGY56" s="239"/>
      <c r="EGZ56" s="239"/>
      <c r="EHA56" s="239"/>
      <c r="EHB56" s="239"/>
      <c r="EHC56" s="239"/>
      <c r="EHD56" s="239"/>
      <c r="EHE56" s="239"/>
      <c r="EHF56" s="239"/>
      <c r="EHG56" s="239"/>
      <c r="EHH56" s="239"/>
      <c r="EHI56" s="239"/>
      <c r="EHJ56" s="239"/>
      <c r="EHK56" s="239"/>
      <c r="EHL56" s="239"/>
      <c r="EHM56" s="239"/>
      <c r="EHN56" s="239"/>
      <c r="EHO56" s="239"/>
      <c r="EHP56" s="239"/>
      <c r="EHQ56" s="239"/>
      <c r="EHR56" s="239"/>
      <c r="EHS56" s="239"/>
      <c r="EHT56" s="239"/>
      <c r="EHU56" s="239"/>
      <c r="EHV56" s="239"/>
      <c r="EHW56" s="239"/>
      <c r="EHX56" s="239"/>
      <c r="EHY56" s="239"/>
      <c r="EHZ56" s="239"/>
      <c r="EIA56" s="239"/>
      <c r="EIB56" s="239"/>
      <c r="EIC56" s="239"/>
      <c r="EID56" s="239"/>
      <c r="EIE56" s="239"/>
      <c r="EIF56" s="239"/>
      <c r="EIG56" s="239"/>
      <c r="EIH56" s="239"/>
      <c r="EII56" s="239"/>
      <c r="EIJ56" s="239"/>
      <c r="EIK56" s="239"/>
      <c r="EIL56" s="239"/>
      <c r="EIM56" s="239"/>
      <c r="EIN56" s="239"/>
      <c r="EIO56" s="239"/>
      <c r="EIP56" s="239"/>
      <c r="EIQ56" s="239"/>
      <c r="EIR56" s="239"/>
      <c r="EIS56" s="239"/>
      <c r="EIT56" s="239"/>
      <c r="EIU56" s="239"/>
      <c r="EIV56" s="239"/>
      <c r="EIW56" s="239"/>
      <c r="EIX56" s="239"/>
      <c r="EIY56" s="239"/>
      <c r="EIZ56" s="239"/>
      <c r="EJA56" s="239"/>
      <c r="EJB56" s="239"/>
      <c r="EJC56" s="239"/>
      <c r="EJD56" s="239"/>
      <c r="EJE56" s="239"/>
      <c r="EJF56" s="239"/>
      <c r="EJG56" s="239"/>
      <c r="EJH56" s="239"/>
      <c r="EJI56" s="239"/>
      <c r="EJJ56" s="239"/>
      <c r="EJK56" s="239"/>
      <c r="EJL56" s="239"/>
      <c r="EJM56" s="239"/>
      <c r="EJN56" s="239"/>
      <c r="EJO56" s="239"/>
      <c r="EJP56" s="239"/>
      <c r="EJQ56" s="239"/>
      <c r="EJR56" s="239"/>
      <c r="EJS56" s="239"/>
      <c r="EJT56" s="239"/>
      <c r="EJU56" s="239"/>
      <c r="EJV56" s="239"/>
      <c r="EJW56" s="239"/>
      <c r="EJX56" s="239"/>
      <c r="EJY56" s="239"/>
      <c r="EJZ56" s="239"/>
      <c r="EKA56" s="239"/>
      <c r="EKB56" s="239"/>
      <c r="EKC56" s="239"/>
      <c r="EKD56" s="239"/>
      <c r="EKE56" s="239"/>
      <c r="EKF56" s="239"/>
      <c r="EKG56" s="239"/>
      <c r="EKH56" s="239"/>
      <c r="EKI56" s="239"/>
      <c r="EKJ56" s="239"/>
      <c r="EKK56" s="239"/>
      <c r="EKL56" s="239"/>
      <c r="EKM56" s="239"/>
      <c r="EKN56" s="239"/>
      <c r="EKO56" s="239"/>
      <c r="EKP56" s="239"/>
      <c r="EKQ56" s="239"/>
      <c r="EKR56" s="239"/>
      <c r="EKS56" s="239"/>
      <c r="EKT56" s="239"/>
      <c r="EKU56" s="239"/>
      <c r="EKV56" s="239"/>
      <c r="EKW56" s="239"/>
      <c r="EKX56" s="239"/>
      <c r="EKY56" s="239"/>
      <c r="EKZ56" s="239"/>
      <c r="ELA56" s="239"/>
      <c r="ELB56" s="239"/>
      <c r="ELC56" s="239"/>
      <c r="ELD56" s="239"/>
      <c r="ELE56" s="239"/>
      <c r="ELF56" s="239"/>
      <c r="ELG56" s="239"/>
      <c r="ELH56" s="239"/>
      <c r="ELI56" s="239"/>
      <c r="ELJ56" s="239"/>
      <c r="ELK56" s="239"/>
      <c r="ELL56" s="239"/>
      <c r="ELM56" s="239"/>
      <c r="ELN56" s="239"/>
      <c r="ELO56" s="239"/>
      <c r="ELP56" s="239"/>
      <c r="ELQ56" s="239"/>
      <c r="ELR56" s="239"/>
      <c r="ELS56" s="239"/>
      <c r="ELT56" s="239"/>
      <c r="ELU56" s="239"/>
      <c r="ELV56" s="239"/>
      <c r="ELW56" s="239"/>
      <c r="ELX56" s="239"/>
      <c r="ELY56" s="239"/>
      <c r="ELZ56" s="239"/>
      <c r="EMA56" s="239"/>
      <c r="EMB56" s="239"/>
      <c r="EMC56" s="239"/>
      <c r="EMD56" s="239"/>
      <c r="EME56" s="239"/>
      <c r="EMF56" s="239"/>
      <c r="EMG56" s="239"/>
      <c r="EMH56" s="239"/>
      <c r="EMI56" s="239"/>
      <c r="EMJ56" s="239"/>
      <c r="EMK56" s="239"/>
      <c r="EML56" s="239"/>
      <c r="EMM56" s="239"/>
      <c r="EMN56" s="239"/>
      <c r="EMO56" s="239"/>
      <c r="EMP56" s="239"/>
      <c r="EMQ56" s="239"/>
      <c r="EMR56" s="239"/>
      <c r="EMS56" s="239"/>
      <c r="EMT56" s="239"/>
      <c r="EMU56" s="239"/>
      <c r="EMV56" s="239"/>
      <c r="EMW56" s="239"/>
      <c r="EMX56" s="239"/>
      <c r="EMY56" s="239"/>
      <c r="EMZ56" s="239"/>
      <c r="ENA56" s="239"/>
      <c r="ENB56" s="239"/>
      <c r="ENC56" s="239"/>
      <c r="END56" s="239"/>
      <c r="ENE56" s="239"/>
      <c r="ENF56" s="239"/>
      <c r="ENG56" s="239"/>
      <c r="ENH56" s="239"/>
      <c r="ENI56" s="239"/>
      <c r="ENJ56" s="239"/>
      <c r="ENK56" s="239"/>
      <c r="ENL56" s="239"/>
      <c r="ENM56" s="239"/>
      <c r="ENN56" s="239"/>
      <c r="ENO56" s="239"/>
      <c r="ENP56" s="239"/>
      <c r="ENQ56" s="239"/>
      <c r="ENR56" s="239"/>
      <c r="ENS56" s="239"/>
      <c r="ENT56" s="239"/>
      <c r="ENU56" s="239"/>
      <c r="ENV56" s="239"/>
      <c r="ENW56" s="239"/>
      <c r="ENX56" s="239"/>
      <c r="ENY56" s="239"/>
      <c r="ENZ56" s="239"/>
      <c r="EOA56" s="239"/>
      <c r="EOB56" s="239"/>
      <c r="EOC56" s="239"/>
      <c r="EOD56" s="239"/>
      <c r="EOE56" s="239"/>
      <c r="EOF56" s="239"/>
      <c r="EOG56" s="239"/>
      <c r="EOH56" s="239"/>
      <c r="EOI56" s="239"/>
      <c r="EOJ56" s="239"/>
      <c r="EOK56" s="239"/>
      <c r="EOL56" s="239"/>
      <c r="EOM56" s="239"/>
      <c r="EON56" s="239"/>
      <c r="EOO56" s="239"/>
      <c r="EOP56" s="239"/>
      <c r="EOQ56" s="239"/>
      <c r="EOR56" s="239"/>
      <c r="EOS56" s="239"/>
      <c r="EOT56" s="239"/>
      <c r="EOU56" s="239"/>
      <c r="EOV56" s="239"/>
      <c r="EOW56" s="239"/>
      <c r="EOX56" s="239"/>
      <c r="EOY56" s="239"/>
      <c r="EOZ56" s="239"/>
      <c r="EPA56" s="239"/>
      <c r="EPB56" s="239"/>
      <c r="EPC56" s="239"/>
      <c r="EPD56" s="239"/>
      <c r="EPE56" s="239"/>
      <c r="EPF56" s="239"/>
      <c r="EPG56" s="239"/>
      <c r="EPH56" s="239"/>
      <c r="EPI56" s="239"/>
      <c r="EPJ56" s="239"/>
      <c r="EPK56" s="239"/>
      <c r="EPL56" s="239"/>
      <c r="EPM56" s="239"/>
      <c r="EPN56" s="239"/>
      <c r="EPO56" s="239"/>
      <c r="EPP56" s="239"/>
      <c r="EPQ56" s="239"/>
      <c r="EPR56" s="239"/>
      <c r="EPS56" s="239"/>
      <c r="EPT56" s="239"/>
      <c r="EPU56" s="239"/>
      <c r="EPV56" s="239"/>
      <c r="EPW56" s="239"/>
      <c r="EPX56" s="239"/>
      <c r="EPY56" s="239"/>
      <c r="EPZ56" s="239"/>
      <c r="EQA56" s="239"/>
      <c r="EQB56" s="239"/>
      <c r="EQC56" s="239"/>
      <c r="EQD56" s="239"/>
      <c r="EQE56" s="239"/>
      <c r="EQF56" s="239"/>
      <c r="EQG56" s="239"/>
      <c r="EQH56" s="239"/>
      <c r="EQI56" s="239"/>
      <c r="EQJ56" s="239"/>
      <c r="EQK56" s="239"/>
      <c r="EQL56" s="239"/>
      <c r="EQM56" s="239"/>
      <c r="EQN56" s="239"/>
      <c r="EQO56" s="239"/>
      <c r="EQP56" s="239"/>
      <c r="EQQ56" s="239"/>
      <c r="EQR56" s="239"/>
      <c r="EQS56" s="239"/>
      <c r="EQT56" s="239"/>
      <c r="EQU56" s="239"/>
      <c r="EQV56" s="239"/>
      <c r="EQW56" s="239"/>
      <c r="EQX56" s="239"/>
      <c r="EQY56" s="239"/>
      <c r="EQZ56" s="239"/>
      <c r="ERA56" s="239"/>
      <c r="ERB56" s="239"/>
      <c r="ERC56" s="239"/>
      <c r="ERD56" s="239"/>
      <c r="ERE56" s="239"/>
      <c r="ERF56" s="239"/>
      <c r="ERG56" s="239"/>
      <c r="ERH56" s="239"/>
      <c r="ERI56" s="239"/>
      <c r="ERJ56" s="239"/>
      <c r="ERK56" s="239"/>
      <c r="ERL56" s="239"/>
      <c r="ERM56" s="239"/>
      <c r="ERN56" s="239"/>
      <c r="ERO56" s="239"/>
      <c r="ERP56" s="239"/>
      <c r="ERQ56" s="239"/>
      <c r="ERR56" s="239"/>
      <c r="ERS56" s="239"/>
      <c r="ERT56" s="239"/>
      <c r="ERU56" s="239"/>
      <c r="ERV56" s="239"/>
      <c r="ERW56" s="239"/>
      <c r="ERX56" s="239"/>
      <c r="ERY56" s="239"/>
      <c r="ERZ56" s="239"/>
      <c r="ESA56" s="239"/>
      <c r="ESB56" s="239"/>
      <c r="ESC56" s="239"/>
      <c r="ESD56" s="239"/>
      <c r="ESE56" s="239"/>
      <c r="ESF56" s="239"/>
      <c r="ESG56" s="239"/>
      <c r="ESH56" s="239"/>
      <c r="ESI56" s="239"/>
      <c r="ESJ56" s="239"/>
      <c r="ESK56" s="239"/>
      <c r="ESL56" s="239"/>
      <c r="ESM56" s="239"/>
      <c r="ESN56" s="239"/>
      <c r="ESO56" s="239"/>
      <c r="ESP56" s="239"/>
      <c r="ESQ56" s="239"/>
      <c r="ESR56" s="239"/>
      <c r="ESS56" s="239"/>
      <c r="EST56" s="239"/>
      <c r="ESU56" s="239"/>
      <c r="ESV56" s="239"/>
      <c r="ESW56" s="239"/>
      <c r="ESX56" s="239"/>
      <c r="ESY56" s="239"/>
      <c r="ESZ56" s="239"/>
      <c r="ETA56" s="239"/>
      <c r="ETB56" s="239"/>
      <c r="ETC56" s="239"/>
      <c r="ETD56" s="239"/>
      <c r="ETE56" s="239"/>
      <c r="ETF56" s="239"/>
      <c r="ETG56" s="239"/>
      <c r="ETH56" s="239"/>
      <c r="ETI56" s="239"/>
      <c r="ETJ56" s="239"/>
      <c r="ETK56" s="239"/>
      <c r="ETL56" s="239"/>
      <c r="ETM56" s="239"/>
      <c r="ETN56" s="239"/>
      <c r="ETO56" s="239"/>
      <c r="ETP56" s="239"/>
      <c r="ETQ56" s="239"/>
      <c r="ETR56" s="239"/>
      <c r="ETS56" s="239"/>
      <c r="ETT56" s="239"/>
      <c r="ETU56" s="239"/>
      <c r="ETV56" s="239"/>
      <c r="ETW56" s="239"/>
      <c r="ETX56" s="239"/>
      <c r="ETY56" s="239"/>
      <c r="ETZ56" s="239"/>
      <c r="EUA56" s="239"/>
      <c r="EUB56" s="239"/>
      <c r="EUC56" s="239"/>
      <c r="EUD56" s="239"/>
      <c r="EUE56" s="239"/>
      <c r="EUF56" s="239"/>
      <c r="EUG56" s="239"/>
      <c r="EUH56" s="239"/>
      <c r="EUI56" s="239"/>
      <c r="EUJ56" s="239"/>
      <c r="EUK56" s="239"/>
      <c r="EUL56" s="239"/>
      <c r="EUM56" s="239"/>
      <c r="EUN56" s="239"/>
      <c r="EUO56" s="239"/>
      <c r="EUP56" s="239"/>
      <c r="EUQ56" s="239"/>
      <c r="EUR56" s="239"/>
      <c r="EUS56" s="239"/>
      <c r="EUT56" s="239"/>
      <c r="EUU56" s="239"/>
      <c r="EUV56" s="239"/>
      <c r="EUW56" s="239"/>
      <c r="EUX56" s="239"/>
      <c r="EUY56" s="239"/>
      <c r="EUZ56" s="239"/>
      <c r="EVA56" s="239"/>
      <c r="EVB56" s="239"/>
      <c r="EVC56" s="239"/>
      <c r="EVD56" s="239"/>
      <c r="EVE56" s="239"/>
      <c r="EVF56" s="239"/>
      <c r="EVG56" s="239"/>
      <c r="EVH56" s="239"/>
      <c r="EVI56" s="239"/>
      <c r="EVJ56" s="239"/>
      <c r="EVK56" s="239"/>
      <c r="EVL56" s="239"/>
      <c r="EVM56" s="239"/>
      <c r="EVN56" s="239"/>
      <c r="EVO56" s="239"/>
      <c r="EVP56" s="239"/>
      <c r="EVQ56" s="239"/>
      <c r="EVR56" s="239"/>
      <c r="EVS56" s="239"/>
      <c r="EVT56" s="239"/>
      <c r="EVU56" s="239"/>
      <c r="EVV56" s="239"/>
      <c r="EVW56" s="239"/>
      <c r="EVX56" s="239"/>
      <c r="EVY56" s="239"/>
      <c r="EVZ56" s="239"/>
      <c r="EWA56" s="239"/>
      <c r="EWB56" s="239"/>
      <c r="EWC56" s="239"/>
      <c r="EWD56" s="239"/>
      <c r="EWE56" s="239"/>
      <c r="EWF56" s="239"/>
      <c r="EWG56" s="239"/>
      <c r="EWH56" s="239"/>
      <c r="EWI56" s="239"/>
      <c r="EWJ56" s="239"/>
      <c r="EWK56" s="239"/>
      <c r="EWL56" s="239"/>
      <c r="EWM56" s="239"/>
      <c r="EWN56" s="239"/>
      <c r="EWO56" s="239"/>
      <c r="EWP56" s="239"/>
      <c r="EWQ56" s="239"/>
      <c r="EWR56" s="239"/>
      <c r="EWS56" s="239"/>
      <c r="EWT56" s="239"/>
      <c r="EWU56" s="239"/>
      <c r="EWV56" s="239"/>
      <c r="EWW56" s="239"/>
      <c r="EWX56" s="239"/>
      <c r="EWY56" s="239"/>
      <c r="EWZ56" s="239"/>
      <c r="EXA56" s="239"/>
      <c r="EXB56" s="239"/>
      <c r="EXC56" s="239"/>
      <c r="EXD56" s="239"/>
      <c r="EXE56" s="239"/>
      <c r="EXF56" s="239"/>
      <c r="EXG56" s="239"/>
      <c r="EXH56" s="239"/>
      <c r="EXI56" s="239"/>
      <c r="EXJ56" s="239"/>
      <c r="EXK56" s="239"/>
      <c r="EXL56" s="239"/>
      <c r="EXM56" s="239"/>
      <c r="EXN56" s="239"/>
      <c r="EXO56" s="239"/>
      <c r="EXP56" s="239"/>
      <c r="EXQ56" s="239"/>
      <c r="EXR56" s="239"/>
      <c r="EXS56" s="239"/>
      <c r="EXT56" s="239"/>
      <c r="EXU56" s="239"/>
      <c r="EXV56" s="239"/>
      <c r="EXW56" s="239"/>
      <c r="EXX56" s="239"/>
      <c r="EXY56" s="239"/>
      <c r="EXZ56" s="239"/>
      <c r="EYA56" s="239"/>
      <c r="EYB56" s="239"/>
      <c r="EYC56" s="239"/>
      <c r="EYD56" s="239"/>
      <c r="EYE56" s="239"/>
      <c r="EYF56" s="239"/>
      <c r="EYG56" s="239"/>
      <c r="EYH56" s="239"/>
      <c r="EYI56" s="239"/>
      <c r="EYJ56" s="239"/>
      <c r="EYK56" s="239"/>
      <c r="EYL56" s="239"/>
      <c r="EYM56" s="239"/>
      <c r="EYN56" s="239"/>
      <c r="EYO56" s="239"/>
      <c r="EYP56" s="239"/>
      <c r="EYQ56" s="239"/>
      <c r="EYR56" s="239"/>
      <c r="EYS56" s="239"/>
      <c r="EYT56" s="239"/>
      <c r="EYU56" s="239"/>
      <c r="EYV56" s="239"/>
      <c r="EYW56" s="239"/>
      <c r="EYX56" s="239"/>
      <c r="EYY56" s="239"/>
      <c r="EYZ56" s="239"/>
      <c r="EZA56" s="239"/>
      <c r="EZB56" s="239"/>
      <c r="EZC56" s="239"/>
      <c r="EZD56" s="239"/>
      <c r="EZE56" s="239"/>
      <c r="EZF56" s="239"/>
      <c r="EZG56" s="239"/>
      <c r="EZH56" s="239"/>
      <c r="EZI56" s="239"/>
      <c r="EZJ56" s="239"/>
      <c r="EZK56" s="239"/>
      <c r="EZL56" s="239"/>
      <c r="EZM56" s="239"/>
      <c r="EZN56" s="239"/>
      <c r="EZO56" s="239"/>
      <c r="EZP56" s="239"/>
      <c r="EZQ56" s="239"/>
      <c r="EZR56" s="239"/>
      <c r="EZS56" s="239"/>
      <c r="EZT56" s="239"/>
      <c r="EZU56" s="239"/>
      <c r="EZV56" s="239"/>
      <c r="EZW56" s="239"/>
      <c r="EZX56" s="239"/>
      <c r="EZY56" s="239"/>
      <c r="EZZ56" s="239"/>
      <c r="FAA56" s="239"/>
      <c r="FAB56" s="239"/>
      <c r="FAC56" s="239"/>
      <c r="FAD56" s="239"/>
      <c r="FAE56" s="239"/>
      <c r="FAF56" s="239"/>
      <c r="FAG56" s="239"/>
      <c r="FAH56" s="239"/>
      <c r="FAI56" s="239"/>
      <c r="FAJ56" s="239"/>
      <c r="FAK56" s="239"/>
      <c r="FAL56" s="239"/>
      <c r="FAM56" s="239"/>
      <c r="FAN56" s="239"/>
      <c r="FAO56" s="239"/>
      <c r="FAP56" s="239"/>
      <c r="FAQ56" s="239"/>
      <c r="FAR56" s="239"/>
      <c r="FAS56" s="239"/>
      <c r="FAT56" s="239"/>
      <c r="FAU56" s="239"/>
      <c r="FAV56" s="239"/>
      <c r="FAW56" s="239"/>
      <c r="FAX56" s="239"/>
      <c r="FAY56" s="239"/>
      <c r="FAZ56" s="239"/>
      <c r="FBA56" s="239"/>
      <c r="FBB56" s="239"/>
      <c r="FBC56" s="239"/>
      <c r="FBD56" s="239"/>
      <c r="FBE56" s="239"/>
      <c r="FBF56" s="239"/>
      <c r="FBG56" s="239"/>
      <c r="FBH56" s="239"/>
      <c r="FBI56" s="239"/>
      <c r="FBJ56" s="239"/>
      <c r="FBK56" s="239"/>
      <c r="FBL56" s="239"/>
      <c r="FBM56" s="239"/>
      <c r="FBN56" s="239"/>
      <c r="FBO56" s="239"/>
      <c r="FBP56" s="239"/>
      <c r="FBQ56" s="239"/>
      <c r="FBR56" s="239"/>
      <c r="FBS56" s="239"/>
      <c r="FBT56" s="239"/>
      <c r="FBU56" s="239"/>
      <c r="FBV56" s="239"/>
      <c r="FBW56" s="239"/>
      <c r="FBX56" s="239"/>
      <c r="FBY56" s="239"/>
      <c r="FBZ56" s="239"/>
      <c r="FCA56" s="239"/>
      <c r="FCB56" s="239"/>
      <c r="FCC56" s="239"/>
      <c r="FCD56" s="239"/>
      <c r="FCE56" s="239"/>
      <c r="FCF56" s="239"/>
      <c r="FCG56" s="239"/>
      <c r="FCH56" s="239"/>
      <c r="FCI56" s="239"/>
      <c r="FCJ56" s="239"/>
      <c r="FCK56" s="239"/>
      <c r="FCL56" s="239"/>
      <c r="FCM56" s="239"/>
      <c r="FCN56" s="239"/>
      <c r="FCO56" s="239"/>
      <c r="FCP56" s="239"/>
      <c r="FCQ56" s="239"/>
      <c r="FCR56" s="239"/>
      <c r="FCS56" s="239"/>
      <c r="FCT56" s="239"/>
      <c r="FCU56" s="239"/>
      <c r="FCV56" s="239"/>
      <c r="FCW56" s="239"/>
      <c r="FCX56" s="239"/>
      <c r="FCY56" s="239"/>
      <c r="FCZ56" s="239"/>
      <c r="FDA56" s="239"/>
      <c r="FDB56" s="239"/>
      <c r="FDC56" s="239"/>
      <c r="FDD56" s="239"/>
      <c r="FDE56" s="239"/>
      <c r="FDF56" s="239"/>
      <c r="FDG56" s="239"/>
      <c r="FDH56" s="239"/>
      <c r="FDI56" s="239"/>
      <c r="FDJ56" s="239"/>
      <c r="FDK56" s="239"/>
      <c r="FDL56" s="239"/>
      <c r="FDM56" s="239"/>
      <c r="FDN56" s="239"/>
      <c r="FDO56" s="239"/>
      <c r="FDP56" s="239"/>
      <c r="FDQ56" s="239"/>
      <c r="FDR56" s="239"/>
      <c r="FDS56" s="239"/>
      <c r="FDT56" s="239"/>
      <c r="FDU56" s="239"/>
      <c r="FDV56" s="239"/>
      <c r="FDW56" s="239"/>
      <c r="FDX56" s="239"/>
      <c r="FDY56" s="239"/>
      <c r="FDZ56" s="239"/>
      <c r="FEA56" s="239"/>
      <c r="FEB56" s="239"/>
      <c r="FEC56" s="239"/>
      <c r="FED56" s="239"/>
      <c r="FEE56" s="239"/>
      <c r="FEF56" s="239"/>
      <c r="FEG56" s="239"/>
      <c r="FEH56" s="239"/>
      <c r="FEI56" s="239"/>
      <c r="FEJ56" s="239"/>
      <c r="FEK56" s="239"/>
      <c r="FEL56" s="239"/>
      <c r="FEM56" s="239"/>
      <c r="FEN56" s="239"/>
      <c r="FEO56" s="239"/>
      <c r="FEP56" s="239"/>
      <c r="FEQ56" s="239"/>
      <c r="FER56" s="239"/>
      <c r="FES56" s="239"/>
      <c r="FET56" s="239"/>
      <c r="FEU56" s="239"/>
      <c r="FEV56" s="239"/>
      <c r="FEW56" s="239"/>
      <c r="FEX56" s="239"/>
      <c r="FEY56" s="239"/>
      <c r="FEZ56" s="239"/>
      <c r="FFA56" s="239"/>
      <c r="FFB56" s="239"/>
      <c r="FFC56" s="239"/>
      <c r="FFD56" s="239"/>
      <c r="FFE56" s="239"/>
      <c r="FFF56" s="239"/>
      <c r="FFG56" s="239"/>
      <c r="FFH56" s="239"/>
      <c r="FFI56" s="239"/>
      <c r="FFJ56" s="239"/>
      <c r="FFK56" s="239"/>
      <c r="FFL56" s="239"/>
      <c r="FFM56" s="239"/>
      <c r="FFN56" s="239"/>
      <c r="FFO56" s="239"/>
      <c r="FFP56" s="239"/>
      <c r="FFQ56" s="239"/>
      <c r="FFR56" s="239"/>
      <c r="FFS56" s="239"/>
      <c r="FFT56" s="239"/>
      <c r="FFU56" s="239"/>
      <c r="FFV56" s="239"/>
      <c r="FFW56" s="239"/>
      <c r="FFX56" s="239"/>
      <c r="FFY56" s="239"/>
      <c r="FFZ56" s="239"/>
      <c r="FGA56" s="239"/>
      <c r="FGB56" s="239"/>
      <c r="FGC56" s="239"/>
      <c r="FGD56" s="239"/>
      <c r="FGE56" s="239"/>
      <c r="FGF56" s="239"/>
      <c r="FGG56" s="239"/>
      <c r="FGH56" s="239"/>
      <c r="FGI56" s="239"/>
      <c r="FGJ56" s="239"/>
      <c r="FGK56" s="239"/>
      <c r="FGL56" s="239"/>
      <c r="FGM56" s="239"/>
      <c r="FGN56" s="239"/>
      <c r="FGO56" s="239"/>
      <c r="FGP56" s="239"/>
      <c r="FGQ56" s="239"/>
      <c r="FGR56" s="239"/>
      <c r="FGS56" s="239"/>
      <c r="FGT56" s="239"/>
      <c r="FGU56" s="239"/>
      <c r="FGV56" s="239"/>
      <c r="FGW56" s="239"/>
      <c r="FGX56" s="239"/>
      <c r="FGY56" s="239"/>
      <c r="FGZ56" s="239"/>
      <c r="FHA56" s="239"/>
      <c r="FHB56" s="239"/>
      <c r="FHC56" s="239"/>
      <c r="FHD56" s="239"/>
      <c r="FHE56" s="239"/>
      <c r="FHF56" s="239"/>
      <c r="FHG56" s="239"/>
      <c r="FHH56" s="239"/>
      <c r="FHI56" s="239"/>
      <c r="FHJ56" s="239"/>
      <c r="FHK56" s="239"/>
      <c r="FHL56" s="239"/>
      <c r="FHM56" s="239"/>
      <c r="FHN56" s="239"/>
      <c r="FHO56" s="239"/>
      <c r="FHP56" s="239"/>
      <c r="FHQ56" s="239"/>
      <c r="FHR56" s="239"/>
      <c r="FHS56" s="239"/>
      <c r="FHT56" s="239"/>
      <c r="FHU56" s="239"/>
      <c r="FHV56" s="239"/>
      <c r="FHW56" s="239"/>
      <c r="FHX56" s="239"/>
      <c r="FHY56" s="239"/>
      <c r="FHZ56" s="239"/>
      <c r="FIA56" s="239"/>
      <c r="FIB56" s="239"/>
      <c r="FIC56" s="239"/>
      <c r="FID56" s="239"/>
      <c r="FIE56" s="239"/>
      <c r="FIF56" s="239"/>
      <c r="FIG56" s="239"/>
      <c r="FIH56" s="239"/>
      <c r="FII56" s="239"/>
      <c r="FIJ56" s="239"/>
      <c r="FIK56" s="239"/>
      <c r="FIL56" s="239"/>
      <c r="FIM56" s="239"/>
      <c r="FIN56" s="239"/>
      <c r="FIO56" s="239"/>
      <c r="FIP56" s="239"/>
      <c r="FIQ56" s="239"/>
      <c r="FIR56" s="239"/>
      <c r="FIS56" s="239"/>
      <c r="FIT56" s="239"/>
      <c r="FIU56" s="239"/>
      <c r="FIV56" s="239"/>
      <c r="FIW56" s="239"/>
      <c r="FIX56" s="239"/>
      <c r="FIY56" s="239"/>
      <c r="FIZ56" s="239"/>
      <c r="FJA56" s="239"/>
      <c r="FJB56" s="239"/>
      <c r="FJC56" s="239"/>
      <c r="FJD56" s="239"/>
      <c r="FJE56" s="239"/>
      <c r="FJF56" s="239"/>
      <c r="FJG56" s="239"/>
      <c r="FJH56" s="239"/>
      <c r="FJI56" s="239"/>
      <c r="FJJ56" s="239"/>
      <c r="FJK56" s="239"/>
      <c r="FJL56" s="239"/>
      <c r="FJM56" s="239"/>
      <c r="FJN56" s="239"/>
      <c r="FJO56" s="239"/>
      <c r="FJP56" s="239"/>
      <c r="FJQ56" s="239"/>
      <c r="FJR56" s="239"/>
      <c r="FJS56" s="239"/>
      <c r="FJT56" s="239"/>
      <c r="FJU56" s="239"/>
      <c r="FJV56" s="239"/>
      <c r="FJW56" s="239"/>
      <c r="FJX56" s="239"/>
      <c r="FJY56" s="239"/>
      <c r="FJZ56" s="239"/>
      <c r="FKA56" s="239"/>
      <c r="FKB56" s="239"/>
      <c r="FKC56" s="239"/>
      <c r="FKD56" s="239"/>
      <c r="FKE56" s="239"/>
      <c r="FKF56" s="239"/>
      <c r="FKG56" s="239"/>
      <c r="FKH56" s="239"/>
      <c r="FKI56" s="239"/>
      <c r="FKJ56" s="239"/>
      <c r="FKK56" s="239"/>
      <c r="FKL56" s="239"/>
      <c r="FKM56" s="239"/>
      <c r="FKN56" s="239"/>
      <c r="FKO56" s="239"/>
      <c r="FKP56" s="239"/>
      <c r="FKQ56" s="239"/>
      <c r="FKR56" s="239"/>
      <c r="FKS56" s="239"/>
      <c r="FKT56" s="239"/>
      <c r="FKU56" s="239"/>
      <c r="FKV56" s="239"/>
      <c r="FKW56" s="239"/>
      <c r="FKX56" s="239"/>
      <c r="FKY56" s="239"/>
      <c r="FKZ56" s="239"/>
      <c r="FLA56" s="239"/>
      <c r="FLB56" s="239"/>
      <c r="FLC56" s="239"/>
      <c r="FLD56" s="239"/>
      <c r="FLE56" s="239"/>
      <c r="FLF56" s="239"/>
      <c r="FLG56" s="239"/>
      <c r="FLH56" s="239"/>
      <c r="FLI56" s="239"/>
      <c r="FLJ56" s="239"/>
      <c r="FLK56" s="239"/>
      <c r="FLL56" s="239"/>
      <c r="FLM56" s="239"/>
      <c r="FLN56" s="239"/>
      <c r="FLO56" s="239"/>
      <c r="FLP56" s="239"/>
      <c r="FLQ56" s="239"/>
      <c r="FLR56" s="239"/>
      <c r="FLS56" s="239"/>
      <c r="FLT56" s="239"/>
      <c r="FLU56" s="239"/>
      <c r="FLV56" s="239"/>
      <c r="FLW56" s="239"/>
      <c r="FLX56" s="239"/>
      <c r="FLY56" s="239"/>
      <c r="FLZ56" s="239"/>
      <c r="FMA56" s="239"/>
      <c r="FMB56" s="239"/>
      <c r="FMC56" s="239"/>
      <c r="FMD56" s="239"/>
      <c r="FME56" s="239"/>
      <c r="FMF56" s="239"/>
      <c r="FMG56" s="239"/>
      <c r="FMH56" s="239"/>
      <c r="FMI56" s="239"/>
      <c r="FMJ56" s="239"/>
      <c r="FMK56" s="239"/>
      <c r="FML56" s="239"/>
      <c r="FMM56" s="239"/>
      <c r="FMN56" s="239"/>
      <c r="FMO56" s="239"/>
      <c r="FMP56" s="239"/>
      <c r="FMQ56" s="239"/>
      <c r="FMR56" s="239"/>
      <c r="FMS56" s="239"/>
      <c r="FMT56" s="239"/>
      <c r="FMU56" s="239"/>
      <c r="FMV56" s="239"/>
      <c r="FMW56" s="239"/>
      <c r="FMX56" s="239"/>
      <c r="FMY56" s="239"/>
      <c r="FMZ56" s="239"/>
      <c r="FNA56" s="239"/>
      <c r="FNB56" s="239"/>
      <c r="FNC56" s="239"/>
      <c r="FND56" s="239"/>
      <c r="FNE56" s="239"/>
      <c r="FNF56" s="239"/>
      <c r="FNG56" s="239"/>
      <c r="FNH56" s="239"/>
      <c r="FNI56" s="239"/>
      <c r="FNJ56" s="239"/>
      <c r="FNK56" s="239"/>
      <c r="FNL56" s="239"/>
      <c r="FNM56" s="239"/>
      <c r="FNN56" s="239"/>
      <c r="FNO56" s="239"/>
      <c r="FNP56" s="239"/>
      <c r="FNQ56" s="239"/>
      <c r="FNR56" s="239"/>
      <c r="FNS56" s="239"/>
      <c r="FNT56" s="239"/>
      <c r="FNU56" s="239"/>
      <c r="FNV56" s="239"/>
      <c r="FNW56" s="239"/>
      <c r="FNX56" s="239"/>
      <c r="FNY56" s="239"/>
      <c r="FNZ56" s="239"/>
      <c r="FOA56" s="239"/>
      <c r="FOB56" s="239"/>
      <c r="FOC56" s="239"/>
      <c r="FOD56" s="239"/>
      <c r="FOE56" s="239"/>
      <c r="FOF56" s="239"/>
      <c r="FOG56" s="239"/>
      <c r="FOH56" s="239"/>
      <c r="FOI56" s="239"/>
      <c r="FOJ56" s="239"/>
      <c r="FOK56" s="239"/>
      <c r="FOL56" s="239"/>
      <c r="FOM56" s="239"/>
      <c r="FON56" s="239"/>
      <c r="FOO56" s="239"/>
      <c r="FOP56" s="239"/>
      <c r="FOQ56" s="239"/>
      <c r="FOR56" s="239"/>
      <c r="FOS56" s="239"/>
      <c r="FOT56" s="239"/>
      <c r="FOU56" s="239"/>
      <c r="FOV56" s="239"/>
      <c r="FOW56" s="239"/>
      <c r="FOX56" s="239"/>
      <c r="FOY56" s="239"/>
      <c r="FOZ56" s="239"/>
      <c r="FPA56" s="239"/>
      <c r="FPB56" s="239"/>
      <c r="FPC56" s="239"/>
      <c r="FPD56" s="239"/>
      <c r="FPE56" s="239"/>
      <c r="FPF56" s="239"/>
      <c r="FPG56" s="239"/>
      <c r="FPH56" s="239"/>
      <c r="FPI56" s="239"/>
      <c r="FPJ56" s="239"/>
      <c r="FPK56" s="239"/>
      <c r="FPL56" s="239"/>
      <c r="FPM56" s="239"/>
      <c r="FPN56" s="239"/>
      <c r="FPO56" s="239"/>
      <c r="FPP56" s="239"/>
      <c r="FPQ56" s="239"/>
      <c r="FPR56" s="239"/>
      <c r="FPS56" s="239"/>
      <c r="FPT56" s="239"/>
      <c r="FPU56" s="239"/>
      <c r="FPV56" s="239"/>
      <c r="FPW56" s="239"/>
      <c r="FPX56" s="239"/>
      <c r="FPY56" s="239"/>
      <c r="FPZ56" s="239"/>
      <c r="FQA56" s="239"/>
      <c r="FQB56" s="239"/>
      <c r="FQC56" s="239"/>
      <c r="FQD56" s="239"/>
      <c r="FQE56" s="239"/>
      <c r="FQF56" s="239"/>
      <c r="FQG56" s="239"/>
      <c r="FQH56" s="239"/>
      <c r="FQI56" s="239"/>
      <c r="FQJ56" s="239"/>
      <c r="FQK56" s="239"/>
      <c r="FQL56" s="239"/>
      <c r="FQM56" s="239"/>
      <c r="FQN56" s="239"/>
      <c r="FQO56" s="239"/>
      <c r="FQP56" s="239"/>
      <c r="FQQ56" s="239"/>
      <c r="FQR56" s="239"/>
      <c r="FQS56" s="239"/>
      <c r="FQT56" s="239"/>
      <c r="FQU56" s="239"/>
      <c r="FQV56" s="239"/>
      <c r="FQW56" s="239"/>
      <c r="FQX56" s="239"/>
      <c r="FQY56" s="239"/>
      <c r="FQZ56" s="239"/>
      <c r="FRA56" s="239"/>
      <c r="FRB56" s="239"/>
      <c r="FRC56" s="239"/>
      <c r="FRD56" s="239"/>
      <c r="FRE56" s="239"/>
      <c r="FRF56" s="239"/>
      <c r="FRG56" s="239"/>
      <c r="FRH56" s="239"/>
      <c r="FRI56" s="239"/>
      <c r="FRJ56" s="239"/>
      <c r="FRK56" s="239"/>
      <c r="FRL56" s="239"/>
      <c r="FRM56" s="239"/>
      <c r="FRN56" s="239"/>
      <c r="FRO56" s="239"/>
      <c r="FRP56" s="239"/>
      <c r="FRQ56" s="239"/>
      <c r="FRR56" s="239"/>
      <c r="FRS56" s="239"/>
      <c r="FRT56" s="239"/>
      <c r="FRU56" s="239"/>
      <c r="FRV56" s="239"/>
      <c r="FRW56" s="239"/>
      <c r="FRX56" s="239"/>
      <c r="FRY56" s="239"/>
      <c r="FRZ56" s="239"/>
      <c r="FSA56" s="239"/>
      <c r="FSB56" s="239"/>
      <c r="FSC56" s="239"/>
      <c r="FSD56" s="239"/>
      <c r="FSE56" s="239"/>
      <c r="FSF56" s="239"/>
      <c r="FSG56" s="239"/>
      <c r="FSH56" s="239"/>
      <c r="FSI56" s="239"/>
      <c r="FSJ56" s="239"/>
      <c r="FSK56" s="239"/>
      <c r="FSL56" s="239"/>
      <c r="FSM56" s="239"/>
      <c r="FSN56" s="239"/>
      <c r="FSO56" s="239"/>
      <c r="FSP56" s="239"/>
      <c r="FSQ56" s="239"/>
      <c r="FSR56" s="239"/>
      <c r="FSS56" s="239"/>
      <c r="FST56" s="239"/>
      <c r="FSU56" s="239"/>
      <c r="FSV56" s="239"/>
      <c r="FSW56" s="239"/>
      <c r="FSX56" s="239"/>
      <c r="FSY56" s="239"/>
      <c r="FSZ56" s="239"/>
      <c r="FTA56" s="239"/>
      <c r="FTB56" s="239"/>
      <c r="FTC56" s="239"/>
      <c r="FTD56" s="239"/>
      <c r="FTE56" s="239"/>
      <c r="FTF56" s="239"/>
      <c r="FTG56" s="239"/>
      <c r="FTH56" s="239"/>
      <c r="FTI56" s="239"/>
      <c r="FTJ56" s="239"/>
      <c r="FTK56" s="239"/>
      <c r="FTL56" s="239"/>
      <c r="FTM56" s="239"/>
      <c r="FTN56" s="239"/>
      <c r="FTO56" s="239"/>
      <c r="FTP56" s="239"/>
      <c r="FTQ56" s="239"/>
      <c r="FTR56" s="239"/>
      <c r="FTS56" s="239"/>
      <c r="FTT56" s="239"/>
      <c r="FTU56" s="239"/>
      <c r="FTV56" s="239"/>
      <c r="FTW56" s="239"/>
      <c r="FTX56" s="239"/>
      <c r="FTY56" s="239"/>
      <c r="FTZ56" s="239"/>
      <c r="FUA56" s="239"/>
      <c r="FUB56" s="239"/>
      <c r="FUC56" s="239"/>
      <c r="FUD56" s="239"/>
      <c r="FUE56" s="239"/>
      <c r="FUF56" s="239"/>
      <c r="FUG56" s="239"/>
      <c r="FUH56" s="239"/>
      <c r="FUI56" s="239"/>
      <c r="FUJ56" s="239"/>
      <c r="FUK56" s="239"/>
      <c r="FUL56" s="239"/>
      <c r="FUM56" s="239"/>
      <c r="FUN56" s="239"/>
      <c r="FUO56" s="239"/>
      <c r="FUP56" s="239"/>
      <c r="FUQ56" s="239"/>
      <c r="FUR56" s="239"/>
      <c r="FUS56" s="239"/>
      <c r="FUT56" s="239"/>
      <c r="FUU56" s="239"/>
      <c r="FUV56" s="239"/>
      <c r="FUW56" s="239"/>
      <c r="FUX56" s="239"/>
      <c r="FUY56" s="239"/>
      <c r="FUZ56" s="239"/>
      <c r="FVA56" s="239"/>
      <c r="FVB56" s="239"/>
      <c r="FVC56" s="239"/>
      <c r="FVD56" s="239"/>
      <c r="FVE56" s="239"/>
      <c r="FVF56" s="239"/>
      <c r="FVG56" s="239"/>
      <c r="FVH56" s="239"/>
      <c r="FVI56" s="239"/>
      <c r="FVJ56" s="239"/>
      <c r="FVK56" s="239"/>
      <c r="FVL56" s="239"/>
      <c r="FVM56" s="239"/>
      <c r="FVN56" s="239"/>
      <c r="FVO56" s="239"/>
      <c r="FVP56" s="239"/>
      <c r="FVQ56" s="239"/>
      <c r="FVR56" s="239"/>
      <c r="FVS56" s="239"/>
      <c r="FVT56" s="239"/>
      <c r="FVU56" s="239"/>
      <c r="FVV56" s="239"/>
      <c r="FVW56" s="239"/>
      <c r="FVX56" s="239"/>
      <c r="FVY56" s="239"/>
      <c r="FVZ56" s="239"/>
      <c r="FWA56" s="239"/>
      <c r="FWB56" s="239"/>
      <c r="FWC56" s="239"/>
      <c r="FWD56" s="239"/>
      <c r="FWE56" s="239"/>
      <c r="FWF56" s="239"/>
      <c r="FWG56" s="239"/>
      <c r="FWH56" s="239"/>
      <c r="FWI56" s="239"/>
      <c r="FWJ56" s="239"/>
      <c r="FWK56" s="239"/>
      <c r="FWL56" s="239"/>
      <c r="FWM56" s="239"/>
      <c r="FWN56" s="239"/>
      <c r="FWO56" s="239"/>
      <c r="FWP56" s="239"/>
      <c r="FWQ56" s="239"/>
      <c r="FWR56" s="239"/>
      <c r="FWS56" s="239"/>
      <c r="FWT56" s="239"/>
      <c r="FWU56" s="239"/>
      <c r="FWV56" s="239"/>
      <c r="FWW56" s="239"/>
      <c r="FWX56" s="239"/>
      <c r="FWY56" s="239"/>
      <c r="FWZ56" s="239"/>
      <c r="FXA56" s="239"/>
      <c r="FXB56" s="239"/>
      <c r="FXC56" s="239"/>
      <c r="FXD56" s="239"/>
      <c r="FXE56" s="239"/>
      <c r="FXF56" s="239"/>
      <c r="FXG56" s="239"/>
      <c r="FXH56" s="239"/>
      <c r="FXI56" s="239"/>
      <c r="FXJ56" s="239"/>
      <c r="FXK56" s="239"/>
      <c r="FXL56" s="239"/>
      <c r="FXM56" s="239"/>
      <c r="FXN56" s="239"/>
      <c r="FXO56" s="239"/>
      <c r="FXP56" s="239"/>
      <c r="FXQ56" s="239"/>
      <c r="FXR56" s="239"/>
      <c r="FXS56" s="239"/>
      <c r="FXT56" s="239"/>
      <c r="FXU56" s="239"/>
      <c r="FXV56" s="239"/>
      <c r="FXW56" s="239"/>
      <c r="FXX56" s="239"/>
      <c r="FXY56" s="239"/>
      <c r="FXZ56" s="239"/>
      <c r="FYA56" s="239"/>
      <c r="FYB56" s="239"/>
      <c r="FYC56" s="239"/>
      <c r="FYD56" s="239"/>
      <c r="FYE56" s="239"/>
      <c r="FYF56" s="239"/>
      <c r="FYG56" s="239"/>
      <c r="FYH56" s="239"/>
      <c r="FYI56" s="239"/>
      <c r="FYJ56" s="239"/>
      <c r="FYK56" s="239"/>
      <c r="FYL56" s="239"/>
      <c r="FYM56" s="239"/>
      <c r="FYN56" s="239"/>
      <c r="FYO56" s="239"/>
      <c r="FYP56" s="239"/>
      <c r="FYQ56" s="239"/>
      <c r="FYR56" s="239"/>
      <c r="FYS56" s="239"/>
      <c r="FYT56" s="239"/>
      <c r="FYU56" s="239"/>
      <c r="FYV56" s="239"/>
      <c r="FYW56" s="239"/>
      <c r="FYX56" s="239"/>
      <c r="FYY56" s="239"/>
      <c r="FYZ56" s="239"/>
      <c r="FZA56" s="239"/>
      <c r="FZB56" s="239"/>
      <c r="FZC56" s="239"/>
      <c r="FZD56" s="239"/>
      <c r="FZE56" s="239"/>
      <c r="FZF56" s="239"/>
      <c r="FZG56" s="239"/>
      <c r="FZH56" s="239"/>
      <c r="FZI56" s="239"/>
      <c r="FZJ56" s="239"/>
      <c r="FZK56" s="239"/>
      <c r="FZL56" s="239"/>
      <c r="FZM56" s="239"/>
      <c r="FZN56" s="239"/>
      <c r="FZO56" s="239"/>
      <c r="FZP56" s="239"/>
      <c r="FZQ56" s="239"/>
      <c r="FZR56" s="239"/>
      <c r="FZS56" s="239"/>
      <c r="FZT56" s="239"/>
      <c r="FZU56" s="239"/>
      <c r="FZV56" s="239"/>
      <c r="FZW56" s="239"/>
      <c r="FZX56" s="239"/>
      <c r="FZY56" s="239"/>
      <c r="FZZ56" s="239"/>
      <c r="GAA56" s="239"/>
      <c r="GAB56" s="239"/>
      <c r="GAC56" s="239"/>
      <c r="GAD56" s="239"/>
      <c r="GAE56" s="239"/>
      <c r="GAF56" s="239"/>
      <c r="GAG56" s="239"/>
      <c r="GAH56" s="239"/>
      <c r="GAI56" s="239"/>
      <c r="GAJ56" s="239"/>
      <c r="GAK56" s="239"/>
      <c r="GAL56" s="239"/>
      <c r="GAM56" s="239"/>
      <c r="GAN56" s="239"/>
      <c r="GAO56" s="239"/>
      <c r="GAP56" s="239"/>
      <c r="GAQ56" s="239"/>
      <c r="GAR56" s="239"/>
      <c r="GAS56" s="239"/>
      <c r="GAT56" s="239"/>
      <c r="GAU56" s="239"/>
      <c r="GAV56" s="239"/>
      <c r="GAW56" s="239"/>
      <c r="GAX56" s="239"/>
      <c r="GAY56" s="239"/>
      <c r="GAZ56" s="239"/>
      <c r="GBA56" s="239"/>
      <c r="GBB56" s="239"/>
      <c r="GBC56" s="239"/>
      <c r="GBD56" s="239"/>
      <c r="GBE56" s="239"/>
      <c r="GBF56" s="239"/>
      <c r="GBG56" s="239"/>
      <c r="GBH56" s="239"/>
      <c r="GBI56" s="239"/>
      <c r="GBJ56" s="239"/>
      <c r="GBK56" s="239"/>
      <c r="GBL56" s="239"/>
      <c r="GBM56" s="239"/>
      <c r="GBN56" s="239"/>
      <c r="GBO56" s="239"/>
      <c r="GBP56" s="239"/>
      <c r="GBQ56" s="239"/>
      <c r="GBR56" s="239"/>
      <c r="GBS56" s="239"/>
      <c r="GBT56" s="239"/>
      <c r="GBU56" s="239"/>
      <c r="GBV56" s="239"/>
      <c r="GBW56" s="239"/>
      <c r="GBX56" s="239"/>
      <c r="GBY56" s="239"/>
      <c r="GBZ56" s="239"/>
      <c r="GCA56" s="239"/>
      <c r="GCB56" s="239"/>
      <c r="GCC56" s="239"/>
      <c r="GCD56" s="239"/>
      <c r="GCE56" s="239"/>
      <c r="GCF56" s="239"/>
      <c r="GCG56" s="239"/>
      <c r="GCH56" s="239"/>
      <c r="GCI56" s="239"/>
      <c r="GCJ56" s="239"/>
      <c r="GCK56" s="239"/>
      <c r="GCL56" s="239"/>
      <c r="GCM56" s="239"/>
      <c r="GCN56" s="239"/>
      <c r="GCO56" s="239"/>
      <c r="GCP56" s="239"/>
      <c r="GCQ56" s="239"/>
      <c r="GCR56" s="239"/>
      <c r="GCS56" s="239"/>
      <c r="GCT56" s="239"/>
      <c r="GCU56" s="239"/>
      <c r="GCV56" s="239"/>
      <c r="GCW56" s="239"/>
      <c r="GCX56" s="239"/>
      <c r="GCY56" s="239"/>
      <c r="GCZ56" s="239"/>
      <c r="GDA56" s="239"/>
      <c r="GDB56" s="239"/>
      <c r="GDC56" s="239"/>
      <c r="GDD56" s="239"/>
      <c r="GDE56" s="239"/>
      <c r="GDF56" s="239"/>
      <c r="GDG56" s="239"/>
      <c r="GDH56" s="239"/>
      <c r="GDI56" s="239"/>
      <c r="GDJ56" s="239"/>
      <c r="GDK56" s="239"/>
      <c r="GDL56" s="239"/>
      <c r="GDM56" s="239"/>
      <c r="GDN56" s="239"/>
      <c r="GDO56" s="239"/>
      <c r="GDP56" s="239"/>
      <c r="GDQ56" s="239"/>
      <c r="GDR56" s="239"/>
      <c r="GDS56" s="239"/>
      <c r="GDT56" s="239"/>
      <c r="GDU56" s="239"/>
      <c r="GDV56" s="239"/>
      <c r="GDW56" s="239"/>
      <c r="GDX56" s="239"/>
      <c r="GDY56" s="239"/>
      <c r="GDZ56" s="239"/>
      <c r="GEA56" s="239"/>
      <c r="GEB56" s="239"/>
      <c r="GEC56" s="239"/>
      <c r="GED56" s="239"/>
      <c r="GEE56" s="239"/>
      <c r="GEF56" s="239"/>
      <c r="GEG56" s="239"/>
      <c r="GEH56" s="239"/>
      <c r="GEI56" s="239"/>
      <c r="GEJ56" s="239"/>
      <c r="GEK56" s="239"/>
      <c r="GEL56" s="239"/>
      <c r="GEM56" s="239"/>
      <c r="GEN56" s="239"/>
      <c r="GEO56" s="239"/>
      <c r="GEP56" s="239"/>
      <c r="GEQ56" s="239"/>
      <c r="GER56" s="239"/>
      <c r="GES56" s="239"/>
      <c r="GET56" s="239"/>
      <c r="GEU56" s="239"/>
      <c r="GEV56" s="239"/>
      <c r="GEW56" s="239"/>
      <c r="GEX56" s="239"/>
      <c r="GEY56" s="239"/>
      <c r="GEZ56" s="239"/>
      <c r="GFA56" s="239"/>
      <c r="GFB56" s="239"/>
      <c r="GFC56" s="239"/>
      <c r="GFD56" s="239"/>
      <c r="GFE56" s="239"/>
      <c r="GFF56" s="239"/>
      <c r="GFG56" s="239"/>
      <c r="GFH56" s="239"/>
      <c r="GFI56" s="239"/>
      <c r="GFJ56" s="239"/>
      <c r="GFK56" s="239"/>
      <c r="GFL56" s="239"/>
      <c r="GFM56" s="239"/>
      <c r="GFN56" s="239"/>
      <c r="GFO56" s="239"/>
      <c r="GFP56" s="239"/>
      <c r="GFQ56" s="239"/>
      <c r="GFR56" s="239"/>
      <c r="GFS56" s="239"/>
      <c r="GFT56" s="239"/>
      <c r="GFU56" s="239"/>
      <c r="GFV56" s="239"/>
      <c r="GFW56" s="239"/>
      <c r="GFX56" s="239"/>
      <c r="GFY56" s="239"/>
      <c r="GFZ56" s="239"/>
      <c r="GGA56" s="239"/>
      <c r="GGB56" s="239"/>
      <c r="GGC56" s="239"/>
      <c r="GGD56" s="239"/>
      <c r="GGE56" s="239"/>
      <c r="GGF56" s="239"/>
      <c r="GGG56" s="239"/>
      <c r="GGH56" s="239"/>
      <c r="GGI56" s="239"/>
      <c r="GGJ56" s="239"/>
      <c r="GGK56" s="239"/>
      <c r="GGL56" s="239"/>
      <c r="GGM56" s="239"/>
      <c r="GGN56" s="239"/>
      <c r="GGO56" s="239"/>
      <c r="GGP56" s="239"/>
      <c r="GGQ56" s="239"/>
      <c r="GGR56" s="239"/>
      <c r="GGS56" s="239"/>
      <c r="GGT56" s="239"/>
      <c r="GGU56" s="239"/>
      <c r="GGV56" s="239"/>
      <c r="GGW56" s="239"/>
      <c r="GGX56" s="239"/>
      <c r="GGY56" s="239"/>
      <c r="GGZ56" s="239"/>
      <c r="GHA56" s="239"/>
      <c r="GHB56" s="239"/>
      <c r="GHC56" s="239"/>
      <c r="GHD56" s="239"/>
      <c r="GHE56" s="239"/>
      <c r="GHF56" s="239"/>
      <c r="GHG56" s="239"/>
      <c r="GHH56" s="239"/>
      <c r="GHI56" s="239"/>
      <c r="GHJ56" s="239"/>
      <c r="GHK56" s="239"/>
      <c r="GHL56" s="239"/>
      <c r="GHM56" s="239"/>
      <c r="GHN56" s="239"/>
      <c r="GHO56" s="239"/>
      <c r="GHP56" s="239"/>
      <c r="GHQ56" s="239"/>
      <c r="GHR56" s="239"/>
      <c r="GHS56" s="239"/>
      <c r="GHT56" s="239"/>
      <c r="GHU56" s="239"/>
      <c r="GHV56" s="239"/>
      <c r="GHW56" s="239"/>
      <c r="GHX56" s="239"/>
      <c r="GHY56" s="239"/>
      <c r="GHZ56" s="239"/>
      <c r="GIA56" s="239"/>
      <c r="GIB56" s="239"/>
      <c r="GIC56" s="239"/>
      <c r="GID56" s="239"/>
      <c r="GIE56" s="239"/>
      <c r="GIF56" s="239"/>
      <c r="GIG56" s="239"/>
      <c r="GIH56" s="239"/>
      <c r="GII56" s="239"/>
      <c r="GIJ56" s="239"/>
      <c r="GIK56" s="239"/>
      <c r="GIL56" s="239"/>
      <c r="GIM56" s="239"/>
      <c r="GIN56" s="239"/>
      <c r="GIO56" s="239"/>
      <c r="GIP56" s="239"/>
      <c r="GIQ56" s="239"/>
      <c r="GIR56" s="239"/>
      <c r="GIS56" s="239"/>
      <c r="GIT56" s="239"/>
      <c r="GIU56" s="239"/>
      <c r="GIV56" s="239"/>
      <c r="GIW56" s="239"/>
      <c r="GIX56" s="239"/>
      <c r="GIY56" s="239"/>
      <c r="GIZ56" s="239"/>
      <c r="GJA56" s="239"/>
      <c r="GJB56" s="239"/>
      <c r="GJC56" s="239"/>
      <c r="GJD56" s="239"/>
      <c r="GJE56" s="239"/>
      <c r="GJF56" s="239"/>
      <c r="GJG56" s="239"/>
      <c r="GJH56" s="239"/>
      <c r="GJI56" s="239"/>
      <c r="GJJ56" s="239"/>
      <c r="GJK56" s="239"/>
      <c r="GJL56" s="239"/>
      <c r="GJM56" s="239"/>
      <c r="GJN56" s="239"/>
      <c r="GJO56" s="239"/>
      <c r="GJP56" s="239"/>
      <c r="GJQ56" s="239"/>
      <c r="GJR56" s="239"/>
      <c r="GJS56" s="239"/>
      <c r="GJT56" s="239"/>
      <c r="GJU56" s="239"/>
      <c r="GJV56" s="239"/>
      <c r="GJW56" s="239"/>
      <c r="GJX56" s="239"/>
      <c r="GJY56" s="239"/>
      <c r="GJZ56" s="239"/>
      <c r="GKA56" s="239"/>
      <c r="GKB56" s="239"/>
      <c r="GKC56" s="239"/>
      <c r="GKD56" s="239"/>
      <c r="GKE56" s="239"/>
      <c r="GKF56" s="239"/>
      <c r="GKG56" s="239"/>
      <c r="GKH56" s="239"/>
      <c r="GKI56" s="239"/>
      <c r="GKJ56" s="239"/>
      <c r="GKK56" s="239"/>
      <c r="GKL56" s="239"/>
      <c r="GKM56" s="239"/>
      <c r="GKN56" s="239"/>
      <c r="GKO56" s="239"/>
      <c r="GKP56" s="239"/>
      <c r="GKQ56" s="239"/>
      <c r="GKR56" s="239"/>
      <c r="GKS56" s="239"/>
      <c r="GKT56" s="239"/>
      <c r="GKU56" s="239"/>
      <c r="GKV56" s="239"/>
      <c r="GKW56" s="239"/>
      <c r="GKX56" s="239"/>
      <c r="GKY56" s="239"/>
      <c r="GKZ56" s="239"/>
      <c r="GLA56" s="239"/>
      <c r="GLB56" s="239"/>
      <c r="GLC56" s="239"/>
      <c r="GLD56" s="239"/>
      <c r="GLE56" s="239"/>
      <c r="GLF56" s="239"/>
      <c r="GLG56" s="239"/>
      <c r="GLH56" s="239"/>
      <c r="GLI56" s="239"/>
      <c r="GLJ56" s="239"/>
      <c r="GLK56" s="239"/>
      <c r="GLL56" s="239"/>
      <c r="GLM56" s="239"/>
      <c r="GLN56" s="239"/>
      <c r="GLO56" s="239"/>
      <c r="GLP56" s="239"/>
      <c r="GLQ56" s="239"/>
      <c r="GLR56" s="239"/>
      <c r="GLS56" s="239"/>
      <c r="GLT56" s="239"/>
      <c r="GLU56" s="239"/>
      <c r="GLV56" s="239"/>
      <c r="GLW56" s="239"/>
      <c r="GLX56" s="239"/>
      <c r="GLY56" s="239"/>
      <c r="GLZ56" s="239"/>
      <c r="GMA56" s="239"/>
      <c r="GMB56" s="239"/>
      <c r="GMC56" s="239"/>
      <c r="GMD56" s="239"/>
      <c r="GME56" s="239"/>
      <c r="GMF56" s="239"/>
      <c r="GMG56" s="239"/>
      <c r="GMH56" s="239"/>
      <c r="GMI56" s="239"/>
      <c r="GMJ56" s="239"/>
      <c r="GMK56" s="239"/>
      <c r="GML56" s="239"/>
      <c r="GMM56" s="239"/>
      <c r="GMN56" s="239"/>
      <c r="GMO56" s="239"/>
      <c r="GMP56" s="239"/>
      <c r="GMQ56" s="239"/>
      <c r="GMR56" s="239"/>
      <c r="GMS56" s="239"/>
      <c r="GMT56" s="239"/>
      <c r="GMU56" s="239"/>
      <c r="GMV56" s="239"/>
      <c r="GMW56" s="239"/>
      <c r="GMX56" s="239"/>
      <c r="GMY56" s="239"/>
      <c r="GMZ56" s="239"/>
      <c r="GNA56" s="239"/>
      <c r="GNB56" s="239"/>
      <c r="GNC56" s="239"/>
      <c r="GND56" s="239"/>
      <c r="GNE56" s="239"/>
      <c r="GNF56" s="239"/>
      <c r="GNG56" s="239"/>
      <c r="GNH56" s="239"/>
      <c r="GNI56" s="239"/>
      <c r="GNJ56" s="239"/>
      <c r="GNK56" s="239"/>
      <c r="GNL56" s="239"/>
      <c r="GNM56" s="239"/>
      <c r="GNN56" s="239"/>
      <c r="GNO56" s="239"/>
      <c r="GNP56" s="239"/>
      <c r="GNQ56" s="239"/>
      <c r="GNR56" s="239"/>
      <c r="GNS56" s="239"/>
      <c r="GNT56" s="239"/>
      <c r="GNU56" s="239"/>
      <c r="GNV56" s="239"/>
      <c r="GNW56" s="239"/>
      <c r="GNX56" s="239"/>
      <c r="GNY56" s="239"/>
      <c r="GNZ56" s="239"/>
      <c r="GOA56" s="239"/>
      <c r="GOB56" s="239"/>
      <c r="GOC56" s="239"/>
      <c r="GOD56" s="239"/>
      <c r="GOE56" s="239"/>
      <c r="GOF56" s="239"/>
      <c r="GOG56" s="239"/>
      <c r="GOH56" s="239"/>
      <c r="GOI56" s="239"/>
      <c r="GOJ56" s="239"/>
      <c r="GOK56" s="239"/>
      <c r="GOL56" s="239"/>
      <c r="GOM56" s="239"/>
      <c r="GON56" s="239"/>
      <c r="GOO56" s="239"/>
      <c r="GOP56" s="239"/>
      <c r="GOQ56" s="239"/>
      <c r="GOR56" s="239"/>
      <c r="GOS56" s="239"/>
      <c r="GOT56" s="239"/>
      <c r="GOU56" s="239"/>
      <c r="GOV56" s="239"/>
      <c r="GOW56" s="239"/>
      <c r="GOX56" s="239"/>
      <c r="GOY56" s="239"/>
      <c r="GOZ56" s="239"/>
      <c r="GPA56" s="239"/>
      <c r="GPB56" s="239"/>
      <c r="GPC56" s="239"/>
      <c r="GPD56" s="239"/>
      <c r="GPE56" s="239"/>
      <c r="GPF56" s="239"/>
      <c r="GPG56" s="239"/>
      <c r="GPH56" s="239"/>
      <c r="GPI56" s="239"/>
      <c r="GPJ56" s="239"/>
      <c r="GPK56" s="239"/>
      <c r="GPL56" s="239"/>
      <c r="GPM56" s="239"/>
      <c r="GPN56" s="239"/>
      <c r="GPO56" s="239"/>
      <c r="GPP56" s="239"/>
      <c r="GPQ56" s="239"/>
      <c r="GPR56" s="239"/>
      <c r="GPS56" s="239"/>
      <c r="GPT56" s="239"/>
      <c r="GPU56" s="239"/>
      <c r="GPV56" s="239"/>
      <c r="GPW56" s="239"/>
      <c r="GPX56" s="239"/>
      <c r="GPY56" s="239"/>
      <c r="GPZ56" s="239"/>
      <c r="GQA56" s="239"/>
      <c r="GQB56" s="239"/>
      <c r="GQC56" s="239"/>
      <c r="GQD56" s="239"/>
      <c r="GQE56" s="239"/>
      <c r="GQF56" s="239"/>
      <c r="GQG56" s="239"/>
      <c r="GQH56" s="239"/>
      <c r="GQI56" s="239"/>
      <c r="GQJ56" s="239"/>
      <c r="GQK56" s="239"/>
      <c r="GQL56" s="239"/>
      <c r="GQM56" s="239"/>
      <c r="GQN56" s="239"/>
      <c r="GQO56" s="239"/>
      <c r="GQP56" s="239"/>
      <c r="GQQ56" s="239"/>
      <c r="GQR56" s="239"/>
      <c r="GQS56" s="239"/>
      <c r="GQT56" s="239"/>
      <c r="GQU56" s="239"/>
      <c r="GQV56" s="239"/>
      <c r="GQW56" s="239"/>
      <c r="GQX56" s="239"/>
      <c r="GQY56" s="239"/>
      <c r="GQZ56" s="239"/>
      <c r="GRA56" s="239"/>
      <c r="GRB56" s="239"/>
      <c r="GRC56" s="239"/>
      <c r="GRD56" s="239"/>
      <c r="GRE56" s="239"/>
      <c r="GRF56" s="239"/>
      <c r="GRG56" s="239"/>
      <c r="GRH56" s="239"/>
      <c r="GRI56" s="239"/>
      <c r="GRJ56" s="239"/>
      <c r="GRK56" s="239"/>
      <c r="GRL56" s="239"/>
      <c r="GRM56" s="239"/>
      <c r="GRN56" s="239"/>
      <c r="GRO56" s="239"/>
      <c r="GRP56" s="239"/>
      <c r="GRQ56" s="239"/>
      <c r="GRR56" s="239"/>
      <c r="GRS56" s="239"/>
      <c r="GRT56" s="239"/>
      <c r="GRU56" s="239"/>
      <c r="GRV56" s="239"/>
      <c r="GRW56" s="239"/>
      <c r="GRX56" s="239"/>
      <c r="GRY56" s="239"/>
      <c r="GRZ56" s="239"/>
      <c r="GSA56" s="239"/>
      <c r="GSB56" s="239"/>
      <c r="GSC56" s="239"/>
      <c r="GSD56" s="239"/>
      <c r="GSE56" s="239"/>
      <c r="GSF56" s="239"/>
      <c r="GSG56" s="239"/>
      <c r="GSH56" s="239"/>
      <c r="GSI56" s="239"/>
      <c r="GSJ56" s="239"/>
      <c r="GSK56" s="239"/>
      <c r="GSL56" s="239"/>
      <c r="GSM56" s="239"/>
      <c r="GSN56" s="239"/>
      <c r="GSO56" s="239"/>
      <c r="GSP56" s="239"/>
      <c r="GSQ56" s="239"/>
      <c r="GSR56" s="239"/>
      <c r="GSS56" s="239"/>
      <c r="GST56" s="239"/>
      <c r="GSU56" s="239"/>
      <c r="GSV56" s="239"/>
      <c r="GSW56" s="239"/>
      <c r="GSX56" s="239"/>
      <c r="GSY56" s="239"/>
      <c r="GSZ56" s="239"/>
      <c r="GTA56" s="239"/>
      <c r="GTB56" s="239"/>
      <c r="GTC56" s="239"/>
      <c r="GTD56" s="239"/>
      <c r="GTE56" s="239"/>
      <c r="GTF56" s="239"/>
      <c r="GTG56" s="239"/>
      <c r="GTH56" s="239"/>
      <c r="GTI56" s="239"/>
      <c r="GTJ56" s="239"/>
      <c r="GTK56" s="239"/>
      <c r="GTL56" s="239"/>
      <c r="GTM56" s="239"/>
      <c r="GTN56" s="239"/>
      <c r="GTO56" s="239"/>
      <c r="GTP56" s="239"/>
      <c r="GTQ56" s="239"/>
      <c r="GTR56" s="239"/>
      <c r="GTS56" s="239"/>
      <c r="GTT56" s="239"/>
      <c r="GTU56" s="239"/>
      <c r="GTV56" s="239"/>
      <c r="GTW56" s="239"/>
      <c r="GTX56" s="239"/>
      <c r="GTY56" s="239"/>
      <c r="GTZ56" s="239"/>
      <c r="GUA56" s="239"/>
      <c r="GUB56" s="239"/>
      <c r="GUC56" s="239"/>
      <c r="GUD56" s="239"/>
      <c r="GUE56" s="239"/>
      <c r="GUF56" s="239"/>
      <c r="GUG56" s="239"/>
      <c r="GUH56" s="239"/>
      <c r="GUI56" s="239"/>
      <c r="GUJ56" s="239"/>
      <c r="GUK56" s="239"/>
      <c r="GUL56" s="239"/>
      <c r="GUM56" s="239"/>
      <c r="GUN56" s="239"/>
      <c r="GUO56" s="239"/>
      <c r="GUP56" s="239"/>
      <c r="GUQ56" s="239"/>
      <c r="GUR56" s="239"/>
      <c r="GUS56" s="239"/>
      <c r="GUT56" s="239"/>
      <c r="GUU56" s="239"/>
      <c r="GUV56" s="239"/>
      <c r="GUW56" s="239"/>
      <c r="GUX56" s="239"/>
      <c r="GUY56" s="239"/>
      <c r="GUZ56" s="239"/>
      <c r="GVA56" s="239"/>
      <c r="GVB56" s="239"/>
      <c r="GVC56" s="239"/>
      <c r="GVD56" s="239"/>
      <c r="GVE56" s="239"/>
      <c r="GVF56" s="239"/>
      <c r="GVG56" s="239"/>
      <c r="GVH56" s="239"/>
      <c r="GVI56" s="239"/>
      <c r="GVJ56" s="239"/>
      <c r="GVK56" s="239"/>
      <c r="GVL56" s="239"/>
      <c r="GVM56" s="239"/>
      <c r="GVN56" s="239"/>
      <c r="GVO56" s="239"/>
      <c r="GVP56" s="239"/>
      <c r="GVQ56" s="239"/>
      <c r="GVR56" s="239"/>
      <c r="GVS56" s="239"/>
      <c r="GVT56" s="239"/>
      <c r="GVU56" s="239"/>
      <c r="GVV56" s="239"/>
      <c r="GVW56" s="239"/>
      <c r="GVX56" s="239"/>
      <c r="GVY56" s="239"/>
      <c r="GVZ56" s="239"/>
      <c r="GWA56" s="239"/>
      <c r="GWB56" s="239"/>
      <c r="GWC56" s="239"/>
      <c r="GWD56" s="239"/>
      <c r="GWE56" s="239"/>
      <c r="GWF56" s="239"/>
      <c r="GWG56" s="239"/>
      <c r="GWH56" s="239"/>
      <c r="GWI56" s="239"/>
      <c r="GWJ56" s="239"/>
      <c r="GWK56" s="239"/>
      <c r="GWL56" s="239"/>
      <c r="GWM56" s="239"/>
      <c r="GWN56" s="239"/>
      <c r="GWO56" s="239"/>
      <c r="GWP56" s="239"/>
      <c r="GWQ56" s="239"/>
      <c r="GWR56" s="239"/>
      <c r="GWS56" s="239"/>
      <c r="GWT56" s="239"/>
      <c r="GWU56" s="239"/>
      <c r="GWV56" s="239"/>
      <c r="GWW56" s="239"/>
      <c r="GWX56" s="239"/>
      <c r="GWY56" s="239"/>
      <c r="GWZ56" s="239"/>
      <c r="GXA56" s="239"/>
      <c r="GXB56" s="239"/>
      <c r="GXC56" s="239"/>
      <c r="GXD56" s="239"/>
      <c r="GXE56" s="239"/>
      <c r="GXF56" s="239"/>
      <c r="GXG56" s="239"/>
      <c r="GXH56" s="239"/>
      <c r="GXI56" s="239"/>
      <c r="GXJ56" s="239"/>
      <c r="GXK56" s="239"/>
      <c r="GXL56" s="239"/>
      <c r="GXM56" s="239"/>
      <c r="GXN56" s="239"/>
      <c r="GXO56" s="239"/>
      <c r="GXP56" s="239"/>
      <c r="GXQ56" s="239"/>
      <c r="GXR56" s="239"/>
      <c r="GXS56" s="239"/>
      <c r="GXT56" s="239"/>
      <c r="GXU56" s="239"/>
      <c r="GXV56" s="239"/>
      <c r="GXW56" s="239"/>
      <c r="GXX56" s="239"/>
      <c r="GXY56" s="239"/>
      <c r="GXZ56" s="239"/>
      <c r="GYA56" s="239"/>
      <c r="GYB56" s="239"/>
      <c r="GYC56" s="239"/>
      <c r="GYD56" s="239"/>
      <c r="GYE56" s="239"/>
      <c r="GYF56" s="239"/>
      <c r="GYG56" s="239"/>
      <c r="GYH56" s="239"/>
      <c r="GYI56" s="239"/>
      <c r="GYJ56" s="239"/>
      <c r="GYK56" s="239"/>
      <c r="GYL56" s="239"/>
      <c r="GYM56" s="239"/>
      <c r="GYN56" s="239"/>
      <c r="GYO56" s="239"/>
      <c r="GYP56" s="239"/>
      <c r="GYQ56" s="239"/>
      <c r="GYR56" s="239"/>
      <c r="GYS56" s="239"/>
      <c r="GYT56" s="239"/>
      <c r="GYU56" s="239"/>
      <c r="GYV56" s="239"/>
      <c r="GYW56" s="239"/>
      <c r="GYX56" s="239"/>
      <c r="GYY56" s="239"/>
      <c r="GYZ56" s="239"/>
      <c r="GZA56" s="239"/>
      <c r="GZB56" s="239"/>
      <c r="GZC56" s="239"/>
      <c r="GZD56" s="239"/>
      <c r="GZE56" s="239"/>
      <c r="GZF56" s="239"/>
      <c r="GZG56" s="239"/>
      <c r="GZH56" s="239"/>
      <c r="GZI56" s="239"/>
      <c r="GZJ56" s="239"/>
      <c r="GZK56" s="239"/>
      <c r="GZL56" s="239"/>
      <c r="GZM56" s="239"/>
      <c r="GZN56" s="239"/>
      <c r="GZO56" s="239"/>
      <c r="GZP56" s="239"/>
      <c r="GZQ56" s="239"/>
      <c r="GZR56" s="239"/>
      <c r="GZS56" s="239"/>
      <c r="GZT56" s="239"/>
      <c r="GZU56" s="239"/>
      <c r="GZV56" s="239"/>
      <c r="GZW56" s="239"/>
      <c r="GZX56" s="239"/>
      <c r="GZY56" s="239"/>
      <c r="GZZ56" s="239"/>
      <c r="HAA56" s="239"/>
      <c r="HAB56" s="239"/>
      <c r="HAC56" s="239"/>
      <c r="HAD56" s="239"/>
      <c r="HAE56" s="239"/>
      <c r="HAF56" s="239"/>
      <c r="HAG56" s="239"/>
      <c r="HAH56" s="239"/>
      <c r="HAI56" s="239"/>
      <c r="HAJ56" s="239"/>
      <c r="HAK56" s="239"/>
      <c r="HAL56" s="239"/>
      <c r="HAM56" s="239"/>
      <c r="HAN56" s="239"/>
      <c r="HAO56" s="239"/>
      <c r="HAP56" s="239"/>
      <c r="HAQ56" s="239"/>
      <c r="HAR56" s="239"/>
      <c r="HAS56" s="239"/>
      <c r="HAT56" s="239"/>
      <c r="HAU56" s="239"/>
      <c r="HAV56" s="239"/>
      <c r="HAW56" s="239"/>
      <c r="HAX56" s="239"/>
      <c r="HAY56" s="239"/>
      <c r="HAZ56" s="239"/>
      <c r="HBA56" s="239"/>
      <c r="HBB56" s="239"/>
      <c r="HBC56" s="239"/>
      <c r="HBD56" s="239"/>
      <c r="HBE56" s="239"/>
      <c r="HBF56" s="239"/>
      <c r="HBG56" s="239"/>
      <c r="HBH56" s="239"/>
      <c r="HBI56" s="239"/>
      <c r="HBJ56" s="239"/>
      <c r="HBK56" s="239"/>
      <c r="HBL56" s="239"/>
      <c r="HBM56" s="239"/>
      <c r="HBN56" s="239"/>
      <c r="HBO56" s="239"/>
      <c r="HBP56" s="239"/>
      <c r="HBQ56" s="239"/>
      <c r="HBR56" s="239"/>
      <c r="HBS56" s="239"/>
      <c r="HBT56" s="239"/>
      <c r="HBU56" s="239"/>
      <c r="HBV56" s="239"/>
      <c r="HBW56" s="239"/>
      <c r="HBX56" s="239"/>
      <c r="HBY56" s="239"/>
      <c r="HBZ56" s="239"/>
      <c r="HCA56" s="239"/>
      <c r="HCB56" s="239"/>
      <c r="HCC56" s="239"/>
      <c r="HCD56" s="239"/>
      <c r="HCE56" s="239"/>
      <c r="HCF56" s="239"/>
      <c r="HCG56" s="239"/>
      <c r="HCH56" s="239"/>
      <c r="HCI56" s="239"/>
      <c r="HCJ56" s="239"/>
      <c r="HCK56" s="239"/>
      <c r="HCL56" s="239"/>
      <c r="HCM56" s="239"/>
      <c r="HCN56" s="239"/>
      <c r="HCO56" s="239"/>
      <c r="HCP56" s="239"/>
      <c r="HCQ56" s="239"/>
      <c r="HCR56" s="239"/>
      <c r="HCS56" s="239"/>
      <c r="HCT56" s="239"/>
      <c r="HCU56" s="239"/>
      <c r="HCV56" s="239"/>
      <c r="HCW56" s="239"/>
      <c r="HCX56" s="239"/>
      <c r="HCY56" s="239"/>
      <c r="HCZ56" s="239"/>
      <c r="HDA56" s="239"/>
      <c r="HDB56" s="239"/>
      <c r="HDC56" s="239"/>
      <c r="HDD56" s="239"/>
      <c r="HDE56" s="239"/>
      <c r="HDF56" s="239"/>
      <c r="HDG56" s="239"/>
      <c r="HDH56" s="239"/>
      <c r="HDI56" s="239"/>
      <c r="HDJ56" s="239"/>
      <c r="HDK56" s="239"/>
      <c r="HDL56" s="239"/>
      <c r="HDM56" s="239"/>
      <c r="HDN56" s="239"/>
      <c r="HDO56" s="239"/>
      <c r="HDP56" s="239"/>
      <c r="HDQ56" s="239"/>
      <c r="HDR56" s="239"/>
      <c r="HDS56" s="239"/>
      <c r="HDT56" s="239"/>
      <c r="HDU56" s="239"/>
      <c r="HDV56" s="239"/>
      <c r="HDW56" s="239"/>
      <c r="HDX56" s="239"/>
      <c r="HDY56" s="239"/>
      <c r="HDZ56" s="239"/>
      <c r="HEA56" s="239"/>
      <c r="HEB56" s="239"/>
      <c r="HEC56" s="239"/>
      <c r="HED56" s="239"/>
      <c r="HEE56" s="239"/>
      <c r="HEF56" s="239"/>
      <c r="HEG56" s="239"/>
      <c r="HEH56" s="239"/>
      <c r="HEI56" s="239"/>
      <c r="HEJ56" s="239"/>
      <c r="HEK56" s="239"/>
      <c r="HEL56" s="239"/>
      <c r="HEM56" s="239"/>
      <c r="HEN56" s="239"/>
      <c r="HEO56" s="239"/>
      <c r="HEP56" s="239"/>
      <c r="HEQ56" s="239"/>
      <c r="HER56" s="239"/>
      <c r="HES56" s="239"/>
      <c r="HET56" s="239"/>
      <c r="HEU56" s="239"/>
      <c r="HEV56" s="239"/>
      <c r="HEW56" s="239"/>
      <c r="HEX56" s="239"/>
      <c r="HEY56" s="239"/>
      <c r="HEZ56" s="239"/>
      <c r="HFA56" s="239"/>
      <c r="HFB56" s="239"/>
      <c r="HFC56" s="239"/>
      <c r="HFD56" s="239"/>
      <c r="HFE56" s="239"/>
      <c r="HFF56" s="239"/>
      <c r="HFG56" s="239"/>
      <c r="HFH56" s="239"/>
      <c r="HFI56" s="239"/>
      <c r="HFJ56" s="239"/>
      <c r="HFK56" s="239"/>
      <c r="HFL56" s="239"/>
      <c r="HFM56" s="239"/>
      <c r="HFN56" s="239"/>
      <c r="HFO56" s="239"/>
      <c r="HFP56" s="239"/>
      <c r="HFQ56" s="239"/>
      <c r="HFR56" s="239"/>
      <c r="HFS56" s="239"/>
      <c r="HFT56" s="239"/>
      <c r="HFU56" s="239"/>
      <c r="HFV56" s="239"/>
      <c r="HFW56" s="239"/>
      <c r="HFX56" s="239"/>
      <c r="HFY56" s="239"/>
      <c r="HFZ56" s="239"/>
      <c r="HGA56" s="239"/>
      <c r="HGB56" s="239"/>
      <c r="HGC56" s="239"/>
      <c r="HGD56" s="239"/>
      <c r="HGE56" s="239"/>
      <c r="HGF56" s="239"/>
      <c r="HGG56" s="239"/>
      <c r="HGH56" s="239"/>
      <c r="HGI56" s="239"/>
      <c r="HGJ56" s="239"/>
      <c r="HGK56" s="239"/>
      <c r="HGL56" s="239"/>
      <c r="HGM56" s="239"/>
      <c r="HGN56" s="239"/>
      <c r="HGO56" s="239"/>
      <c r="HGP56" s="239"/>
      <c r="HGQ56" s="239"/>
      <c r="HGR56" s="239"/>
      <c r="HGS56" s="239"/>
      <c r="HGT56" s="239"/>
      <c r="HGU56" s="239"/>
      <c r="HGV56" s="239"/>
      <c r="HGW56" s="239"/>
      <c r="HGX56" s="239"/>
      <c r="HGY56" s="239"/>
      <c r="HGZ56" s="239"/>
      <c r="HHA56" s="239"/>
      <c r="HHB56" s="239"/>
      <c r="HHC56" s="239"/>
      <c r="HHD56" s="239"/>
      <c r="HHE56" s="239"/>
      <c r="HHF56" s="239"/>
      <c r="HHG56" s="239"/>
      <c r="HHH56" s="239"/>
      <c r="HHI56" s="239"/>
      <c r="HHJ56" s="239"/>
      <c r="HHK56" s="239"/>
      <c r="HHL56" s="239"/>
      <c r="HHM56" s="239"/>
      <c r="HHN56" s="239"/>
      <c r="HHO56" s="239"/>
      <c r="HHP56" s="239"/>
      <c r="HHQ56" s="239"/>
      <c r="HHR56" s="239"/>
      <c r="HHS56" s="239"/>
      <c r="HHT56" s="239"/>
      <c r="HHU56" s="239"/>
      <c r="HHV56" s="239"/>
      <c r="HHW56" s="239"/>
      <c r="HHX56" s="239"/>
      <c r="HHY56" s="239"/>
      <c r="HHZ56" s="239"/>
      <c r="HIA56" s="239"/>
      <c r="HIB56" s="239"/>
      <c r="HIC56" s="239"/>
      <c r="HID56" s="239"/>
      <c r="HIE56" s="239"/>
      <c r="HIF56" s="239"/>
      <c r="HIG56" s="239"/>
      <c r="HIH56" s="239"/>
      <c r="HII56" s="239"/>
      <c r="HIJ56" s="239"/>
      <c r="HIK56" s="239"/>
      <c r="HIL56" s="239"/>
      <c r="HIM56" s="239"/>
      <c r="HIN56" s="239"/>
      <c r="HIO56" s="239"/>
      <c r="HIP56" s="239"/>
      <c r="HIQ56" s="239"/>
      <c r="HIR56" s="239"/>
      <c r="HIS56" s="239"/>
      <c r="HIT56" s="239"/>
      <c r="HIU56" s="239"/>
      <c r="HIV56" s="239"/>
      <c r="HIW56" s="239"/>
      <c r="HIX56" s="239"/>
      <c r="HIY56" s="239"/>
      <c r="HIZ56" s="239"/>
      <c r="HJA56" s="239"/>
      <c r="HJB56" s="239"/>
      <c r="HJC56" s="239"/>
      <c r="HJD56" s="239"/>
      <c r="HJE56" s="239"/>
      <c r="HJF56" s="239"/>
      <c r="HJG56" s="239"/>
      <c r="HJH56" s="239"/>
      <c r="HJI56" s="239"/>
      <c r="HJJ56" s="239"/>
      <c r="HJK56" s="239"/>
      <c r="HJL56" s="239"/>
      <c r="HJM56" s="239"/>
      <c r="HJN56" s="239"/>
      <c r="HJO56" s="239"/>
      <c r="HJP56" s="239"/>
      <c r="HJQ56" s="239"/>
      <c r="HJR56" s="239"/>
      <c r="HJS56" s="239"/>
      <c r="HJT56" s="239"/>
      <c r="HJU56" s="239"/>
      <c r="HJV56" s="239"/>
      <c r="HJW56" s="239"/>
      <c r="HJX56" s="239"/>
      <c r="HJY56" s="239"/>
      <c r="HJZ56" s="239"/>
      <c r="HKA56" s="239"/>
      <c r="HKB56" s="239"/>
      <c r="HKC56" s="239"/>
      <c r="HKD56" s="239"/>
      <c r="HKE56" s="239"/>
      <c r="HKF56" s="239"/>
      <c r="HKG56" s="239"/>
      <c r="HKH56" s="239"/>
      <c r="HKI56" s="239"/>
      <c r="HKJ56" s="239"/>
      <c r="HKK56" s="239"/>
      <c r="HKL56" s="239"/>
      <c r="HKM56" s="239"/>
      <c r="HKN56" s="239"/>
      <c r="HKO56" s="239"/>
      <c r="HKP56" s="239"/>
      <c r="HKQ56" s="239"/>
      <c r="HKR56" s="239"/>
      <c r="HKS56" s="239"/>
      <c r="HKT56" s="239"/>
      <c r="HKU56" s="239"/>
      <c r="HKV56" s="239"/>
      <c r="HKW56" s="239"/>
      <c r="HKX56" s="239"/>
      <c r="HKY56" s="239"/>
      <c r="HKZ56" s="239"/>
      <c r="HLA56" s="239"/>
      <c r="HLB56" s="239"/>
      <c r="HLC56" s="239"/>
      <c r="HLD56" s="239"/>
      <c r="HLE56" s="239"/>
      <c r="HLF56" s="239"/>
      <c r="HLG56" s="239"/>
      <c r="HLH56" s="239"/>
      <c r="HLI56" s="239"/>
      <c r="HLJ56" s="239"/>
      <c r="HLK56" s="239"/>
      <c r="HLL56" s="239"/>
      <c r="HLM56" s="239"/>
      <c r="HLN56" s="239"/>
      <c r="HLO56" s="239"/>
      <c r="HLP56" s="239"/>
      <c r="HLQ56" s="239"/>
      <c r="HLR56" s="239"/>
      <c r="HLS56" s="239"/>
      <c r="HLT56" s="239"/>
      <c r="HLU56" s="239"/>
      <c r="HLV56" s="239"/>
      <c r="HLW56" s="239"/>
      <c r="HLX56" s="239"/>
      <c r="HLY56" s="239"/>
      <c r="HLZ56" s="239"/>
      <c r="HMA56" s="239"/>
      <c r="HMB56" s="239"/>
      <c r="HMC56" s="239"/>
      <c r="HMD56" s="239"/>
      <c r="HME56" s="239"/>
      <c r="HMF56" s="239"/>
      <c r="HMG56" s="239"/>
      <c r="HMH56" s="239"/>
      <c r="HMI56" s="239"/>
      <c r="HMJ56" s="239"/>
      <c r="HMK56" s="239"/>
      <c r="HML56" s="239"/>
      <c r="HMM56" s="239"/>
      <c r="HMN56" s="239"/>
      <c r="HMO56" s="239"/>
      <c r="HMP56" s="239"/>
      <c r="HMQ56" s="239"/>
      <c r="HMR56" s="239"/>
      <c r="HMS56" s="239"/>
      <c r="HMT56" s="239"/>
      <c r="HMU56" s="239"/>
      <c r="HMV56" s="239"/>
      <c r="HMW56" s="239"/>
      <c r="HMX56" s="239"/>
      <c r="HMY56" s="239"/>
      <c r="HMZ56" s="239"/>
      <c r="HNA56" s="239"/>
      <c r="HNB56" s="239"/>
      <c r="HNC56" s="239"/>
      <c r="HND56" s="239"/>
      <c r="HNE56" s="239"/>
      <c r="HNF56" s="239"/>
      <c r="HNG56" s="239"/>
      <c r="HNH56" s="239"/>
      <c r="HNI56" s="239"/>
      <c r="HNJ56" s="239"/>
      <c r="HNK56" s="239"/>
      <c r="HNL56" s="239"/>
      <c r="HNM56" s="239"/>
      <c r="HNN56" s="239"/>
      <c r="HNO56" s="239"/>
      <c r="HNP56" s="239"/>
      <c r="HNQ56" s="239"/>
      <c r="HNR56" s="239"/>
      <c r="HNS56" s="239"/>
      <c r="HNT56" s="239"/>
      <c r="HNU56" s="239"/>
      <c r="HNV56" s="239"/>
      <c r="HNW56" s="239"/>
      <c r="HNX56" s="239"/>
      <c r="HNY56" s="239"/>
      <c r="HNZ56" s="239"/>
      <c r="HOA56" s="239"/>
      <c r="HOB56" s="239"/>
      <c r="HOC56" s="239"/>
      <c r="HOD56" s="239"/>
      <c r="HOE56" s="239"/>
      <c r="HOF56" s="239"/>
      <c r="HOG56" s="239"/>
      <c r="HOH56" s="239"/>
      <c r="HOI56" s="239"/>
      <c r="HOJ56" s="239"/>
      <c r="HOK56" s="239"/>
      <c r="HOL56" s="239"/>
      <c r="HOM56" s="239"/>
      <c r="HON56" s="239"/>
      <c r="HOO56" s="239"/>
      <c r="HOP56" s="239"/>
      <c r="HOQ56" s="239"/>
      <c r="HOR56" s="239"/>
      <c r="HOS56" s="239"/>
      <c r="HOT56" s="239"/>
      <c r="HOU56" s="239"/>
      <c r="HOV56" s="239"/>
      <c r="HOW56" s="239"/>
      <c r="HOX56" s="239"/>
      <c r="HOY56" s="239"/>
      <c r="HOZ56" s="239"/>
      <c r="HPA56" s="239"/>
      <c r="HPB56" s="239"/>
      <c r="HPC56" s="239"/>
      <c r="HPD56" s="239"/>
      <c r="HPE56" s="239"/>
      <c r="HPF56" s="239"/>
      <c r="HPG56" s="239"/>
      <c r="HPH56" s="239"/>
      <c r="HPI56" s="239"/>
      <c r="HPJ56" s="239"/>
      <c r="HPK56" s="239"/>
      <c r="HPL56" s="239"/>
      <c r="HPM56" s="239"/>
      <c r="HPN56" s="239"/>
      <c r="HPO56" s="239"/>
      <c r="HPP56" s="239"/>
      <c r="HPQ56" s="239"/>
      <c r="HPR56" s="239"/>
      <c r="HPS56" s="239"/>
      <c r="HPT56" s="239"/>
      <c r="HPU56" s="239"/>
      <c r="HPV56" s="239"/>
      <c r="HPW56" s="239"/>
      <c r="HPX56" s="239"/>
      <c r="HPY56" s="239"/>
      <c r="HPZ56" s="239"/>
      <c r="HQA56" s="239"/>
      <c r="HQB56" s="239"/>
      <c r="HQC56" s="239"/>
      <c r="HQD56" s="239"/>
      <c r="HQE56" s="239"/>
      <c r="HQF56" s="239"/>
      <c r="HQG56" s="239"/>
      <c r="HQH56" s="239"/>
      <c r="HQI56" s="239"/>
      <c r="HQJ56" s="239"/>
      <c r="HQK56" s="239"/>
      <c r="HQL56" s="239"/>
      <c r="HQM56" s="239"/>
      <c r="HQN56" s="239"/>
      <c r="HQO56" s="239"/>
      <c r="HQP56" s="239"/>
      <c r="HQQ56" s="239"/>
      <c r="HQR56" s="239"/>
      <c r="HQS56" s="239"/>
      <c r="HQT56" s="239"/>
      <c r="HQU56" s="239"/>
      <c r="HQV56" s="239"/>
      <c r="HQW56" s="239"/>
      <c r="HQX56" s="239"/>
      <c r="HQY56" s="239"/>
      <c r="HQZ56" s="239"/>
      <c r="HRA56" s="239"/>
      <c r="HRB56" s="239"/>
      <c r="HRC56" s="239"/>
      <c r="HRD56" s="239"/>
      <c r="HRE56" s="239"/>
      <c r="HRF56" s="239"/>
      <c r="HRG56" s="239"/>
      <c r="HRH56" s="239"/>
      <c r="HRI56" s="239"/>
      <c r="HRJ56" s="239"/>
      <c r="HRK56" s="239"/>
      <c r="HRL56" s="239"/>
      <c r="HRM56" s="239"/>
      <c r="HRN56" s="239"/>
      <c r="HRO56" s="239"/>
      <c r="HRP56" s="239"/>
      <c r="HRQ56" s="239"/>
      <c r="HRR56" s="239"/>
      <c r="HRS56" s="239"/>
      <c r="HRT56" s="239"/>
      <c r="HRU56" s="239"/>
      <c r="HRV56" s="239"/>
      <c r="HRW56" s="239"/>
      <c r="HRX56" s="239"/>
      <c r="HRY56" s="239"/>
      <c r="HRZ56" s="239"/>
      <c r="HSA56" s="239"/>
      <c r="HSB56" s="239"/>
      <c r="HSC56" s="239"/>
      <c r="HSD56" s="239"/>
      <c r="HSE56" s="239"/>
      <c r="HSF56" s="239"/>
      <c r="HSG56" s="239"/>
      <c r="HSH56" s="239"/>
      <c r="HSI56" s="239"/>
      <c r="HSJ56" s="239"/>
      <c r="HSK56" s="239"/>
      <c r="HSL56" s="239"/>
      <c r="HSM56" s="239"/>
      <c r="HSN56" s="239"/>
      <c r="HSO56" s="239"/>
      <c r="HSP56" s="239"/>
      <c r="HSQ56" s="239"/>
      <c r="HSR56" s="239"/>
      <c r="HSS56" s="239"/>
      <c r="HST56" s="239"/>
      <c r="HSU56" s="239"/>
      <c r="HSV56" s="239"/>
      <c r="HSW56" s="239"/>
      <c r="HSX56" s="239"/>
      <c r="HSY56" s="239"/>
      <c r="HSZ56" s="239"/>
      <c r="HTA56" s="239"/>
      <c r="HTB56" s="239"/>
      <c r="HTC56" s="239"/>
      <c r="HTD56" s="239"/>
      <c r="HTE56" s="239"/>
      <c r="HTF56" s="239"/>
      <c r="HTG56" s="239"/>
      <c r="HTH56" s="239"/>
      <c r="HTI56" s="239"/>
      <c r="HTJ56" s="239"/>
      <c r="HTK56" s="239"/>
      <c r="HTL56" s="239"/>
      <c r="HTM56" s="239"/>
      <c r="HTN56" s="239"/>
      <c r="HTO56" s="239"/>
      <c r="HTP56" s="239"/>
      <c r="HTQ56" s="239"/>
      <c r="HTR56" s="239"/>
      <c r="HTS56" s="239"/>
      <c r="HTT56" s="239"/>
      <c r="HTU56" s="239"/>
      <c r="HTV56" s="239"/>
      <c r="HTW56" s="239"/>
      <c r="HTX56" s="239"/>
      <c r="HTY56" s="239"/>
      <c r="HTZ56" s="239"/>
      <c r="HUA56" s="239"/>
      <c r="HUB56" s="239"/>
      <c r="HUC56" s="239"/>
      <c r="HUD56" s="239"/>
      <c r="HUE56" s="239"/>
      <c r="HUF56" s="239"/>
      <c r="HUG56" s="239"/>
      <c r="HUH56" s="239"/>
      <c r="HUI56" s="239"/>
      <c r="HUJ56" s="239"/>
      <c r="HUK56" s="239"/>
      <c r="HUL56" s="239"/>
      <c r="HUM56" s="239"/>
      <c r="HUN56" s="239"/>
      <c r="HUO56" s="239"/>
      <c r="HUP56" s="239"/>
      <c r="HUQ56" s="239"/>
      <c r="HUR56" s="239"/>
      <c r="HUS56" s="239"/>
      <c r="HUT56" s="239"/>
      <c r="HUU56" s="239"/>
      <c r="HUV56" s="239"/>
      <c r="HUW56" s="239"/>
      <c r="HUX56" s="239"/>
      <c r="HUY56" s="239"/>
      <c r="HUZ56" s="239"/>
      <c r="HVA56" s="239"/>
      <c r="HVB56" s="239"/>
      <c r="HVC56" s="239"/>
      <c r="HVD56" s="239"/>
      <c r="HVE56" s="239"/>
      <c r="HVF56" s="239"/>
      <c r="HVG56" s="239"/>
      <c r="HVH56" s="239"/>
      <c r="HVI56" s="239"/>
      <c r="HVJ56" s="239"/>
      <c r="HVK56" s="239"/>
      <c r="HVL56" s="239"/>
      <c r="HVM56" s="239"/>
      <c r="HVN56" s="239"/>
      <c r="HVO56" s="239"/>
      <c r="HVP56" s="239"/>
      <c r="HVQ56" s="239"/>
      <c r="HVR56" s="239"/>
      <c r="HVS56" s="239"/>
      <c r="HVT56" s="239"/>
      <c r="HVU56" s="239"/>
      <c r="HVV56" s="239"/>
      <c r="HVW56" s="239"/>
      <c r="HVX56" s="239"/>
      <c r="HVY56" s="239"/>
      <c r="HVZ56" s="239"/>
      <c r="HWA56" s="239"/>
      <c r="HWB56" s="239"/>
      <c r="HWC56" s="239"/>
      <c r="HWD56" s="239"/>
      <c r="HWE56" s="239"/>
      <c r="HWF56" s="239"/>
      <c r="HWG56" s="239"/>
      <c r="HWH56" s="239"/>
      <c r="HWI56" s="239"/>
      <c r="HWJ56" s="239"/>
      <c r="HWK56" s="239"/>
      <c r="HWL56" s="239"/>
      <c r="HWM56" s="239"/>
      <c r="HWN56" s="239"/>
      <c r="HWO56" s="239"/>
      <c r="HWP56" s="239"/>
      <c r="HWQ56" s="239"/>
      <c r="HWR56" s="239"/>
      <c r="HWS56" s="239"/>
      <c r="HWT56" s="239"/>
      <c r="HWU56" s="239"/>
      <c r="HWV56" s="239"/>
      <c r="HWW56" s="239"/>
      <c r="HWX56" s="239"/>
      <c r="HWY56" s="239"/>
      <c r="HWZ56" s="239"/>
      <c r="HXA56" s="239"/>
      <c r="HXB56" s="239"/>
      <c r="HXC56" s="239"/>
      <c r="HXD56" s="239"/>
      <c r="HXE56" s="239"/>
      <c r="HXF56" s="239"/>
      <c r="HXG56" s="239"/>
      <c r="HXH56" s="239"/>
      <c r="HXI56" s="239"/>
      <c r="HXJ56" s="239"/>
      <c r="HXK56" s="239"/>
      <c r="HXL56" s="239"/>
      <c r="HXM56" s="239"/>
      <c r="HXN56" s="239"/>
      <c r="HXO56" s="239"/>
      <c r="HXP56" s="239"/>
      <c r="HXQ56" s="239"/>
      <c r="HXR56" s="239"/>
      <c r="HXS56" s="239"/>
      <c r="HXT56" s="239"/>
      <c r="HXU56" s="239"/>
      <c r="HXV56" s="239"/>
      <c r="HXW56" s="239"/>
      <c r="HXX56" s="239"/>
      <c r="HXY56" s="239"/>
      <c r="HXZ56" s="239"/>
      <c r="HYA56" s="239"/>
      <c r="HYB56" s="239"/>
      <c r="HYC56" s="239"/>
      <c r="HYD56" s="239"/>
      <c r="HYE56" s="239"/>
      <c r="HYF56" s="239"/>
      <c r="HYG56" s="239"/>
      <c r="HYH56" s="239"/>
      <c r="HYI56" s="239"/>
      <c r="HYJ56" s="239"/>
      <c r="HYK56" s="239"/>
      <c r="HYL56" s="239"/>
      <c r="HYM56" s="239"/>
      <c r="HYN56" s="239"/>
      <c r="HYO56" s="239"/>
      <c r="HYP56" s="239"/>
      <c r="HYQ56" s="239"/>
      <c r="HYR56" s="239"/>
      <c r="HYS56" s="239"/>
      <c r="HYT56" s="239"/>
      <c r="HYU56" s="239"/>
      <c r="HYV56" s="239"/>
      <c r="HYW56" s="239"/>
      <c r="HYX56" s="239"/>
      <c r="HYY56" s="239"/>
      <c r="HYZ56" s="239"/>
      <c r="HZA56" s="239"/>
      <c r="HZB56" s="239"/>
      <c r="HZC56" s="239"/>
      <c r="HZD56" s="239"/>
      <c r="HZE56" s="239"/>
      <c r="HZF56" s="239"/>
      <c r="HZG56" s="239"/>
      <c r="HZH56" s="239"/>
      <c r="HZI56" s="239"/>
      <c r="HZJ56" s="239"/>
      <c r="HZK56" s="239"/>
      <c r="HZL56" s="239"/>
      <c r="HZM56" s="239"/>
      <c r="HZN56" s="239"/>
      <c r="HZO56" s="239"/>
      <c r="HZP56" s="239"/>
      <c r="HZQ56" s="239"/>
      <c r="HZR56" s="239"/>
      <c r="HZS56" s="239"/>
      <c r="HZT56" s="239"/>
      <c r="HZU56" s="239"/>
      <c r="HZV56" s="239"/>
      <c r="HZW56" s="239"/>
      <c r="HZX56" s="239"/>
      <c r="HZY56" s="239"/>
      <c r="HZZ56" s="239"/>
      <c r="IAA56" s="239"/>
      <c r="IAB56" s="239"/>
      <c r="IAC56" s="239"/>
      <c r="IAD56" s="239"/>
      <c r="IAE56" s="239"/>
      <c r="IAF56" s="239"/>
      <c r="IAG56" s="239"/>
      <c r="IAH56" s="239"/>
      <c r="IAI56" s="239"/>
      <c r="IAJ56" s="239"/>
      <c r="IAK56" s="239"/>
      <c r="IAL56" s="239"/>
      <c r="IAM56" s="239"/>
      <c r="IAN56" s="239"/>
      <c r="IAO56" s="239"/>
      <c r="IAP56" s="239"/>
      <c r="IAQ56" s="239"/>
      <c r="IAR56" s="239"/>
      <c r="IAS56" s="239"/>
      <c r="IAT56" s="239"/>
      <c r="IAU56" s="239"/>
      <c r="IAV56" s="239"/>
      <c r="IAW56" s="239"/>
      <c r="IAX56" s="239"/>
      <c r="IAY56" s="239"/>
      <c r="IAZ56" s="239"/>
      <c r="IBA56" s="239"/>
      <c r="IBB56" s="239"/>
      <c r="IBC56" s="239"/>
      <c r="IBD56" s="239"/>
      <c r="IBE56" s="239"/>
      <c r="IBF56" s="239"/>
      <c r="IBG56" s="239"/>
      <c r="IBH56" s="239"/>
      <c r="IBI56" s="239"/>
      <c r="IBJ56" s="239"/>
      <c r="IBK56" s="239"/>
      <c r="IBL56" s="239"/>
      <c r="IBM56" s="239"/>
      <c r="IBN56" s="239"/>
      <c r="IBO56" s="239"/>
      <c r="IBP56" s="239"/>
      <c r="IBQ56" s="239"/>
      <c r="IBR56" s="239"/>
      <c r="IBS56" s="239"/>
      <c r="IBT56" s="239"/>
      <c r="IBU56" s="239"/>
      <c r="IBV56" s="239"/>
      <c r="IBW56" s="239"/>
      <c r="IBX56" s="239"/>
      <c r="IBY56" s="239"/>
      <c r="IBZ56" s="239"/>
      <c r="ICA56" s="239"/>
      <c r="ICB56" s="239"/>
      <c r="ICC56" s="239"/>
      <c r="ICD56" s="239"/>
      <c r="ICE56" s="239"/>
      <c r="ICF56" s="239"/>
      <c r="ICG56" s="239"/>
      <c r="ICH56" s="239"/>
      <c r="ICI56" s="239"/>
      <c r="ICJ56" s="239"/>
      <c r="ICK56" s="239"/>
      <c r="ICL56" s="239"/>
      <c r="ICM56" s="239"/>
      <c r="ICN56" s="239"/>
      <c r="ICO56" s="239"/>
      <c r="ICP56" s="239"/>
      <c r="ICQ56" s="239"/>
      <c r="ICR56" s="239"/>
      <c r="ICS56" s="239"/>
      <c r="ICT56" s="239"/>
      <c r="ICU56" s="239"/>
      <c r="ICV56" s="239"/>
      <c r="ICW56" s="239"/>
      <c r="ICX56" s="239"/>
      <c r="ICY56" s="239"/>
      <c r="ICZ56" s="239"/>
      <c r="IDA56" s="239"/>
      <c r="IDB56" s="239"/>
      <c r="IDC56" s="239"/>
      <c r="IDD56" s="239"/>
      <c r="IDE56" s="239"/>
      <c r="IDF56" s="239"/>
      <c r="IDG56" s="239"/>
      <c r="IDH56" s="239"/>
      <c r="IDI56" s="239"/>
      <c r="IDJ56" s="239"/>
      <c r="IDK56" s="239"/>
      <c r="IDL56" s="239"/>
      <c r="IDM56" s="239"/>
      <c r="IDN56" s="239"/>
      <c r="IDO56" s="239"/>
      <c r="IDP56" s="239"/>
      <c r="IDQ56" s="239"/>
      <c r="IDR56" s="239"/>
      <c r="IDS56" s="239"/>
      <c r="IDT56" s="239"/>
      <c r="IDU56" s="239"/>
      <c r="IDV56" s="239"/>
      <c r="IDW56" s="239"/>
      <c r="IDX56" s="239"/>
      <c r="IDY56" s="239"/>
      <c r="IDZ56" s="239"/>
      <c r="IEA56" s="239"/>
      <c r="IEB56" s="239"/>
      <c r="IEC56" s="239"/>
      <c r="IED56" s="239"/>
      <c r="IEE56" s="239"/>
      <c r="IEF56" s="239"/>
      <c r="IEG56" s="239"/>
      <c r="IEH56" s="239"/>
      <c r="IEI56" s="239"/>
      <c r="IEJ56" s="239"/>
      <c r="IEK56" s="239"/>
      <c r="IEL56" s="239"/>
      <c r="IEM56" s="239"/>
      <c r="IEN56" s="239"/>
      <c r="IEO56" s="239"/>
      <c r="IEP56" s="239"/>
      <c r="IEQ56" s="239"/>
      <c r="IER56" s="239"/>
      <c r="IES56" s="239"/>
      <c r="IET56" s="239"/>
      <c r="IEU56" s="239"/>
      <c r="IEV56" s="239"/>
      <c r="IEW56" s="239"/>
      <c r="IEX56" s="239"/>
      <c r="IEY56" s="239"/>
      <c r="IEZ56" s="239"/>
      <c r="IFA56" s="239"/>
      <c r="IFB56" s="239"/>
      <c r="IFC56" s="239"/>
      <c r="IFD56" s="239"/>
      <c r="IFE56" s="239"/>
      <c r="IFF56" s="239"/>
      <c r="IFG56" s="239"/>
      <c r="IFH56" s="239"/>
      <c r="IFI56" s="239"/>
      <c r="IFJ56" s="239"/>
      <c r="IFK56" s="239"/>
      <c r="IFL56" s="239"/>
      <c r="IFM56" s="239"/>
      <c r="IFN56" s="239"/>
      <c r="IFO56" s="239"/>
      <c r="IFP56" s="239"/>
      <c r="IFQ56" s="239"/>
      <c r="IFR56" s="239"/>
      <c r="IFS56" s="239"/>
      <c r="IFT56" s="239"/>
      <c r="IFU56" s="239"/>
      <c r="IFV56" s="239"/>
      <c r="IFW56" s="239"/>
      <c r="IFX56" s="239"/>
      <c r="IFY56" s="239"/>
      <c r="IFZ56" s="239"/>
      <c r="IGA56" s="239"/>
      <c r="IGB56" s="239"/>
      <c r="IGC56" s="239"/>
      <c r="IGD56" s="239"/>
      <c r="IGE56" s="239"/>
      <c r="IGF56" s="239"/>
      <c r="IGG56" s="239"/>
      <c r="IGH56" s="239"/>
      <c r="IGI56" s="239"/>
      <c r="IGJ56" s="239"/>
      <c r="IGK56" s="239"/>
      <c r="IGL56" s="239"/>
      <c r="IGM56" s="239"/>
      <c r="IGN56" s="239"/>
      <c r="IGO56" s="239"/>
      <c r="IGP56" s="239"/>
      <c r="IGQ56" s="239"/>
      <c r="IGR56" s="239"/>
      <c r="IGS56" s="239"/>
      <c r="IGT56" s="239"/>
      <c r="IGU56" s="239"/>
      <c r="IGV56" s="239"/>
      <c r="IGW56" s="239"/>
      <c r="IGX56" s="239"/>
      <c r="IGY56" s="239"/>
      <c r="IGZ56" s="239"/>
      <c r="IHA56" s="239"/>
      <c r="IHB56" s="239"/>
      <c r="IHC56" s="239"/>
      <c r="IHD56" s="239"/>
      <c r="IHE56" s="239"/>
      <c r="IHF56" s="239"/>
      <c r="IHG56" s="239"/>
      <c r="IHH56" s="239"/>
      <c r="IHI56" s="239"/>
      <c r="IHJ56" s="239"/>
      <c r="IHK56" s="239"/>
      <c r="IHL56" s="239"/>
      <c r="IHM56" s="239"/>
      <c r="IHN56" s="239"/>
      <c r="IHO56" s="239"/>
      <c r="IHP56" s="239"/>
      <c r="IHQ56" s="239"/>
      <c r="IHR56" s="239"/>
      <c r="IHS56" s="239"/>
      <c r="IHT56" s="239"/>
      <c r="IHU56" s="239"/>
      <c r="IHV56" s="239"/>
      <c r="IHW56" s="239"/>
      <c r="IHX56" s="239"/>
      <c r="IHY56" s="239"/>
      <c r="IHZ56" s="239"/>
      <c r="IIA56" s="239"/>
      <c r="IIB56" s="239"/>
      <c r="IIC56" s="239"/>
      <c r="IID56" s="239"/>
      <c r="IIE56" s="239"/>
      <c r="IIF56" s="239"/>
      <c r="IIG56" s="239"/>
      <c r="IIH56" s="239"/>
      <c r="III56" s="239"/>
      <c r="IIJ56" s="239"/>
      <c r="IIK56" s="239"/>
      <c r="IIL56" s="239"/>
      <c r="IIM56" s="239"/>
      <c r="IIN56" s="239"/>
      <c r="IIO56" s="239"/>
      <c r="IIP56" s="239"/>
      <c r="IIQ56" s="239"/>
      <c r="IIR56" s="239"/>
      <c r="IIS56" s="239"/>
      <c r="IIT56" s="239"/>
      <c r="IIU56" s="239"/>
      <c r="IIV56" s="239"/>
      <c r="IIW56" s="239"/>
      <c r="IIX56" s="239"/>
      <c r="IIY56" s="239"/>
      <c r="IIZ56" s="239"/>
      <c r="IJA56" s="239"/>
      <c r="IJB56" s="239"/>
      <c r="IJC56" s="239"/>
      <c r="IJD56" s="239"/>
      <c r="IJE56" s="239"/>
      <c r="IJF56" s="239"/>
      <c r="IJG56" s="239"/>
      <c r="IJH56" s="239"/>
      <c r="IJI56" s="239"/>
      <c r="IJJ56" s="239"/>
      <c r="IJK56" s="239"/>
      <c r="IJL56" s="239"/>
      <c r="IJM56" s="239"/>
      <c r="IJN56" s="239"/>
      <c r="IJO56" s="239"/>
      <c r="IJP56" s="239"/>
      <c r="IJQ56" s="239"/>
      <c r="IJR56" s="239"/>
      <c r="IJS56" s="239"/>
      <c r="IJT56" s="239"/>
      <c r="IJU56" s="239"/>
      <c r="IJV56" s="239"/>
      <c r="IJW56" s="239"/>
      <c r="IJX56" s="239"/>
      <c r="IJY56" s="239"/>
      <c r="IJZ56" s="239"/>
      <c r="IKA56" s="239"/>
      <c r="IKB56" s="239"/>
      <c r="IKC56" s="239"/>
      <c r="IKD56" s="239"/>
      <c r="IKE56" s="239"/>
      <c r="IKF56" s="239"/>
      <c r="IKG56" s="239"/>
      <c r="IKH56" s="239"/>
      <c r="IKI56" s="239"/>
      <c r="IKJ56" s="239"/>
      <c r="IKK56" s="239"/>
      <c r="IKL56" s="239"/>
      <c r="IKM56" s="239"/>
      <c r="IKN56" s="239"/>
      <c r="IKO56" s="239"/>
      <c r="IKP56" s="239"/>
      <c r="IKQ56" s="239"/>
      <c r="IKR56" s="239"/>
      <c r="IKS56" s="239"/>
      <c r="IKT56" s="239"/>
      <c r="IKU56" s="239"/>
      <c r="IKV56" s="239"/>
      <c r="IKW56" s="239"/>
      <c r="IKX56" s="239"/>
      <c r="IKY56" s="239"/>
      <c r="IKZ56" s="239"/>
      <c r="ILA56" s="239"/>
      <c r="ILB56" s="239"/>
      <c r="ILC56" s="239"/>
      <c r="ILD56" s="239"/>
      <c r="ILE56" s="239"/>
      <c r="ILF56" s="239"/>
      <c r="ILG56" s="239"/>
      <c r="ILH56" s="239"/>
      <c r="ILI56" s="239"/>
      <c r="ILJ56" s="239"/>
      <c r="ILK56" s="239"/>
      <c r="ILL56" s="239"/>
      <c r="ILM56" s="239"/>
      <c r="ILN56" s="239"/>
      <c r="ILO56" s="239"/>
      <c r="ILP56" s="239"/>
      <c r="ILQ56" s="239"/>
      <c r="ILR56" s="239"/>
      <c r="ILS56" s="239"/>
      <c r="ILT56" s="239"/>
      <c r="ILU56" s="239"/>
      <c r="ILV56" s="239"/>
      <c r="ILW56" s="239"/>
      <c r="ILX56" s="239"/>
      <c r="ILY56" s="239"/>
      <c r="ILZ56" s="239"/>
      <c r="IMA56" s="239"/>
      <c r="IMB56" s="239"/>
      <c r="IMC56" s="239"/>
      <c r="IMD56" s="239"/>
      <c r="IME56" s="239"/>
      <c r="IMF56" s="239"/>
      <c r="IMG56" s="239"/>
      <c r="IMH56" s="239"/>
      <c r="IMI56" s="239"/>
      <c r="IMJ56" s="239"/>
      <c r="IMK56" s="239"/>
      <c r="IML56" s="239"/>
      <c r="IMM56" s="239"/>
      <c r="IMN56" s="239"/>
      <c r="IMO56" s="239"/>
      <c r="IMP56" s="239"/>
      <c r="IMQ56" s="239"/>
      <c r="IMR56" s="239"/>
      <c r="IMS56" s="239"/>
      <c r="IMT56" s="239"/>
      <c r="IMU56" s="239"/>
      <c r="IMV56" s="239"/>
      <c r="IMW56" s="239"/>
      <c r="IMX56" s="239"/>
      <c r="IMY56" s="239"/>
      <c r="IMZ56" s="239"/>
      <c r="INA56" s="239"/>
      <c r="INB56" s="239"/>
      <c r="INC56" s="239"/>
      <c r="IND56" s="239"/>
      <c r="INE56" s="239"/>
      <c r="INF56" s="239"/>
      <c r="ING56" s="239"/>
      <c r="INH56" s="239"/>
      <c r="INI56" s="239"/>
      <c r="INJ56" s="239"/>
      <c r="INK56" s="239"/>
      <c r="INL56" s="239"/>
      <c r="INM56" s="239"/>
      <c r="INN56" s="239"/>
      <c r="INO56" s="239"/>
      <c r="INP56" s="239"/>
      <c r="INQ56" s="239"/>
      <c r="INR56" s="239"/>
      <c r="INS56" s="239"/>
      <c r="INT56" s="239"/>
      <c r="INU56" s="239"/>
      <c r="INV56" s="239"/>
      <c r="INW56" s="239"/>
      <c r="INX56" s="239"/>
      <c r="INY56" s="239"/>
      <c r="INZ56" s="239"/>
      <c r="IOA56" s="239"/>
      <c r="IOB56" s="239"/>
      <c r="IOC56" s="239"/>
      <c r="IOD56" s="239"/>
      <c r="IOE56" s="239"/>
      <c r="IOF56" s="239"/>
      <c r="IOG56" s="239"/>
      <c r="IOH56" s="239"/>
      <c r="IOI56" s="239"/>
      <c r="IOJ56" s="239"/>
      <c r="IOK56" s="239"/>
      <c r="IOL56" s="239"/>
      <c r="IOM56" s="239"/>
      <c r="ION56" s="239"/>
      <c r="IOO56" s="239"/>
      <c r="IOP56" s="239"/>
      <c r="IOQ56" s="239"/>
      <c r="IOR56" s="239"/>
      <c r="IOS56" s="239"/>
      <c r="IOT56" s="239"/>
      <c r="IOU56" s="239"/>
      <c r="IOV56" s="239"/>
      <c r="IOW56" s="239"/>
      <c r="IOX56" s="239"/>
      <c r="IOY56" s="239"/>
      <c r="IOZ56" s="239"/>
      <c r="IPA56" s="239"/>
      <c r="IPB56" s="239"/>
      <c r="IPC56" s="239"/>
      <c r="IPD56" s="239"/>
      <c r="IPE56" s="239"/>
      <c r="IPF56" s="239"/>
      <c r="IPG56" s="239"/>
      <c r="IPH56" s="239"/>
      <c r="IPI56" s="239"/>
      <c r="IPJ56" s="239"/>
      <c r="IPK56" s="239"/>
      <c r="IPL56" s="239"/>
      <c r="IPM56" s="239"/>
      <c r="IPN56" s="239"/>
      <c r="IPO56" s="239"/>
      <c r="IPP56" s="239"/>
      <c r="IPQ56" s="239"/>
      <c r="IPR56" s="239"/>
      <c r="IPS56" s="239"/>
      <c r="IPT56" s="239"/>
      <c r="IPU56" s="239"/>
      <c r="IPV56" s="239"/>
      <c r="IPW56" s="239"/>
      <c r="IPX56" s="239"/>
      <c r="IPY56" s="239"/>
      <c r="IPZ56" s="239"/>
      <c r="IQA56" s="239"/>
      <c r="IQB56" s="239"/>
      <c r="IQC56" s="239"/>
      <c r="IQD56" s="239"/>
      <c r="IQE56" s="239"/>
      <c r="IQF56" s="239"/>
      <c r="IQG56" s="239"/>
      <c r="IQH56" s="239"/>
      <c r="IQI56" s="239"/>
      <c r="IQJ56" s="239"/>
      <c r="IQK56" s="239"/>
      <c r="IQL56" s="239"/>
      <c r="IQM56" s="239"/>
      <c r="IQN56" s="239"/>
      <c r="IQO56" s="239"/>
      <c r="IQP56" s="239"/>
      <c r="IQQ56" s="239"/>
      <c r="IQR56" s="239"/>
      <c r="IQS56" s="239"/>
      <c r="IQT56" s="239"/>
      <c r="IQU56" s="239"/>
      <c r="IQV56" s="239"/>
      <c r="IQW56" s="239"/>
      <c r="IQX56" s="239"/>
      <c r="IQY56" s="239"/>
      <c r="IQZ56" s="239"/>
      <c r="IRA56" s="239"/>
      <c r="IRB56" s="239"/>
      <c r="IRC56" s="239"/>
      <c r="IRD56" s="239"/>
      <c r="IRE56" s="239"/>
      <c r="IRF56" s="239"/>
      <c r="IRG56" s="239"/>
      <c r="IRH56" s="239"/>
      <c r="IRI56" s="239"/>
      <c r="IRJ56" s="239"/>
      <c r="IRK56" s="239"/>
      <c r="IRL56" s="239"/>
      <c r="IRM56" s="239"/>
      <c r="IRN56" s="239"/>
      <c r="IRO56" s="239"/>
      <c r="IRP56" s="239"/>
      <c r="IRQ56" s="239"/>
      <c r="IRR56" s="239"/>
      <c r="IRS56" s="239"/>
      <c r="IRT56" s="239"/>
      <c r="IRU56" s="239"/>
      <c r="IRV56" s="239"/>
      <c r="IRW56" s="239"/>
      <c r="IRX56" s="239"/>
      <c r="IRY56" s="239"/>
      <c r="IRZ56" s="239"/>
      <c r="ISA56" s="239"/>
      <c r="ISB56" s="239"/>
      <c r="ISC56" s="239"/>
      <c r="ISD56" s="239"/>
      <c r="ISE56" s="239"/>
      <c r="ISF56" s="239"/>
      <c r="ISG56" s="239"/>
      <c r="ISH56" s="239"/>
      <c r="ISI56" s="239"/>
      <c r="ISJ56" s="239"/>
      <c r="ISK56" s="239"/>
      <c r="ISL56" s="239"/>
      <c r="ISM56" s="239"/>
      <c r="ISN56" s="239"/>
      <c r="ISO56" s="239"/>
      <c r="ISP56" s="239"/>
      <c r="ISQ56" s="239"/>
      <c r="ISR56" s="239"/>
      <c r="ISS56" s="239"/>
      <c r="IST56" s="239"/>
      <c r="ISU56" s="239"/>
      <c r="ISV56" s="239"/>
      <c r="ISW56" s="239"/>
      <c r="ISX56" s="239"/>
      <c r="ISY56" s="239"/>
      <c r="ISZ56" s="239"/>
      <c r="ITA56" s="239"/>
      <c r="ITB56" s="239"/>
      <c r="ITC56" s="239"/>
      <c r="ITD56" s="239"/>
      <c r="ITE56" s="239"/>
      <c r="ITF56" s="239"/>
      <c r="ITG56" s="239"/>
      <c r="ITH56" s="239"/>
      <c r="ITI56" s="239"/>
      <c r="ITJ56" s="239"/>
      <c r="ITK56" s="239"/>
      <c r="ITL56" s="239"/>
      <c r="ITM56" s="239"/>
      <c r="ITN56" s="239"/>
      <c r="ITO56" s="239"/>
      <c r="ITP56" s="239"/>
      <c r="ITQ56" s="239"/>
      <c r="ITR56" s="239"/>
      <c r="ITS56" s="239"/>
      <c r="ITT56" s="239"/>
      <c r="ITU56" s="239"/>
      <c r="ITV56" s="239"/>
      <c r="ITW56" s="239"/>
      <c r="ITX56" s="239"/>
      <c r="ITY56" s="239"/>
      <c r="ITZ56" s="239"/>
      <c r="IUA56" s="239"/>
      <c r="IUB56" s="239"/>
      <c r="IUC56" s="239"/>
      <c r="IUD56" s="239"/>
      <c r="IUE56" s="239"/>
      <c r="IUF56" s="239"/>
      <c r="IUG56" s="239"/>
      <c r="IUH56" s="239"/>
      <c r="IUI56" s="239"/>
      <c r="IUJ56" s="239"/>
      <c r="IUK56" s="239"/>
      <c r="IUL56" s="239"/>
      <c r="IUM56" s="239"/>
      <c r="IUN56" s="239"/>
      <c r="IUO56" s="239"/>
      <c r="IUP56" s="239"/>
      <c r="IUQ56" s="239"/>
      <c r="IUR56" s="239"/>
      <c r="IUS56" s="239"/>
      <c r="IUT56" s="239"/>
      <c r="IUU56" s="239"/>
      <c r="IUV56" s="239"/>
      <c r="IUW56" s="239"/>
      <c r="IUX56" s="239"/>
      <c r="IUY56" s="239"/>
      <c r="IUZ56" s="239"/>
      <c r="IVA56" s="239"/>
      <c r="IVB56" s="239"/>
      <c r="IVC56" s="239"/>
      <c r="IVD56" s="239"/>
      <c r="IVE56" s="239"/>
      <c r="IVF56" s="239"/>
      <c r="IVG56" s="239"/>
      <c r="IVH56" s="239"/>
      <c r="IVI56" s="239"/>
      <c r="IVJ56" s="239"/>
      <c r="IVK56" s="239"/>
      <c r="IVL56" s="239"/>
      <c r="IVM56" s="239"/>
      <c r="IVN56" s="239"/>
      <c r="IVO56" s="239"/>
      <c r="IVP56" s="239"/>
      <c r="IVQ56" s="239"/>
      <c r="IVR56" s="239"/>
      <c r="IVS56" s="239"/>
      <c r="IVT56" s="239"/>
      <c r="IVU56" s="239"/>
      <c r="IVV56" s="239"/>
      <c r="IVW56" s="239"/>
      <c r="IVX56" s="239"/>
      <c r="IVY56" s="239"/>
      <c r="IVZ56" s="239"/>
      <c r="IWA56" s="239"/>
      <c r="IWB56" s="239"/>
      <c r="IWC56" s="239"/>
      <c r="IWD56" s="239"/>
      <c r="IWE56" s="239"/>
      <c r="IWF56" s="239"/>
      <c r="IWG56" s="239"/>
      <c r="IWH56" s="239"/>
      <c r="IWI56" s="239"/>
      <c r="IWJ56" s="239"/>
      <c r="IWK56" s="239"/>
      <c r="IWL56" s="239"/>
      <c r="IWM56" s="239"/>
      <c r="IWN56" s="239"/>
      <c r="IWO56" s="239"/>
      <c r="IWP56" s="239"/>
      <c r="IWQ56" s="239"/>
      <c r="IWR56" s="239"/>
      <c r="IWS56" s="239"/>
      <c r="IWT56" s="239"/>
      <c r="IWU56" s="239"/>
      <c r="IWV56" s="239"/>
      <c r="IWW56" s="239"/>
      <c r="IWX56" s="239"/>
      <c r="IWY56" s="239"/>
      <c r="IWZ56" s="239"/>
      <c r="IXA56" s="239"/>
      <c r="IXB56" s="239"/>
      <c r="IXC56" s="239"/>
      <c r="IXD56" s="239"/>
      <c r="IXE56" s="239"/>
      <c r="IXF56" s="239"/>
      <c r="IXG56" s="239"/>
      <c r="IXH56" s="239"/>
      <c r="IXI56" s="239"/>
      <c r="IXJ56" s="239"/>
      <c r="IXK56" s="239"/>
      <c r="IXL56" s="239"/>
      <c r="IXM56" s="239"/>
      <c r="IXN56" s="239"/>
      <c r="IXO56" s="239"/>
      <c r="IXP56" s="239"/>
      <c r="IXQ56" s="239"/>
      <c r="IXR56" s="239"/>
      <c r="IXS56" s="239"/>
      <c r="IXT56" s="239"/>
      <c r="IXU56" s="239"/>
      <c r="IXV56" s="239"/>
      <c r="IXW56" s="239"/>
      <c r="IXX56" s="239"/>
      <c r="IXY56" s="239"/>
      <c r="IXZ56" s="239"/>
      <c r="IYA56" s="239"/>
      <c r="IYB56" s="239"/>
      <c r="IYC56" s="239"/>
      <c r="IYD56" s="239"/>
      <c r="IYE56" s="239"/>
      <c r="IYF56" s="239"/>
      <c r="IYG56" s="239"/>
      <c r="IYH56" s="239"/>
      <c r="IYI56" s="239"/>
      <c r="IYJ56" s="239"/>
      <c r="IYK56" s="239"/>
      <c r="IYL56" s="239"/>
      <c r="IYM56" s="239"/>
      <c r="IYN56" s="239"/>
      <c r="IYO56" s="239"/>
      <c r="IYP56" s="239"/>
      <c r="IYQ56" s="239"/>
      <c r="IYR56" s="239"/>
      <c r="IYS56" s="239"/>
      <c r="IYT56" s="239"/>
      <c r="IYU56" s="239"/>
      <c r="IYV56" s="239"/>
      <c r="IYW56" s="239"/>
      <c r="IYX56" s="239"/>
      <c r="IYY56" s="239"/>
      <c r="IYZ56" s="239"/>
      <c r="IZA56" s="239"/>
      <c r="IZB56" s="239"/>
      <c r="IZC56" s="239"/>
      <c r="IZD56" s="239"/>
      <c r="IZE56" s="239"/>
      <c r="IZF56" s="239"/>
      <c r="IZG56" s="239"/>
      <c r="IZH56" s="239"/>
      <c r="IZI56" s="239"/>
      <c r="IZJ56" s="239"/>
      <c r="IZK56" s="239"/>
      <c r="IZL56" s="239"/>
      <c r="IZM56" s="239"/>
      <c r="IZN56" s="239"/>
      <c r="IZO56" s="239"/>
      <c r="IZP56" s="239"/>
      <c r="IZQ56" s="239"/>
      <c r="IZR56" s="239"/>
      <c r="IZS56" s="239"/>
      <c r="IZT56" s="239"/>
      <c r="IZU56" s="239"/>
      <c r="IZV56" s="239"/>
      <c r="IZW56" s="239"/>
      <c r="IZX56" s="239"/>
      <c r="IZY56" s="239"/>
      <c r="IZZ56" s="239"/>
      <c r="JAA56" s="239"/>
      <c r="JAB56" s="239"/>
      <c r="JAC56" s="239"/>
      <c r="JAD56" s="239"/>
      <c r="JAE56" s="239"/>
      <c r="JAF56" s="239"/>
      <c r="JAG56" s="239"/>
      <c r="JAH56" s="239"/>
      <c r="JAI56" s="239"/>
      <c r="JAJ56" s="239"/>
      <c r="JAK56" s="239"/>
      <c r="JAL56" s="239"/>
      <c r="JAM56" s="239"/>
      <c r="JAN56" s="239"/>
      <c r="JAO56" s="239"/>
      <c r="JAP56" s="239"/>
      <c r="JAQ56" s="239"/>
      <c r="JAR56" s="239"/>
      <c r="JAS56" s="239"/>
      <c r="JAT56" s="239"/>
      <c r="JAU56" s="239"/>
      <c r="JAV56" s="239"/>
      <c r="JAW56" s="239"/>
      <c r="JAX56" s="239"/>
      <c r="JAY56" s="239"/>
      <c r="JAZ56" s="239"/>
      <c r="JBA56" s="239"/>
      <c r="JBB56" s="239"/>
      <c r="JBC56" s="239"/>
      <c r="JBD56" s="239"/>
      <c r="JBE56" s="239"/>
      <c r="JBF56" s="239"/>
      <c r="JBG56" s="239"/>
      <c r="JBH56" s="239"/>
      <c r="JBI56" s="239"/>
      <c r="JBJ56" s="239"/>
      <c r="JBK56" s="239"/>
      <c r="JBL56" s="239"/>
      <c r="JBM56" s="239"/>
      <c r="JBN56" s="239"/>
      <c r="JBO56" s="239"/>
      <c r="JBP56" s="239"/>
      <c r="JBQ56" s="239"/>
      <c r="JBR56" s="239"/>
      <c r="JBS56" s="239"/>
      <c r="JBT56" s="239"/>
      <c r="JBU56" s="239"/>
      <c r="JBV56" s="239"/>
      <c r="JBW56" s="239"/>
      <c r="JBX56" s="239"/>
      <c r="JBY56" s="239"/>
      <c r="JBZ56" s="239"/>
      <c r="JCA56" s="239"/>
      <c r="JCB56" s="239"/>
      <c r="JCC56" s="239"/>
      <c r="JCD56" s="239"/>
      <c r="JCE56" s="239"/>
      <c r="JCF56" s="239"/>
      <c r="JCG56" s="239"/>
      <c r="JCH56" s="239"/>
      <c r="JCI56" s="239"/>
      <c r="JCJ56" s="239"/>
      <c r="JCK56" s="239"/>
      <c r="JCL56" s="239"/>
      <c r="JCM56" s="239"/>
      <c r="JCN56" s="239"/>
      <c r="JCO56" s="239"/>
      <c r="JCP56" s="239"/>
      <c r="JCQ56" s="239"/>
      <c r="JCR56" s="239"/>
      <c r="JCS56" s="239"/>
      <c r="JCT56" s="239"/>
      <c r="JCU56" s="239"/>
      <c r="JCV56" s="239"/>
      <c r="JCW56" s="239"/>
      <c r="JCX56" s="239"/>
      <c r="JCY56" s="239"/>
      <c r="JCZ56" s="239"/>
      <c r="JDA56" s="239"/>
      <c r="JDB56" s="239"/>
      <c r="JDC56" s="239"/>
      <c r="JDD56" s="239"/>
      <c r="JDE56" s="239"/>
      <c r="JDF56" s="239"/>
      <c r="JDG56" s="239"/>
      <c r="JDH56" s="239"/>
      <c r="JDI56" s="239"/>
      <c r="JDJ56" s="239"/>
      <c r="JDK56" s="239"/>
      <c r="JDL56" s="239"/>
      <c r="JDM56" s="239"/>
      <c r="JDN56" s="239"/>
      <c r="JDO56" s="239"/>
      <c r="JDP56" s="239"/>
      <c r="JDQ56" s="239"/>
      <c r="JDR56" s="239"/>
      <c r="JDS56" s="239"/>
      <c r="JDT56" s="239"/>
      <c r="JDU56" s="239"/>
      <c r="JDV56" s="239"/>
      <c r="JDW56" s="239"/>
      <c r="JDX56" s="239"/>
      <c r="JDY56" s="239"/>
      <c r="JDZ56" s="239"/>
      <c r="JEA56" s="239"/>
      <c r="JEB56" s="239"/>
      <c r="JEC56" s="239"/>
      <c r="JED56" s="239"/>
      <c r="JEE56" s="239"/>
      <c r="JEF56" s="239"/>
      <c r="JEG56" s="239"/>
      <c r="JEH56" s="239"/>
      <c r="JEI56" s="239"/>
      <c r="JEJ56" s="239"/>
      <c r="JEK56" s="239"/>
      <c r="JEL56" s="239"/>
      <c r="JEM56" s="239"/>
      <c r="JEN56" s="239"/>
      <c r="JEO56" s="239"/>
      <c r="JEP56" s="239"/>
      <c r="JEQ56" s="239"/>
      <c r="JER56" s="239"/>
      <c r="JES56" s="239"/>
      <c r="JET56" s="239"/>
      <c r="JEU56" s="239"/>
      <c r="JEV56" s="239"/>
      <c r="JEW56" s="239"/>
      <c r="JEX56" s="239"/>
      <c r="JEY56" s="239"/>
      <c r="JEZ56" s="239"/>
      <c r="JFA56" s="239"/>
      <c r="JFB56" s="239"/>
      <c r="JFC56" s="239"/>
      <c r="JFD56" s="239"/>
      <c r="JFE56" s="239"/>
      <c r="JFF56" s="239"/>
      <c r="JFG56" s="239"/>
      <c r="JFH56" s="239"/>
      <c r="JFI56" s="239"/>
      <c r="JFJ56" s="239"/>
      <c r="JFK56" s="239"/>
      <c r="JFL56" s="239"/>
      <c r="JFM56" s="239"/>
      <c r="JFN56" s="239"/>
      <c r="JFO56" s="239"/>
      <c r="JFP56" s="239"/>
      <c r="JFQ56" s="239"/>
      <c r="JFR56" s="239"/>
      <c r="JFS56" s="239"/>
      <c r="JFT56" s="239"/>
      <c r="JFU56" s="239"/>
      <c r="JFV56" s="239"/>
      <c r="JFW56" s="239"/>
      <c r="JFX56" s="239"/>
      <c r="JFY56" s="239"/>
      <c r="JFZ56" s="239"/>
      <c r="JGA56" s="239"/>
      <c r="JGB56" s="239"/>
      <c r="JGC56" s="239"/>
      <c r="JGD56" s="239"/>
      <c r="JGE56" s="239"/>
      <c r="JGF56" s="239"/>
      <c r="JGG56" s="239"/>
      <c r="JGH56" s="239"/>
      <c r="JGI56" s="239"/>
      <c r="JGJ56" s="239"/>
      <c r="JGK56" s="239"/>
      <c r="JGL56" s="239"/>
      <c r="JGM56" s="239"/>
      <c r="JGN56" s="239"/>
      <c r="JGO56" s="239"/>
      <c r="JGP56" s="239"/>
      <c r="JGQ56" s="239"/>
      <c r="JGR56" s="239"/>
      <c r="JGS56" s="239"/>
      <c r="JGT56" s="239"/>
      <c r="JGU56" s="239"/>
      <c r="JGV56" s="239"/>
      <c r="JGW56" s="239"/>
      <c r="JGX56" s="239"/>
      <c r="JGY56" s="239"/>
      <c r="JGZ56" s="239"/>
      <c r="JHA56" s="239"/>
      <c r="JHB56" s="239"/>
      <c r="JHC56" s="239"/>
      <c r="JHD56" s="239"/>
      <c r="JHE56" s="239"/>
      <c r="JHF56" s="239"/>
      <c r="JHG56" s="239"/>
      <c r="JHH56" s="239"/>
      <c r="JHI56" s="239"/>
      <c r="JHJ56" s="239"/>
      <c r="JHK56" s="239"/>
      <c r="JHL56" s="239"/>
      <c r="JHM56" s="239"/>
      <c r="JHN56" s="239"/>
      <c r="JHO56" s="239"/>
      <c r="JHP56" s="239"/>
      <c r="JHQ56" s="239"/>
      <c r="JHR56" s="239"/>
      <c r="JHS56" s="239"/>
      <c r="JHT56" s="239"/>
      <c r="JHU56" s="239"/>
      <c r="JHV56" s="239"/>
      <c r="JHW56" s="239"/>
      <c r="JHX56" s="239"/>
      <c r="JHY56" s="239"/>
      <c r="JHZ56" s="239"/>
      <c r="JIA56" s="239"/>
      <c r="JIB56" s="239"/>
      <c r="JIC56" s="239"/>
      <c r="JID56" s="239"/>
      <c r="JIE56" s="239"/>
      <c r="JIF56" s="239"/>
      <c r="JIG56" s="239"/>
      <c r="JIH56" s="239"/>
      <c r="JII56" s="239"/>
      <c r="JIJ56" s="239"/>
      <c r="JIK56" s="239"/>
      <c r="JIL56" s="239"/>
      <c r="JIM56" s="239"/>
      <c r="JIN56" s="239"/>
      <c r="JIO56" s="239"/>
      <c r="JIP56" s="239"/>
      <c r="JIQ56" s="239"/>
      <c r="JIR56" s="239"/>
      <c r="JIS56" s="239"/>
      <c r="JIT56" s="239"/>
      <c r="JIU56" s="239"/>
      <c r="JIV56" s="239"/>
      <c r="JIW56" s="239"/>
      <c r="JIX56" s="239"/>
      <c r="JIY56" s="239"/>
      <c r="JIZ56" s="239"/>
      <c r="JJA56" s="239"/>
      <c r="JJB56" s="239"/>
      <c r="JJC56" s="239"/>
      <c r="JJD56" s="239"/>
      <c r="JJE56" s="239"/>
      <c r="JJF56" s="239"/>
      <c r="JJG56" s="239"/>
      <c r="JJH56" s="239"/>
      <c r="JJI56" s="239"/>
      <c r="JJJ56" s="239"/>
      <c r="JJK56" s="239"/>
      <c r="JJL56" s="239"/>
      <c r="JJM56" s="239"/>
      <c r="JJN56" s="239"/>
      <c r="JJO56" s="239"/>
      <c r="JJP56" s="239"/>
      <c r="JJQ56" s="239"/>
      <c r="JJR56" s="239"/>
      <c r="JJS56" s="239"/>
      <c r="JJT56" s="239"/>
      <c r="JJU56" s="239"/>
      <c r="JJV56" s="239"/>
      <c r="JJW56" s="239"/>
      <c r="JJX56" s="239"/>
      <c r="JJY56" s="239"/>
      <c r="JJZ56" s="239"/>
      <c r="JKA56" s="239"/>
      <c r="JKB56" s="239"/>
      <c r="JKC56" s="239"/>
      <c r="JKD56" s="239"/>
      <c r="JKE56" s="239"/>
      <c r="JKF56" s="239"/>
      <c r="JKG56" s="239"/>
      <c r="JKH56" s="239"/>
      <c r="JKI56" s="239"/>
      <c r="JKJ56" s="239"/>
      <c r="JKK56" s="239"/>
      <c r="JKL56" s="239"/>
      <c r="JKM56" s="239"/>
      <c r="JKN56" s="239"/>
      <c r="JKO56" s="239"/>
      <c r="JKP56" s="239"/>
      <c r="JKQ56" s="239"/>
      <c r="JKR56" s="239"/>
      <c r="JKS56" s="239"/>
      <c r="JKT56" s="239"/>
      <c r="JKU56" s="239"/>
      <c r="JKV56" s="239"/>
      <c r="JKW56" s="239"/>
      <c r="JKX56" s="239"/>
      <c r="JKY56" s="239"/>
      <c r="JKZ56" s="239"/>
      <c r="JLA56" s="239"/>
      <c r="JLB56" s="239"/>
      <c r="JLC56" s="239"/>
      <c r="JLD56" s="239"/>
      <c r="JLE56" s="239"/>
      <c r="JLF56" s="239"/>
      <c r="JLG56" s="239"/>
      <c r="JLH56" s="239"/>
      <c r="JLI56" s="239"/>
      <c r="JLJ56" s="239"/>
      <c r="JLK56" s="239"/>
      <c r="JLL56" s="239"/>
      <c r="JLM56" s="239"/>
      <c r="JLN56" s="239"/>
      <c r="JLO56" s="239"/>
      <c r="JLP56" s="239"/>
      <c r="JLQ56" s="239"/>
      <c r="JLR56" s="239"/>
      <c r="JLS56" s="239"/>
      <c r="JLT56" s="239"/>
      <c r="JLU56" s="239"/>
      <c r="JLV56" s="239"/>
      <c r="JLW56" s="239"/>
      <c r="JLX56" s="239"/>
      <c r="JLY56" s="239"/>
      <c r="JLZ56" s="239"/>
      <c r="JMA56" s="239"/>
      <c r="JMB56" s="239"/>
      <c r="JMC56" s="239"/>
      <c r="JMD56" s="239"/>
      <c r="JME56" s="239"/>
      <c r="JMF56" s="239"/>
      <c r="JMG56" s="239"/>
      <c r="JMH56" s="239"/>
      <c r="JMI56" s="239"/>
      <c r="JMJ56" s="239"/>
      <c r="JMK56" s="239"/>
      <c r="JML56" s="239"/>
      <c r="JMM56" s="239"/>
      <c r="JMN56" s="239"/>
      <c r="JMO56" s="239"/>
      <c r="JMP56" s="239"/>
      <c r="JMQ56" s="239"/>
      <c r="JMR56" s="239"/>
      <c r="JMS56" s="239"/>
      <c r="JMT56" s="239"/>
      <c r="JMU56" s="239"/>
      <c r="JMV56" s="239"/>
      <c r="JMW56" s="239"/>
      <c r="JMX56" s="239"/>
      <c r="JMY56" s="239"/>
      <c r="JMZ56" s="239"/>
      <c r="JNA56" s="239"/>
      <c r="JNB56" s="239"/>
      <c r="JNC56" s="239"/>
      <c r="JND56" s="239"/>
      <c r="JNE56" s="239"/>
      <c r="JNF56" s="239"/>
      <c r="JNG56" s="239"/>
      <c r="JNH56" s="239"/>
      <c r="JNI56" s="239"/>
      <c r="JNJ56" s="239"/>
      <c r="JNK56" s="239"/>
      <c r="JNL56" s="239"/>
      <c r="JNM56" s="239"/>
      <c r="JNN56" s="239"/>
      <c r="JNO56" s="239"/>
      <c r="JNP56" s="239"/>
      <c r="JNQ56" s="239"/>
      <c r="JNR56" s="239"/>
      <c r="JNS56" s="239"/>
      <c r="JNT56" s="239"/>
      <c r="JNU56" s="239"/>
      <c r="JNV56" s="239"/>
      <c r="JNW56" s="239"/>
      <c r="JNX56" s="239"/>
      <c r="JNY56" s="239"/>
      <c r="JNZ56" s="239"/>
      <c r="JOA56" s="239"/>
      <c r="JOB56" s="239"/>
      <c r="JOC56" s="239"/>
      <c r="JOD56" s="239"/>
      <c r="JOE56" s="239"/>
      <c r="JOF56" s="239"/>
      <c r="JOG56" s="239"/>
      <c r="JOH56" s="239"/>
      <c r="JOI56" s="239"/>
      <c r="JOJ56" s="239"/>
      <c r="JOK56" s="239"/>
      <c r="JOL56" s="239"/>
      <c r="JOM56" s="239"/>
      <c r="JON56" s="239"/>
      <c r="JOO56" s="239"/>
      <c r="JOP56" s="239"/>
      <c r="JOQ56" s="239"/>
      <c r="JOR56" s="239"/>
      <c r="JOS56" s="239"/>
      <c r="JOT56" s="239"/>
      <c r="JOU56" s="239"/>
      <c r="JOV56" s="239"/>
      <c r="JOW56" s="239"/>
      <c r="JOX56" s="239"/>
      <c r="JOY56" s="239"/>
      <c r="JOZ56" s="239"/>
      <c r="JPA56" s="239"/>
      <c r="JPB56" s="239"/>
      <c r="JPC56" s="239"/>
      <c r="JPD56" s="239"/>
      <c r="JPE56" s="239"/>
      <c r="JPF56" s="239"/>
      <c r="JPG56" s="239"/>
      <c r="JPH56" s="239"/>
      <c r="JPI56" s="239"/>
      <c r="JPJ56" s="239"/>
      <c r="JPK56" s="239"/>
      <c r="JPL56" s="239"/>
      <c r="JPM56" s="239"/>
      <c r="JPN56" s="239"/>
      <c r="JPO56" s="239"/>
      <c r="JPP56" s="239"/>
      <c r="JPQ56" s="239"/>
      <c r="JPR56" s="239"/>
      <c r="JPS56" s="239"/>
      <c r="JPT56" s="239"/>
      <c r="JPU56" s="239"/>
      <c r="JPV56" s="239"/>
      <c r="JPW56" s="239"/>
      <c r="JPX56" s="239"/>
      <c r="JPY56" s="239"/>
      <c r="JPZ56" s="239"/>
      <c r="JQA56" s="239"/>
      <c r="JQB56" s="239"/>
      <c r="JQC56" s="239"/>
      <c r="JQD56" s="239"/>
      <c r="JQE56" s="239"/>
      <c r="JQF56" s="239"/>
      <c r="JQG56" s="239"/>
      <c r="JQH56" s="239"/>
      <c r="JQI56" s="239"/>
      <c r="JQJ56" s="239"/>
      <c r="JQK56" s="239"/>
      <c r="JQL56" s="239"/>
      <c r="JQM56" s="239"/>
      <c r="JQN56" s="239"/>
      <c r="JQO56" s="239"/>
      <c r="JQP56" s="239"/>
      <c r="JQQ56" s="239"/>
      <c r="JQR56" s="239"/>
      <c r="JQS56" s="239"/>
      <c r="JQT56" s="239"/>
      <c r="JQU56" s="239"/>
      <c r="JQV56" s="239"/>
      <c r="JQW56" s="239"/>
      <c r="JQX56" s="239"/>
      <c r="JQY56" s="239"/>
      <c r="JQZ56" s="239"/>
      <c r="JRA56" s="239"/>
      <c r="JRB56" s="239"/>
      <c r="JRC56" s="239"/>
      <c r="JRD56" s="239"/>
      <c r="JRE56" s="239"/>
      <c r="JRF56" s="239"/>
      <c r="JRG56" s="239"/>
      <c r="JRH56" s="239"/>
      <c r="JRI56" s="239"/>
      <c r="JRJ56" s="239"/>
      <c r="JRK56" s="239"/>
      <c r="JRL56" s="239"/>
      <c r="JRM56" s="239"/>
      <c r="JRN56" s="239"/>
      <c r="JRO56" s="239"/>
      <c r="JRP56" s="239"/>
      <c r="JRQ56" s="239"/>
      <c r="JRR56" s="239"/>
      <c r="JRS56" s="239"/>
      <c r="JRT56" s="239"/>
      <c r="JRU56" s="239"/>
      <c r="JRV56" s="239"/>
      <c r="JRW56" s="239"/>
      <c r="JRX56" s="239"/>
      <c r="JRY56" s="239"/>
      <c r="JRZ56" s="239"/>
      <c r="JSA56" s="239"/>
      <c r="JSB56" s="239"/>
      <c r="JSC56" s="239"/>
      <c r="JSD56" s="239"/>
      <c r="JSE56" s="239"/>
      <c r="JSF56" s="239"/>
      <c r="JSG56" s="239"/>
      <c r="JSH56" s="239"/>
      <c r="JSI56" s="239"/>
      <c r="JSJ56" s="239"/>
      <c r="JSK56" s="239"/>
      <c r="JSL56" s="239"/>
      <c r="JSM56" s="239"/>
      <c r="JSN56" s="239"/>
      <c r="JSO56" s="239"/>
      <c r="JSP56" s="239"/>
      <c r="JSQ56" s="239"/>
      <c r="JSR56" s="239"/>
      <c r="JSS56" s="239"/>
      <c r="JST56" s="239"/>
      <c r="JSU56" s="239"/>
      <c r="JSV56" s="239"/>
      <c r="JSW56" s="239"/>
      <c r="JSX56" s="239"/>
      <c r="JSY56" s="239"/>
      <c r="JSZ56" s="239"/>
      <c r="JTA56" s="239"/>
      <c r="JTB56" s="239"/>
      <c r="JTC56" s="239"/>
      <c r="JTD56" s="239"/>
      <c r="JTE56" s="239"/>
      <c r="JTF56" s="239"/>
      <c r="JTG56" s="239"/>
      <c r="JTH56" s="239"/>
      <c r="JTI56" s="239"/>
      <c r="JTJ56" s="239"/>
      <c r="JTK56" s="239"/>
      <c r="JTL56" s="239"/>
      <c r="JTM56" s="239"/>
      <c r="JTN56" s="239"/>
      <c r="JTO56" s="239"/>
      <c r="JTP56" s="239"/>
      <c r="JTQ56" s="239"/>
      <c r="JTR56" s="239"/>
      <c r="JTS56" s="239"/>
      <c r="JTT56" s="239"/>
      <c r="JTU56" s="239"/>
      <c r="JTV56" s="239"/>
      <c r="JTW56" s="239"/>
      <c r="JTX56" s="239"/>
      <c r="JTY56" s="239"/>
      <c r="JTZ56" s="239"/>
      <c r="JUA56" s="239"/>
      <c r="JUB56" s="239"/>
      <c r="JUC56" s="239"/>
      <c r="JUD56" s="239"/>
      <c r="JUE56" s="239"/>
      <c r="JUF56" s="239"/>
      <c r="JUG56" s="239"/>
      <c r="JUH56" s="239"/>
      <c r="JUI56" s="239"/>
      <c r="JUJ56" s="239"/>
      <c r="JUK56" s="239"/>
      <c r="JUL56" s="239"/>
      <c r="JUM56" s="239"/>
      <c r="JUN56" s="239"/>
      <c r="JUO56" s="239"/>
      <c r="JUP56" s="239"/>
      <c r="JUQ56" s="239"/>
      <c r="JUR56" s="239"/>
      <c r="JUS56" s="239"/>
      <c r="JUT56" s="239"/>
      <c r="JUU56" s="239"/>
      <c r="JUV56" s="239"/>
      <c r="JUW56" s="239"/>
      <c r="JUX56" s="239"/>
      <c r="JUY56" s="239"/>
      <c r="JUZ56" s="239"/>
      <c r="JVA56" s="239"/>
      <c r="JVB56" s="239"/>
      <c r="JVC56" s="239"/>
      <c r="JVD56" s="239"/>
      <c r="JVE56" s="239"/>
      <c r="JVF56" s="239"/>
      <c r="JVG56" s="239"/>
      <c r="JVH56" s="239"/>
      <c r="JVI56" s="239"/>
      <c r="JVJ56" s="239"/>
      <c r="JVK56" s="239"/>
      <c r="JVL56" s="239"/>
      <c r="JVM56" s="239"/>
      <c r="JVN56" s="239"/>
      <c r="JVO56" s="239"/>
      <c r="JVP56" s="239"/>
      <c r="JVQ56" s="239"/>
      <c r="JVR56" s="239"/>
      <c r="JVS56" s="239"/>
      <c r="JVT56" s="239"/>
      <c r="JVU56" s="239"/>
      <c r="JVV56" s="239"/>
      <c r="JVW56" s="239"/>
      <c r="JVX56" s="239"/>
      <c r="JVY56" s="239"/>
      <c r="JVZ56" s="239"/>
      <c r="JWA56" s="239"/>
      <c r="JWB56" s="239"/>
      <c r="JWC56" s="239"/>
      <c r="JWD56" s="239"/>
      <c r="JWE56" s="239"/>
      <c r="JWF56" s="239"/>
      <c r="JWG56" s="239"/>
      <c r="JWH56" s="239"/>
      <c r="JWI56" s="239"/>
      <c r="JWJ56" s="239"/>
      <c r="JWK56" s="239"/>
      <c r="JWL56" s="239"/>
      <c r="JWM56" s="239"/>
      <c r="JWN56" s="239"/>
      <c r="JWO56" s="239"/>
      <c r="JWP56" s="239"/>
      <c r="JWQ56" s="239"/>
      <c r="JWR56" s="239"/>
      <c r="JWS56" s="239"/>
      <c r="JWT56" s="239"/>
      <c r="JWU56" s="239"/>
      <c r="JWV56" s="239"/>
      <c r="JWW56" s="239"/>
      <c r="JWX56" s="239"/>
      <c r="JWY56" s="239"/>
      <c r="JWZ56" s="239"/>
      <c r="JXA56" s="239"/>
      <c r="JXB56" s="239"/>
      <c r="JXC56" s="239"/>
      <c r="JXD56" s="239"/>
      <c r="JXE56" s="239"/>
      <c r="JXF56" s="239"/>
      <c r="JXG56" s="239"/>
      <c r="JXH56" s="239"/>
      <c r="JXI56" s="239"/>
      <c r="JXJ56" s="239"/>
      <c r="JXK56" s="239"/>
      <c r="JXL56" s="239"/>
      <c r="JXM56" s="239"/>
      <c r="JXN56" s="239"/>
      <c r="JXO56" s="239"/>
      <c r="JXP56" s="239"/>
      <c r="JXQ56" s="239"/>
      <c r="JXR56" s="239"/>
      <c r="JXS56" s="239"/>
      <c r="JXT56" s="239"/>
      <c r="JXU56" s="239"/>
      <c r="JXV56" s="239"/>
      <c r="JXW56" s="239"/>
      <c r="JXX56" s="239"/>
      <c r="JXY56" s="239"/>
      <c r="JXZ56" s="239"/>
      <c r="JYA56" s="239"/>
      <c r="JYB56" s="239"/>
      <c r="JYC56" s="239"/>
      <c r="JYD56" s="239"/>
      <c r="JYE56" s="239"/>
      <c r="JYF56" s="239"/>
      <c r="JYG56" s="239"/>
      <c r="JYH56" s="239"/>
      <c r="JYI56" s="239"/>
      <c r="JYJ56" s="239"/>
      <c r="JYK56" s="239"/>
      <c r="JYL56" s="239"/>
      <c r="JYM56" s="239"/>
      <c r="JYN56" s="239"/>
      <c r="JYO56" s="239"/>
      <c r="JYP56" s="239"/>
      <c r="JYQ56" s="239"/>
      <c r="JYR56" s="239"/>
      <c r="JYS56" s="239"/>
      <c r="JYT56" s="239"/>
      <c r="JYU56" s="239"/>
      <c r="JYV56" s="239"/>
      <c r="JYW56" s="239"/>
      <c r="JYX56" s="239"/>
      <c r="JYY56" s="239"/>
      <c r="JYZ56" s="239"/>
      <c r="JZA56" s="239"/>
      <c r="JZB56" s="239"/>
      <c r="JZC56" s="239"/>
      <c r="JZD56" s="239"/>
      <c r="JZE56" s="239"/>
      <c r="JZF56" s="239"/>
      <c r="JZG56" s="239"/>
      <c r="JZH56" s="239"/>
      <c r="JZI56" s="239"/>
      <c r="JZJ56" s="239"/>
      <c r="JZK56" s="239"/>
      <c r="JZL56" s="239"/>
      <c r="JZM56" s="239"/>
      <c r="JZN56" s="239"/>
      <c r="JZO56" s="239"/>
      <c r="JZP56" s="239"/>
      <c r="JZQ56" s="239"/>
      <c r="JZR56" s="239"/>
      <c r="JZS56" s="239"/>
      <c r="JZT56" s="239"/>
      <c r="JZU56" s="239"/>
      <c r="JZV56" s="239"/>
      <c r="JZW56" s="239"/>
      <c r="JZX56" s="239"/>
      <c r="JZY56" s="239"/>
      <c r="JZZ56" s="239"/>
      <c r="KAA56" s="239"/>
      <c r="KAB56" s="239"/>
      <c r="KAC56" s="239"/>
      <c r="KAD56" s="239"/>
      <c r="KAE56" s="239"/>
      <c r="KAF56" s="239"/>
      <c r="KAG56" s="239"/>
      <c r="KAH56" s="239"/>
      <c r="KAI56" s="239"/>
      <c r="KAJ56" s="239"/>
      <c r="KAK56" s="239"/>
      <c r="KAL56" s="239"/>
      <c r="KAM56" s="239"/>
      <c r="KAN56" s="239"/>
      <c r="KAO56" s="239"/>
      <c r="KAP56" s="239"/>
      <c r="KAQ56" s="239"/>
      <c r="KAR56" s="239"/>
      <c r="KAS56" s="239"/>
      <c r="KAT56" s="239"/>
      <c r="KAU56" s="239"/>
      <c r="KAV56" s="239"/>
      <c r="KAW56" s="239"/>
      <c r="KAX56" s="239"/>
      <c r="KAY56" s="239"/>
      <c r="KAZ56" s="239"/>
      <c r="KBA56" s="239"/>
      <c r="KBB56" s="239"/>
      <c r="KBC56" s="239"/>
      <c r="KBD56" s="239"/>
      <c r="KBE56" s="239"/>
      <c r="KBF56" s="239"/>
      <c r="KBG56" s="239"/>
      <c r="KBH56" s="239"/>
      <c r="KBI56" s="239"/>
      <c r="KBJ56" s="239"/>
      <c r="KBK56" s="239"/>
      <c r="KBL56" s="239"/>
      <c r="KBM56" s="239"/>
      <c r="KBN56" s="239"/>
      <c r="KBO56" s="239"/>
      <c r="KBP56" s="239"/>
      <c r="KBQ56" s="239"/>
      <c r="KBR56" s="239"/>
      <c r="KBS56" s="239"/>
      <c r="KBT56" s="239"/>
      <c r="KBU56" s="239"/>
      <c r="KBV56" s="239"/>
      <c r="KBW56" s="239"/>
      <c r="KBX56" s="239"/>
      <c r="KBY56" s="239"/>
      <c r="KBZ56" s="239"/>
      <c r="KCA56" s="239"/>
      <c r="KCB56" s="239"/>
      <c r="KCC56" s="239"/>
      <c r="KCD56" s="239"/>
      <c r="KCE56" s="239"/>
      <c r="KCF56" s="239"/>
      <c r="KCG56" s="239"/>
      <c r="KCH56" s="239"/>
      <c r="KCI56" s="239"/>
      <c r="KCJ56" s="239"/>
      <c r="KCK56" s="239"/>
      <c r="KCL56" s="239"/>
      <c r="KCM56" s="239"/>
      <c r="KCN56" s="239"/>
      <c r="KCO56" s="239"/>
      <c r="KCP56" s="239"/>
      <c r="KCQ56" s="239"/>
      <c r="KCR56" s="239"/>
      <c r="KCS56" s="239"/>
      <c r="KCT56" s="239"/>
      <c r="KCU56" s="239"/>
      <c r="KCV56" s="239"/>
      <c r="KCW56" s="239"/>
      <c r="KCX56" s="239"/>
      <c r="KCY56" s="239"/>
      <c r="KCZ56" s="239"/>
      <c r="KDA56" s="239"/>
      <c r="KDB56" s="239"/>
      <c r="KDC56" s="239"/>
      <c r="KDD56" s="239"/>
      <c r="KDE56" s="239"/>
      <c r="KDF56" s="239"/>
      <c r="KDG56" s="239"/>
      <c r="KDH56" s="239"/>
      <c r="KDI56" s="239"/>
      <c r="KDJ56" s="239"/>
      <c r="KDK56" s="239"/>
      <c r="KDL56" s="239"/>
      <c r="KDM56" s="239"/>
      <c r="KDN56" s="239"/>
      <c r="KDO56" s="239"/>
      <c r="KDP56" s="239"/>
      <c r="KDQ56" s="239"/>
      <c r="KDR56" s="239"/>
      <c r="KDS56" s="239"/>
      <c r="KDT56" s="239"/>
      <c r="KDU56" s="239"/>
      <c r="KDV56" s="239"/>
      <c r="KDW56" s="239"/>
      <c r="KDX56" s="239"/>
      <c r="KDY56" s="239"/>
      <c r="KDZ56" s="239"/>
      <c r="KEA56" s="239"/>
      <c r="KEB56" s="239"/>
      <c r="KEC56" s="239"/>
      <c r="KED56" s="239"/>
      <c r="KEE56" s="239"/>
      <c r="KEF56" s="239"/>
      <c r="KEG56" s="239"/>
      <c r="KEH56" s="239"/>
      <c r="KEI56" s="239"/>
      <c r="KEJ56" s="239"/>
      <c r="KEK56" s="239"/>
      <c r="KEL56" s="239"/>
      <c r="KEM56" s="239"/>
      <c r="KEN56" s="239"/>
      <c r="KEO56" s="239"/>
      <c r="KEP56" s="239"/>
      <c r="KEQ56" s="239"/>
      <c r="KER56" s="239"/>
      <c r="KES56" s="239"/>
      <c r="KET56" s="239"/>
      <c r="KEU56" s="239"/>
      <c r="KEV56" s="239"/>
      <c r="KEW56" s="239"/>
      <c r="KEX56" s="239"/>
      <c r="KEY56" s="239"/>
      <c r="KEZ56" s="239"/>
      <c r="KFA56" s="239"/>
      <c r="KFB56" s="239"/>
      <c r="KFC56" s="239"/>
      <c r="KFD56" s="239"/>
      <c r="KFE56" s="239"/>
      <c r="KFF56" s="239"/>
      <c r="KFG56" s="239"/>
      <c r="KFH56" s="239"/>
      <c r="KFI56" s="239"/>
      <c r="KFJ56" s="239"/>
      <c r="KFK56" s="239"/>
      <c r="KFL56" s="239"/>
      <c r="KFM56" s="239"/>
      <c r="KFN56" s="239"/>
      <c r="KFO56" s="239"/>
      <c r="KFP56" s="239"/>
      <c r="KFQ56" s="239"/>
      <c r="KFR56" s="239"/>
      <c r="KFS56" s="239"/>
      <c r="KFT56" s="239"/>
      <c r="KFU56" s="239"/>
      <c r="KFV56" s="239"/>
      <c r="KFW56" s="239"/>
      <c r="KFX56" s="239"/>
      <c r="KFY56" s="239"/>
      <c r="KFZ56" s="239"/>
      <c r="KGA56" s="239"/>
      <c r="KGB56" s="239"/>
      <c r="KGC56" s="239"/>
      <c r="KGD56" s="239"/>
      <c r="KGE56" s="239"/>
      <c r="KGF56" s="239"/>
      <c r="KGG56" s="239"/>
      <c r="KGH56" s="239"/>
      <c r="KGI56" s="239"/>
      <c r="KGJ56" s="239"/>
      <c r="KGK56" s="239"/>
      <c r="KGL56" s="239"/>
      <c r="KGM56" s="239"/>
      <c r="KGN56" s="239"/>
      <c r="KGO56" s="239"/>
      <c r="KGP56" s="239"/>
      <c r="KGQ56" s="239"/>
      <c r="KGR56" s="239"/>
      <c r="KGS56" s="239"/>
      <c r="KGT56" s="239"/>
      <c r="KGU56" s="239"/>
      <c r="KGV56" s="239"/>
      <c r="KGW56" s="239"/>
      <c r="KGX56" s="239"/>
      <c r="KGY56" s="239"/>
      <c r="KGZ56" s="239"/>
      <c r="KHA56" s="239"/>
      <c r="KHB56" s="239"/>
      <c r="KHC56" s="239"/>
      <c r="KHD56" s="239"/>
      <c r="KHE56" s="239"/>
      <c r="KHF56" s="239"/>
      <c r="KHG56" s="239"/>
      <c r="KHH56" s="239"/>
      <c r="KHI56" s="239"/>
      <c r="KHJ56" s="239"/>
      <c r="KHK56" s="239"/>
      <c r="KHL56" s="239"/>
      <c r="KHM56" s="239"/>
      <c r="KHN56" s="239"/>
      <c r="KHO56" s="239"/>
      <c r="KHP56" s="239"/>
      <c r="KHQ56" s="239"/>
      <c r="KHR56" s="239"/>
      <c r="KHS56" s="239"/>
      <c r="KHT56" s="239"/>
      <c r="KHU56" s="239"/>
      <c r="KHV56" s="239"/>
      <c r="KHW56" s="239"/>
      <c r="KHX56" s="239"/>
      <c r="KHY56" s="239"/>
      <c r="KHZ56" s="239"/>
      <c r="KIA56" s="239"/>
      <c r="KIB56" s="239"/>
      <c r="KIC56" s="239"/>
      <c r="KID56" s="239"/>
      <c r="KIE56" s="239"/>
      <c r="KIF56" s="239"/>
      <c r="KIG56" s="239"/>
      <c r="KIH56" s="239"/>
      <c r="KII56" s="239"/>
      <c r="KIJ56" s="239"/>
      <c r="KIK56" s="239"/>
      <c r="KIL56" s="239"/>
      <c r="KIM56" s="239"/>
      <c r="KIN56" s="239"/>
      <c r="KIO56" s="239"/>
      <c r="KIP56" s="239"/>
      <c r="KIQ56" s="239"/>
      <c r="KIR56" s="239"/>
      <c r="KIS56" s="239"/>
      <c r="KIT56" s="239"/>
      <c r="KIU56" s="239"/>
      <c r="KIV56" s="239"/>
      <c r="KIW56" s="239"/>
      <c r="KIX56" s="239"/>
      <c r="KIY56" s="239"/>
      <c r="KIZ56" s="239"/>
      <c r="KJA56" s="239"/>
      <c r="KJB56" s="239"/>
      <c r="KJC56" s="239"/>
      <c r="KJD56" s="239"/>
      <c r="KJE56" s="239"/>
      <c r="KJF56" s="239"/>
      <c r="KJG56" s="239"/>
      <c r="KJH56" s="239"/>
      <c r="KJI56" s="239"/>
      <c r="KJJ56" s="239"/>
      <c r="KJK56" s="239"/>
      <c r="KJL56" s="239"/>
      <c r="KJM56" s="239"/>
      <c r="KJN56" s="239"/>
      <c r="KJO56" s="239"/>
      <c r="KJP56" s="239"/>
      <c r="KJQ56" s="239"/>
      <c r="KJR56" s="239"/>
      <c r="KJS56" s="239"/>
      <c r="KJT56" s="239"/>
      <c r="KJU56" s="239"/>
      <c r="KJV56" s="239"/>
      <c r="KJW56" s="239"/>
      <c r="KJX56" s="239"/>
      <c r="KJY56" s="239"/>
      <c r="KJZ56" s="239"/>
      <c r="KKA56" s="239"/>
      <c r="KKB56" s="239"/>
      <c r="KKC56" s="239"/>
      <c r="KKD56" s="239"/>
      <c r="KKE56" s="239"/>
      <c r="KKF56" s="239"/>
      <c r="KKG56" s="239"/>
      <c r="KKH56" s="239"/>
      <c r="KKI56" s="239"/>
      <c r="KKJ56" s="239"/>
      <c r="KKK56" s="239"/>
      <c r="KKL56" s="239"/>
      <c r="KKM56" s="239"/>
      <c r="KKN56" s="239"/>
      <c r="KKO56" s="239"/>
      <c r="KKP56" s="239"/>
      <c r="KKQ56" s="239"/>
      <c r="KKR56" s="239"/>
      <c r="KKS56" s="239"/>
      <c r="KKT56" s="239"/>
      <c r="KKU56" s="239"/>
      <c r="KKV56" s="239"/>
      <c r="KKW56" s="239"/>
      <c r="KKX56" s="239"/>
      <c r="KKY56" s="239"/>
      <c r="KKZ56" s="239"/>
      <c r="KLA56" s="239"/>
      <c r="KLB56" s="239"/>
      <c r="KLC56" s="239"/>
      <c r="KLD56" s="239"/>
      <c r="KLE56" s="239"/>
      <c r="KLF56" s="239"/>
      <c r="KLG56" s="239"/>
      <c r="KLH56" s="239"/>
      <c r="KLI56" s="239"/>
      <c r="KLJ56" s="239"/>
      <c r="KLK56" s="239"/>
      <c r="KLL56" s="239"/>
      <c r="KLM56" s="239"/>
      <c r="KLN56" s="239"/>
      <c r="KLO56" s="239"/>
      <c r="KLP56" s="239"/>
      <c r="KLQ56" s="239"/>
      <c r="KLR56" s="239"/>
      <c r="KLS56" s="239"/>
      <c r="KLT56" s="239"/>
      <c r="KLU56" s="239"/>
      <c r="KLV56" s="239"/>
      <c r="KLW56" s="239"/>
      <c r="KLX56" s="239"/>
      <c r="KLY56" s="239"/>
      <c r="KLZ56" s="239"/>
      <c r="KMA56" s="239"/>
      <c r="KMB56" s="239"/>
      <c r="KMC56" s="239"/>
      <c r="KMD56" s="239"/>
      <c r="KME56" s="239"/>
      <c r="KMF56" s="239"/>
      <c r="KMG56" s="239"/>
      <c r="KMH56" s="239"/>
      <c r="KMI56" s="239"/>
      <c r="KMJ56" s="239"/>
      <c r="KMK56" s="239"/>
      <c r="KML56" s="239"/>
      <c r="KMM56" s="239"/>
      <c r="KMN56" s="239"/>
      <c r="KMO56" s="239"/>
      <c r="KMP56" s="239"/>
      <c r="KMQ56" s="239"/>
      <c r="KMR56" s="239"/>
      <c r="KMS56" s="239"/>
      <c r="KMT56" s="239"/>
      <c r="KMU56" s="239"/>
      <c r="KMV56" s="239"/>
      <c r="KMW56" s="239"/>
      <c r="KMX56" s="239"/>
      <c r="KMY56" s="239"/>
      <c r="KMZ56" s="239"/>
      <c r="KNA56" s="239"/>
      <c r="KNB56" s="239"/>
      <c r="KNC56" s="239"/>
      <c r="KND56" s="239"/>
      <c r="KNE56" s="239"/>
      <c r="KNF56" s="239"/>
      <c r="KNG56" s="239"/>
      <c r="KNH56" s="239"/>
      <c r="KNI56" s="239"/>
      <c r="KNJ56" s="239"/>
      <c r="KNK56" s="239"/>
      <c r="KNL56" s="239"/>
      <c r="KNM56" s="239"/>
      <c r="KNN56" s="239"/>
      <c r="KNO56" s="239"/>
      <c r="KNP56" s="239"/>
      <c r="KNQ56" s="239"/>
      <c r="KNR56" s="239"/>
      <c r="KNS56" s="239"/>
      <c r="KNT56" s="239"/>
      <c r="KNU56" s="239"/>
      <c r="KNV56" s="239"/>
      <c r="KNW56" s="239"/>
      <c r="KNX56" s="239"/>
      <c r="KNY56" s="239"/>
      <c r="KNZ56" s="239"/>
      <c r="KOA56" s="239"/>
      <c r="KOB56" s="239"/>
      <c r="KOC56" s="239"/>
      <c r="KOD56" s="239"/>
      <c r="KOE56" s="239"/>
      <c r="KOF56" s="239"/>
      <c r="KOG56" s="239"/>
      <c r="KOH56" s="239"/>
      <c r="KOI56" s="239"/>
      <c r="KOJ56" s="239"/>
      <c r="KOK56" s="239"/>
      <c r="KOL56" s="239"/>
      <c r="KOM56" s="239"/>
      <c r="KON56" s="239"/>
      <c r="KOO56" s="239"/>
      <c r="KOP56" s="239"/>
      <c r="KOQ56" s="239"/>
      <c r="KOR56" s="239"/>
      <c r="KOS56" s="239"/>
      <c r="KOT56" s="239"/>
      <c r="KOU56" s="239"/>
      <c r="KOV56" s="239"/>
      <c r="KOW56" s="239"/>
      <c r="KOX56" s="239"/>
      <c r="KOY56" s="239"/>
      <c r="KOZ56" s="239"/>
      <c r="KPA56" s="239"/>
      <c r="KPB56" s="239"/>
      <c r="KPC56" s="239"/>
      <c r="KPD56" s="239"/>
      <c r="KPE56" s="239"/>
      <c r="KPF56" s="239"/>
      <c r="KPG56" s="239"/>
      <c r="KPH56" s="239"/>
      <c r="KPI56" s="239"/>
      <c r="KPJ56" s="239"/>
      <c r="KPK56" s="239"/>
      <c r="KPL56" s="239"/>
      <c r="KPM56" s="239"/>
      <c r="KPN56" s="239"/>
      <c r="KPO56" s="239"/>
      <c r="KPP56" s="239"/>
      <c r="KPQ56" s="239"/>
      <c r="KPR56" s="239"/>
      <c r="KPS56" s="239"/>
      <c r="KPT56" s="239"/>
      <c r="KPU56" s="239"/>
      <c r="KPV56" s="239"/>
      <c r="KPW56" s="239"/>
      <c r="KPX56" s="239"/>
      <c r="KPY56" s="239"/>
      <c r="KPZ56" s="239"/>
      <c r="KQA56" s="239"/>
      <c r="KQB56" s="239"/>
      <c r="KQC56" s="239"/>
      <c r="KQD56" s="239"/>
      <c r="KQE56" s="239"/>
      <c r="KQF56" s="239"/>
      <c r="KQG56" s="239"/>
      <c r="KQH56" s="239"/>
      <c r="KQI56" s="239"/>
      <c r="KQJ56" s="239"/>
      <c r="KQK56" s="239"/>
      <c r="KQL56" s="239"/>
      <c r="KQM56" s="239"/>
      <c r="KQN56" s="239"/>
      <c r="KQO56" s="239"/>
      <c r="KQP56" s="239"/>
      <c r="KQQ56" s="239"/>
      <c r="KQR56" s="239"/>
      <c r="KQS56" s="239"/>
      <c r="KQT56" s="239"/>
      <c r="KQU56" s="239"/>
      <c r="KQV56" s="239"/>
      <c r="KQW56" s="239"/>
      <c r="KQX56" s="239"/>
      <c r="KQY56" s="239"/>
      <c r="KQZ56" s="239"/>
      <c r="KRA56" s="239"/>
      <c r="KRB56" s="239"/>
      <c r="KRC56" s="239"/>
      <c r="KRD56" s="239"/>
      <c r="KRE56" s="239"/>
      <c r="KRF56" s="239"/>
      <c r="KRG56" s="239"/>
      <c r="KRH56" s="239"/>
      <c r="KRI56" s="239"/>
      <c r="KRJ56" s="239"/>
      <c r="KRK56" s="239"/>
      <c r="KRL56" s="239"/>
      <c r="KRM56" s="239"/>
      <c r="KRN56" s="239"/>
      <c r="KRO56" s="239"/>
      <c r="KRP56" s="239"/>
      <c r="KRQ56" s="239"/>
      <c r="KRR56" s="239"/>
      <c r="KRS56" s="239"/>
      <c r="KRT56" s="239"/>
      <c r="KRU56" s="239"/>
      <c r="KRV56" s="239"/>
      <c r="KRW56" s="239"/>
      <c r="KRX56" s="239"/>
      <c r="KRY56" s="239"/>
      <c r="KRZ56" s="239"/>
      <c r="KSA56" s="239"/>
      <c r="KSB56" s="239"/>
      <c r="KSC56" s="239"/>
      <c r="KSD56" s="239"/>
      <c r="KSE56" s="239"/>
      <c r="KSF56" s="239"/>
      <c r="KSG56" s="239"/>
      <c r="KSH56" s="239"/>
      <c r="KSI56" s="239"/>
      <c r="KSJ56" s="239"/>
      <c r="KSK56" s="239"/>
      <c r="KSL56" s="239"/>
      <c r="KSM56" s="239"/>
      <c r="KSN56" s="239"/>
      <c r="KSO56" s="239"/>
      <c r="KSP56" s="239"/>
      <c r="KSQ56" s="239"/>
      <c r="KSR56" s="239"/>
      <c r="KSS56" s="239"/>
      <c r="KST56" s="239"/>
      <c r="KSU56" s="239"/>
      <c r="KSV56" s="239"/>
      <c r="KSW56" s="239"/>
      <c r="KSX56" s="239"/>
      <c r="KSY56" s="239"/>
      <c r="KSZ56" s="239"/>
      <c r="KTA56" s="239"/>
      <c r="KTB56" s="239"/>
      <c r="KTC56" s="239"/>
      <c r="KTD56" s="239"/>
      <c r="KTE56" s="239"/>
      <c r="KTF56" s="239"/>
      <c r="KTG56" s="239"/>
      <c r="KTH56" s="239"/>
      <c r="KTI56" s="239"/>
      <c r="KTJ56" s="239"/>
      <c r="KTK56" s="239"/>
      <c r="KTL56" s="239"/>
      <c r="KTM56" s="239"/>
      <c r="KTN56" s="239"/>
      <c r="KTO56" s="239"/>
      <c r="KTP56" s="239"/>
      <c r="KTQ56" s="239"/>
      <c r="KTR56" s="239"/>
      <c r="KTS56" s="239"/>
      <c r="KTT56" s="239"/>
      <c r="KTU56" s="239"/>
      <c r="KTV56" s="239"/>
      <c r="KTW56" s="239"/>
      <c r="KTX56" s="239"/>
      <c r="KTY56" s="239"/>
      <c r="KTZ56" s="239"/>
      <c r="KUA56" s="239"/>
      <c r="KUB56" s="239"/>
      <c r="KUC56" s="239"/>
      <c r="KUD56" s="239"/>
      <c r="KUE56" s="239"/>
      <c r="KUF56" s="239"/>
      <c r="KUG56" s="239"/>
      <c r="KUH56" s="239"/>
      <c r="KUI56" s="239"/>
      <c r="KUJ56" s="239"/>
      <c r="KUK56" s="239"/>
      <c r="KUL56" s="239"/>
      <c r="KUM56" s="239"/>
      <c r="KUN56" s="239"/>
      <c r="KUO56" s="239"/>
      <c r="KUP56" s="239"/>
      <c r="KUQ56" s="239"/>
      <c r="KUR56" s="239"/>
      <c r="KUS56" s="239"/>
      <c r="KUT56" s="239"/>
      <c r="KUU56" s="239"/>
      <c r="KUV56" s="239"/>
      <c r="KUW56" s="239"/>
      <c r="KUX56" s="239"/>
      <c r="KUY56" s="239"/>
      <c r="KUZ56" s="239"/>
      <c r="KVA56" s="239"/>
      <c r="KVB56" s="239"/>
      <c r="KVC56" s="239"/>
      <c r="KVD56" s="239"/>
      <c r="KVE56" s="239"/>
      <c r="KVF56" s="239"/>
      <c r="KVG56" s="239"/>
      <c r="KVH56" s="239"/>
      <c r="KVI56" s="239"/>
      <c r="KVJ56" s="239"/>
      <c r="KVK56" s="239"/>
      <c r="KVL56" s="239"/>
      <c r="KVM56" s="239"/>
      <c r="KVN56" s="239"/>
      <c r="KVO56" s="239"/>
      <c r="KVP56" s="239"/>
      <c r="KVQ56" s="239"/>
      <c r="KVR56" s="239"/>
      <c r="KVS56" s="239"/>
      <c r="KVT56" s="239"/>
      <c r="KVU56" s="239"/>
      <c r="KVV56" s="239"/>
      <c r="KVW56" s="239"/>
      <c r="KVX56" s="239"/>
      <c r="KVY56" s="239"/>
      <c r="KVZ56" s="239"/>
      <c r="KWA56" s="239"/>
      <c r="KWB56" s="239"/>
      <c r="KWC56" s="239"/>
      <c r="KWD56" s="239"/>
      <c r="KWE56" s="239"/>
      <c r="KWF56" s="239"/>
      <c r="KWG56" s="239"/>
      <c r="KWH56" s="239"/>
      <c r="KWI56" s="239"/>
      <c r="KWJ56" s="239"/>
      <c r="KWK56" s="239"/>
      <c r="KWL56" s="239"/>
      <c r="KWM56" s="239"/>
      <c r="KWN56" s="239"/>
      <c r="KWO56" s="239"/>
      <c r="KWP56" s="239"/>
      <c r="KWQ56" s="239"/>
      <c r="KWR56" s="239"/>
      <c r="KWS56" s="239"/>
      <c r="KWT56" s="239"/>
      <c r="KWU56" s="239"/>
      <c r="KWV56" s="239"/>
      <c r="KWW56" s="239"/>
      <c r="KWX56" s="239"/>
      <c r="KWY56" s="239"/>
      <c r="KWZ56" s="239"/>
      <c r="KXA56" s="239"/>
      <c r="KXB56" s="239"/>
      <c r="KXC56" s="239"/>
      <c r="KXD56" s="239"/>
      <c r="KXE56" s="239"/>
      <c r="KXF56" s="239"/>
      <c r="KXG56" s="239"/>
      <c r="KXH56" s="239"/>
      <c r="KXI56" s="239"/>
      <c r="KXJ56" s="239"/>
      <c r="KXK56" s="239"/>
      <c r="KXL56" s="239"/>
      <c r="KXM56" s="239"/>
      <c r="KXN56" s="239"/>
      <c r="KXO56" s="239"/>
      <c r="KXP56" s="239"/>
      <c r="KXQ56" s="239"/>
      <c r="KXR56" s="239"/>
      <c r="KXS56" s="239"/>
      <c r="KXT56" s="239"/>
      <c r="KXU56" s="239"/>
      <c r="KXV56" s="239"/>
      <c r="KXW56" s="239"/>
      <c r="KXX56" s="239"/>
      <c r="KXY56" s="239"/>
      <c r="KXZ56" s="239"/>
      <c r="KYA56" s="239"/>
      <c r="KYB56" s="239"/>
      <c r="KYC56" s="239"/>
      <c r="KYD56" s="239"/>
      <c r="KYE56" s="239"/>
      <c r="KYF56" s="239"/>
      <c r="KYG56" s="239"/>
      <c r="KYH56" s="239"/>
      <c r="KYI56" s="239"/>
      <c r="KYJ56" s="239"/>
      <c r="KYK56" s="239"/>
      <c r="KYL56" s="239"/>
      <c r="KYM56" s="239"/>
      <c r="KYN56" s="239"/>
      <c r="KYO56" s="239"/>
      <c r="KYP56" s="239"/>
      <c r="KYQ56" s="239"/>
      <c r="KYR56" s="239"/>
      <c r="KYS56" s="239"/>
      <c r="KYT56" s="239"/>
      <c r="KYU56" s="239"/>
      <c r="KYV56" s="239"/>
      <c r="KYW56" s="239"/>
      <c r="KYX56" s="239"/>
      <c r="KYY56" s="239"/>
      <c r="KYZ56" s="239"/>
      <c r="KZA56" s="239"/>
      <c r="KZB56" s="239"/>
      <c r="KZC56" s="239"/>
      <c r="KZD56" s="239"/>
      <c r="KZE56" s="239"/>
      <c r="KZF56" s="239"/>
      <c r="KZG56" s="239"/>
      <c r="KZH56" s="239"/>
      <c r="KZI56" s="239"/>
      <c r="KZJ56" s="239"/>
      <c r="KZK56" s="239"/>
      <c r="KZL56" s="239"/>
      <c r="KZM56" s="239"/>
      <c r="KZN56" s="239"/>
      <c r="KZO56" s="239"/>
      <c r="KZP56" s="239"/>
      <c r="KZQ56" s="239"/>
      <c r="KZR56" s="239"/>
      <c r="KZS56" s="239"/>
      <c r="KZT56" s="239"/>
      <c r="KZU56" s="239"/>
      <c r="KZV56" s="239"/>
      <c r="KZW56" s="239"/>
      <c r="KZX56" s="239"/>
      <c r="KZY56" s="239"/>
      <c r="KZZ56" s="239"/>
      <c r="LAA56" s="239"/>
      <c r="LAB56" s="239"/>
      <c r="LAC56" s="239"/>
      <c r="LAD56" s="239"/>
      <c r="LAE56" s="239"/>
      <c r="LAF56" s="239"/>
      <c r="LAG56" s="239"/>
      <c r="LAH56" s="239"/>
      <c r="LAI56" s="239"/>
      <c r="LAJ56" s="239"/>
      <c r="LAK56" s="239"/>
      <c r="LAL56" s="239"/>
      <c r="LAM56" s="239"/>
      <c r="LAN56" s="239"/>
      <c r="LAO56" s="239"/>
      <c r="LAP56" s="239"/>
      <c r="LAQ56" s="239"/>
      <c r="LAR56" s="239"/>
      <c r="LAS56" s="239"/>
      <c r="LAT56" s="239"/>
      <c r="LAU56" s="239"/>
      <c r="LAV56" s="239"/>
      <c r="LAW56" s="239"/>
      <c r="LAX56" s="239"/>
      <c r="LAY56" s="239"/>
      <c r="LAZ56" s="239"/>
      <c r="LBA56" s="239"/>
      <c r="LBB56" s="239"/>
      <c r="LBC56" s="239"/>
      <c r="LBD56" s="239"/>
      <c r="LBE56" s="239"/>
      <c r="LBF56" s="239"/>
      <c r="LBG56" s="239"/>
      <c r="LBH56" s="239"/>
      <c r="LBI56" s="239"/>
      <c r="LBJ56" s="239"/>
      <c r="LBK56" s="239"/>
      <c r="LBL56" s="239"/>
      <c r="LBM56" s="239"/>
      <c r="LBN56" s="239"/>
      <c r="LBO56" s="239"/>
      <c r="LBP56" s="239"/>
      <c r="LBQ56" s="239"/>
      <c r="LBR56" s="239"/>
      <c r="LBS56" s="239"/>
      <c r="LBT56" s="239"/>
      <c r="LBU56" s="239"/>
      <c r="LBV56" s="239"/>
      <c r="LBW56" s="239"/>
      <c r="LBX56" s="239"/>
      <c r="LBY56" s="239"/>
      <c r="LBZ56" s="239"/>
      <c r="LCA56" s="239"/>
      <c r="LCB56" s="239"/>
      <c r="LCC56" s="239"/>
      <c r="LCD56" s="239"/>
      <c r="LCE56" s="239"/>
      <c r="LCF56" s="239"/>
      <c r="LCG56" s="239"/>
      <c r="LCH56" s="239"/>
      <c r="LCI56" s="239"/>
      <c r="LCJ56" s="239"/>
      <c r="LCK56" s="239"/>
      <c r="LCL56" s="239"/>
      <c r="LCM56" s="239"/>
      <c r="LCN56" s="239"/>
      <c r="LCO56" s="239"/>
      <c r="LCP56" s="239"/>
      <c r="LCQ56" s="239"/>
      <c r="LCR56" s="239"/>
      <c r="LCS56" s="239"/>
      <c r="LCT56" s="239"/>
      <c r="LCU56" s="239"/>
      <c r="LCV56" s="239"/>
      <c r="LCW56" s="239"/>
      <c r="LCX56" s="239"/>
      <c r="LCY56" s="239"/>
      <c r="LCZ56" s="239"/>
      <c r="LDA56" s="239"/>
      <c r="LDB56" s="239"/>
      <c r="LDC56" s="239"/>
      <c r="LDD56" s="239"/>
      <c r="LDE56" s="239"/>
      <c r="LDF56" s="239"/>
      <c r="LDG56" s="239"/>
      <c r="LDH56" s="239"/>
      <c r="LDI56" s="239"/>
      <c r="LDJ56" s="239"/>
      <c r="LDK56" s="239"/>
      <c r="LDL56" s="239"/>
      <c r="LDM56" s="239"/>
      <c r="LDN56" s="239"/>
      <c r="LDO56" s="239"/>
      <c r="LDP56" s="239"/>
      <c r="LDQ56" s="239"/>
      <c r="LDR56" s="239"/>
      <c r="LDS56" s="239"/>
      <c r="LDT56" s="239"/>
      <c r="LDU56" s="239"/>
      <c r="LDV56" s="239"/>
      <c r="LDW56" s="239"/>
      <c r="LDX56" s="239"/>
      <c r="LDY56" s="239"/>
      <c r="LDZ56" s="239"/>
      <c r="LEA56" s="239"/>
      <c r="LEB56" s="239"/>
      <c r="LEC56" s="239"/>
      <c r="LED56" s="239"/>
      <c r="LEE56" s="239"/>
      <c r="LEF56" s="239"/>
      <c r="LEG56" s="239"/>
      <c r="LEH56" s="239"/>
      <c r="LEI56" s="239"/>
      <c r="LEJ56" s="239"/>
      <c r="LEK56" s="239"/>
      <c r="LEL56" s="239"/>
      <c r="LEM56" s="239"/>
      <c r="LEN56" s="239"/>
      <c r="LEO56" s="239"/>
      <c r="LEP56" s="239"/>
      <c r="LEQ56" s="239"/>
      <c r="LER56" s="239"/>
      <c r="LES56" s="239"/>
      <c r="LET56" s="239"/>
      <c r="LEU56" s="239"/>
      <c r="LEV56" s="239"/>
      <c r="LEW56" s="239"/>
      <c r="LEX56" s="239"/>
      <c r="LEY56" s="239"/>
      <c r="LEZ56" s="239"/>
      <c r="LFA56" s="239"/>
      <c r="LFB56" s="239"/>
      <c r="LFC56" s="239"/>
      <c r="LFD56" s="239"/>
      <c r="LFE56" s="239"/>
      <c r="LFF56" s="239"/>
      <c r="LFG56" s="239"/>
      <c r="LFH56" s="239"/>
      <c r="LFI56" s="239"/>
      <c r="LFJ56" s="239"/>
      <c r="LFK56" s="239"/>
      <c r="LFL56" s="239"/>
      <c r="LFM56" s="239"/>
      <c r="LFN56" s="239"/>
      <c r="LFO56" s="239"/>
      <c r="LFP56" s="239"/>
      <c r="LFQ56" s="239"/>
      <c r="LFR56" s="239"/>
      <c r="LFS56" s="239"/>
      <c r="LFT56" s="239"/>
      <c r="LFU56" s="239"/>
      <c r="LFV56" s="239"/>
      <c r="LFW56" s="239"/>
      <c r="LFX56" s="239"/>
      <c r="LFY56" s="239"/>
      <c r="LFZ56" s="239"/>
      <c r="LGA56" s="239"/>
      <c r="LGB56" s="239"/>
      <c r="LGC56" s="239"/>
      <c r="LGD56" s="239"/>
      <c r="LGE56" s="239"/>
      <c r="LGF56" s="239"/>
      <c r="LGG56" s="239"/>
      <c r="LGH56" s="239"/>
      <c r="LGI56" s="239"/>
      <c r="LGJ56" s="239"/>
      <c r="LGK56" s="239"/>
      <c r="LGL56" s="239"/>
      <c r="LGM56" s="239"/>
      <c r="LGN56" s="239"/>
      <c r="LGO56" s="239"/>
      <c r="LGP56" s="239"/>
      <c r="LGQ56" s="239"/>
      <c r="LGR56" s="239"/>
      <c r="LGS56" s="239"/>
      <c r="LGT56" s="239"/>
      <c r="LGU56" s="239"/>
      <c r="LGV56" s="239"/>
      <c r="LGW56" s="239"/>
      <c r="LGX56" s="239"/>
      <c r="LGY56" s="239"/>
      <c r="LGZ56" s="239"/>
      <c r="LHA56" s="239"/>
      <c r="LHB56" s="239"/>
      <c r="LHC56" s="239"/>
      <c r="LHD56" s="239"/>
      <c r="LHE56" s="239"/>
      <c r="LHF56" s="239"/>
      <c r="LHG56" s="239"/>
      <c r="LHH56" s="239"/>
      <c r="LHI56" s="239"/>
      <c r="LHJ56" s="239"/>
      <c r="LHK56" s="239"/>
      <c r="LHL56" s="239"/>
      <c r="LHM56" s="239"/>
      <c r="LHN56" s="239"/>
      <c r="LHO56" s="239"/>
      <c r="LHP56" s="239"/>
      <c r="LHQ56" s="239"/>
      <c r="LHR56" s="239"/>
      <c r="LHS56" s="239"/>
      <c r="LHT56" s="239"/>
      <c r="LHU56" s="239"/>
      <c r="LHV56" s="239"/>
      <c r="LHW56" s="239"/>
      <c r="LHX56" s="239"/>
      <c r="LHY56" s="239"/>
      <c r="LHZ56" s="239"/>
      <c r="LIA56" s="239"/>
      <c r="LIB56" s="239"/>
      <c r="LIC56" s="239"/>
      <c r="LID56" s="239"/>
      <c r="LIE56" s="239"/>
      <c r="LIF56" s="239"/>
      <c r="LIG56" s="239"/>
      <c r="LIH56" s="239"/>
      <c r="LII56" s="239"/>
      <c r="LIJ56" s="239"/>
      <c r="LIK56" s="239"/>
      <c r="LIL56" s="239"/>
      <c r="LIM56" s="239"/>
      <c r="LIN56" s="239"/>
      <c r="LIO56" s="239"/>
      <c r="LIP56" s="239"/>
      <c r="LIQ56" s="239"/>
      <c r="LIR56" s="239"/>
      <c r="LIS56" s="239"/>
      <c r="LIT56" s="239"/>
      <c r="LIU56" s="239"/>
      <c r="LIV56" s="239"/>
      <c r="LIW56" s="239"/>
      <c r="LIX56" s="239"/>
      <c r="LIY56" s="239"/>
      <c r="LIZ56" s="239"/>
      <c r="LJA56" s="239"/>
      <c r="LJB56" s="239"/>
      <c r="LJC56" s="239"/>
      <c r="LJD56" s="239"/>
      <c r="LJE56" s="239"/>
      <c r="LJF56" s="239"/>
      <c r="LJG56" s="239"/>
      <c r="LJH56" s="239"/>
      <c r="LJI56" s="239"/>
      <c r="LJJ56" s="239"/>
      <c r="LJK56" s="239"/>
      <c r="LJL56" s="239"/>
      <c r="LJM56" s="239"/>
      <c r="LJN56" s="239"/>
      <c r="LJO56" s="239"/>
      <c r="LJP56" s="239"/>
      <c r="LJQ56" s="239"/>
      <c r="LJR56" s="239"/>
      <c r="LJS56" s="239"/>
      <c r="LJT56" s="239"/>
      <c r="LJU56" s="239"/>
      <c r="LJV56" s="239"/>
      <c r="LJW56" s="239"/>
      <c r="LJX56" s="239"/>
      <c r="LJY56" s="239"/>
      <c r="LJZ56" s="239"/>
      <c r="LKA56" s="239"/>
      <c r="LKB56" s="239"/>
      <c r="LKC56" s="239"/>
      <c r="LKD56" s="239"/>
      <c r="LKE56" s="239"/>
      <c r="LKF56" s="239"/>
      <c r="LKG56" s="239"/>
      <c r="LKH56" s="239"/>
      <c r="LKI56" s="239"/>
      <c r="LKJ56" s="239"/>
      <c r="LKK56" s="239"/>
      <c r="LKL56" s="239"/>
      <c r="LKM56" s="239"/>
      <c r="LKN56" s="239"/>
      <c r="LKO56" s="239"/>
      <c r="LKP56" s="239"/>
      <c r="LKQ56" s="239"/>
      <c r="LKR56" s="239"/>
      <c r="LKS56" s="239"/>
      <c r="LKT56" s="239"/>
      <c r="LKU56" s="239"/>
      <c r="LKV56" s="239"/>
      <c r="LKW56" s="239"/>
      <c r="LKX56" s="239"/>
      <c r="LKY56" s="239"/>
      <c r="LKZ56" s="239"/>
      <c r="LLA56" s="239"/>
      <c r="LLB56" s="239"/>
      <c r="LLC56" s="239"/>
      <c r="LLD56" s="239"/>
      <c r="LLE56" s="239"/>
      <c r="LLF56" s="239"/>
      <c r="LLG56" s="239"/>
      <c r="LLH56" s="239"/>
      <c r="LLI56" s="239"/>
      <c r="LLJ56" s="239"/>
      <c r="LLK56" s="239"/>
      <c r="LLL56" s="239"/>
      <c r="LLM56" s="239"/>
      <c r="LLN56" s="239"/>
      <c r="LLO56" s="239"/>
      <c r="LLP56" s="239"/>
      <c r="LLQ56" s="239"/>
      <c r="LLR56" s="239"/>
      <c r="LLS56" s="239"/>
      <c r="LLT56" s="239"/>
      <c r="LLU56" s="239"/>
      <c r="LLV56" s="239"/>
      <c r="LLW56" s="239"/>
      <c r="LLX56" s="239"/>
      <c r="LLY56" s="239"/>
      <c r="LLZ56" s="239"/>
      <c r="LMA56" s="239"/>
      <c r="LMB56" s="239"/>
      <c r="LMC56" s="239"/>
      <c r="LMD56" s="239"/>
      <c r="LME56" s="239"/>
      <c r="LMF56" s="239"/>
      <c r="LMG56" s="239"/>
      <c r="LMH56" s="239"/>
      <c r="LMI56" s="239"/>
      <c r="LMJ56" s="239"/>
      <c r="LMK56" s="239"/>
      <c r="LML56" s="239"/>
      <c r="LMM56" s="239"/>
      <c r="LMN56" s="239"/>
      <c r="LMO56" s="239"/>
      <c r="LMP56" s="239"/>
      <c r="LMQ56" s="239"/>
      <c r="LMR56" s="239"/>
      <c r="LMS56" s="239"/>
      <c r="LMT56" s="239"/>
      <c r="LMU56" s="239"/>
      <c r="LMV56" s="239"/>
      <c r="LMW56" s="239"/>
      <c r="LMX56" s="239"/>
      <c r="LMY56" s="239"/>
      <c r="LMZ56" s="239"/>
      <c r="LNA56" s="239"/>
      <c r="LNB56" s="239"/>
      <c r="LNC56" s="239"/>
      <c r="LND56" s="239"/>
      <c r="LNE56" s="239"/>
      <c r="LNF56" s="239"/>
      <c r="LNG56" s="239"/>
      <c r="LNH56" s="239"/>
      <c r="LNI56" s="239"/>
      <c r="LNJ56" s="239"/>
      <c r="LNK56" s="239"/>
      <c r="LNL56" s="239"/>
      <c r="LNM56" s="239"/>
      <c r="LNN56" s="239"/>
      <c r="LNO56" s="239"/>
      <c r="LNP56" s="239"/>
      <c r="LNQ56" s="239"/>
      <c r="LNR56" s="239"/>
      <c r="LNS56" s="239"/>
      <c r="LNT56" s="239"/>
      <c r="LNU56" s="239"/>
      <c r="LNV56" s="239"/>
      <c r="LNW56" s="239"/>
      <c r="LNX56" s="239"/>
      <c r="LNY56" s="239"/>
      <c r="LNZ56" s="239"/>
      <c r="LOA56" s="239"/>
      <c r="LOB56" s="239"/>
      <c r="LOC56" s="239"/>
      <c r="LOD56" s="239"/>
      <c r="LOE56" s="239"/>
      <c r="LOF56" s="239"/>
      <c r="LOG56" s="239"/>
      <c r="LOH56" s="239"/>
      <c r="LOI56" s="239"/>
      <c r="LOJ56" s="239"/>
      <c r="LOK56" s="239"/>
      <c r="LOL56" s="239"/>
      <c r="LOM56" s="239"/>
      <c r="LON56" s="239"/>
      <c r="LOO56" s="239"/>
      <c r="LOP56" s="239"/>
      <c r="LOQ56" s="239"/>
      <c r="LOR56" s="239"/>
      <c r="LOS56" s="239"/>
      <c r="LOT56" s="239"/>
      <c r="LOU56" s="239"/>
      <c r="LOV56" s="239"/>
      <c r="LOW56" s="239"/>
      <c r="LOX56" s="239"/>
      <c r="LOY56" s="239"/>
      <c r="LOZ56" s="239"/>
      <c r="LPA56" s="239"/>
      <c r="LPB56" s="239"/>
      <c r="LPC56" s="239"/>
      <c r="LPD56" s="239"/>
      <c r="LPE56" s="239"/>
      <c r="LPF56" s="239"/>
      <c r="LPG56" s="239"/>
      <c r="LPH56" s="239"/>
      <c r="LPI56" s="239"/>
      <c r="LPJ56" s="239"/>
      <c r="LPK56" s="239"/>
      <c r="LPL56" s="239"/>
      <c r="LPM56" s="239"/>
      <c r="LPN56" s="239"/>
      <c r="LPO56" s="239"/>
      <c r="LPP56" s="239"/>
      <c r="LPQ56" s="239"/>
      <c r="LPR56" s="239"/>
      <c r="LPS56" s="239"/>
      <c r="LPT56" s="239"/>
      <c r="LPU56" s="239"/>
      <c r="LPV56" s="239"/>
      <c r="LPW56" s="239"/>
      <c r="LPX56" s="239"/>
      <c r="LPY56" s="239"/>
      <c r="LPZ56" s="239"/>
      <c r="LQA56" s="239"/>
      <c r="LQB56" s="239"/>
      <c r="LQC56" s="239"/>
      <c r="LQD56" s="239"/>
      <c r="LQE56" s="239"/>
      <c r="LQF56" s="239"/>
      <c r="LQG56" s="239"/>
      <c r="LQH56" s="239"/>
      <c r="LQI56" s="239"/>
      <c r="LQJ56" s="239"/>
      <c r="LQK56" s="239"/>
      <c r="LQL56" s="239"/>
      <c r="LQM56" s="239"/>
      <c r="LQN56" s="239"/>
      <c r="LQO56" s="239"/>
      <c r="LQP56" s="239"/>
      <c r="LQQ56" s="239"/>
      <c r="LQR56" s="239"/>
      <c r="LQS56" s="239"/>
      <c r="LQT56" s="239"/>
      <c r="LQU56" s="239"/>
      <c r="LQV56" s="239"/>
      <c r="LQW56" s="239"/>
      <c r="LQX56" s="239"/>
      <c r="LQY56" s="239"/>
      <c r="LQZ56" s="239"/>
      <c r="LRA56" s="239"/>
      <c r="LRB56" s="239"/>
      <c r="LRC56" s="239"/>
      <c r="LRD56" s="239"/>
      <c r="LRE56" s="239"/>
      <c r="LRF56" s="239"/>
      <c r="LRG56" s="239"/>
      <c r="LRH56" s="239"/>
      <c r="LRI56" s="239"/>
      <c r="LRJ56" s="239"/>
      <c r="LRK56" s="239"/>
      <c r="LRL56" s="239"/>
      <c r="LRM56" s="239"/>
      <c r="LRN56" s="239"/>
      <c r="LRO56" s="239"/>
      <c r="LRP56" s="239"/>
      <c r="LRQ56" s="239"/>
      <c r="LRR56" s="239"/>
      <c r="LRS56" s="239"/>
      <c r="LRT56" s="239"/>
      <c r="LRU56" s="239"/>
      <c r="LRV56" s="239"/>
      <c r="LRW56" s="239"/>
      <c r="LRX56" s="239"/>
      <c r="LRY56" s="239"/>
      <c r="LRZ56" s="239"/>
      <c r="LSA56" s="239"/>
      <c r="LSB56" s="239"/>
      <c r="LSC56" s="239"/>
      <c r="LSD56" s="239"/>
      <c r="LSE56" s="239"/>
      <c r="LSF56" s="239"/>
      <c r="LSG56" s="239"/>
      <c r="LSH56" s="239"/>
      <c r="LSI56" s="239"/>
      <c r="LSJ56" s="239"/>
      <c r="LSK56" s="239"/>
      <c r="LSL56" s="239"/>
      <c r="LSM56" s="239"/>
      <c r="LSN56" s="239"/>
      <c r="LSO56" s="239"/>
      <c r="LSP56" s="239"/>
      <c r="LSQ56" s="239"/>
      <c r="LSR56" s="239"/>
      <c r="LSS56" s="239"/>
      <c r="LST56" s="239"/>
      <c r="LSU56" s="239"/>
      <c r="LSV56" s="239"/>
      <c r="LSW56" s="239"/>
      <c r="LSX56" s="239"/>
      <c r="LSY56" s="239"/>
      <c r="LSZ56" s="239"/>
      <c r="LTA56" s="239"/>
      <c r="LTB56" s="239"/>
      <c r="LTC56" s="239"/>
      <c r="LTD56" s="239"/>
      <c r="LTE56" s="239"/>
      <c r="LTF56" s="239"/>
      <c r="LTG56" s="239"/>
      <c r="LTH56" s="239"/>
      <c r="LTI56" s="239"/>
      <c r="LTJ56" s="239"/>
      <c r="LTK56" s="239"/>
      <c r="LTL56" s="239"/>
      <c r="LTM56" s="239"/>
      <c r="LTN56" s="239"/>
      <c r="LTO56" s="239"/>
      <c r="LTP56" s="239"/>
      <c r="LTQ56" s="239"/>
      <c r="LTR56" s="239"/>
      <c r="LTS56" s="239"/>
      <c r="LTT56" s="239"/>
      <c r="LTU56" s="239"/>
      <c r="LTV56" s="239"/>
      <c r="LTW56" s="239"/>
      <c r="LTX56" s="239"/>
      <c r="LTY56" s="239"/>
      <c r="LTZ56" s="239"/>
      <c r="LUA56" s="239"/>
      <c r="LUB56" s="239"/>
      <c r="LUC56" s="239"/>
      <c r="LUD56" s="239"/>
      <c r="LUE56" s="239"/>
      <c r="LUF56" s="239"/>
      <c r="LUG56" s="239"/>
      <c r="LUH56" s="239"/>
      <c r="LUI56" s="239"/>
      <c r="LUJ56" s="239"/>
      <c r="LUK56" s="239"/>
      <c r="LUL56" s="239"/>
      <c r="LUM56" s="239"/>
      <c r="LUN56" s="239"/>
      <c r="LUO56" s="239"/>
      <c r="LUP56" s="239"/>
      <c r="LUQ56" s="239"/>
      <c r="LUR56" s="239"/>
      <c r="LUS56" s="239"/>
      <c r="LUT56" s="239"/>
      <c r="LUU56" s="239"/>
      <c r="LUV56" s="239"/>
      <c r="LUW56" s="239"/>
      <c r="LUX56" s="239"/>
      <c r="LUY56" s="239"/>
      <c r="LUZ56" s="239"/>
      <c r="LVA56" s="239"/>
      <c r="LVB56" s="239"/>
      <c r="LVC56" s="239"/>
      <c r="LVD56" s="239"/>
      <c r="LVE56" s="239"/>
      <c r="LVF56" s="239"/>
      <c r="LVG56" s="239"/>
      <c r="LVH56" s="239"/>
      <c r="LVI56" s="239"/>
      <c r="LVJ56" s="239"/>
      <c r="LVK56" s="239"/>
      <c r="LVL56" s="239"/>
      <c r="LVM56" s="239"/>
      <c r="LVN56" s="239"/>
      <c r="LVO56" s="239"/>
      <c r="LVP56" s="239"/>
      <c r="LVQ56" s="239"/>
      <c r="LVR56" s="239"/>
      <c r="LVS56" s="239"/>
      <c r="LVT56" s="239"/>
      <c r="LVU56" s="239"/>
      <c r="LVV56" s="239"/>
      <c r="LVW56" s="239"/>
      <c r="LVX56" s="239"/>
      <c r="LVY56" s="239"/>
      <c r="LVZ56" s="239"/>
      <c r="LWA56" s="239"/>
      <c r="LWB56" s="239"/>
      <c r="LWC56" s="239"/>
      <c r="LWD56" s="239"/>
      <c r="LWE56" s="239"/>
      <c r="LWF56" s="239"/>
      <c r="LWG56" s="239"/>
      <c r="LWH56" s="239"/>
      <c r="LWI56" s="239"/>
      <c r="LWJ56" s="239"/>
      <c r="LWK56" s="239"/>
      <c r="LWL56" s="239"/>
      <c r="LWM56" s="239"/>
      <c r="LWN56" s="239"/>
      <c r="LWO56" s="239"/>
      <c r="LWP56" s="239"/>
      <c r="LWQ56" s="239"/>
      <c r="LWR56" s="239"/>
      <c r="LWS56" s="239"/>
      <c r="LWT56" s="239"/>
      <c r="LWU56" s="239"/>
      <c r="LWV56" s="239"/>
      <c r="LWW56" s="239"/>
      <c r="LWX56" s="239"/>
      <c r="LWY56" s="239"/>
      <c r="LWZ56" s="239"/>
      <c r="LXA56" s="239"/>
      <c r="LXB56" s="239"/>
      <c r="LXC56" s="239"/>
      <c r="LXD56" s="239"/>
      <c r="LXE56" s="239"/>
      <c r="LXF56" s="239"/>
      <c r="LXG56" s="239"/>
      <c r="LXH56" s="239"/>
      <c r="LXI56" s="239"/>
      <c r="LXJ56" s="239"/>
      <c r="LXK56" s="239"/>
      <c r="LXL56" s="239"/>
      <c r="LXM56" s="239"/>
      <c r="LXN56" s="239"/>
      <c r="LXO56" s="239"/>
      <c r="LXP56" s="239"/>
      <c r="LXQ56" s="239"/>
      <c r="LXR56" s="239"/>
      <c r="LXS56" s="239"/>
      <c r="LXT56" s="239"/>
      <c r="LXU56" s="239"/>
      <c r="LXV56" s="239"/>
      <c r="LXW56" s="239"/>
      <c r="LXX56" s="239"/>
      <c r="LXY56" s="239"/>
      <c r="LXZ56" s="239"/>
      <c r="LYA56" s="239"/>
      <c r="LYB56" s="239"/>
      <c r="LYC56" s="239"/>
      <c r="LYD56" s="239"/>
      <c r="LYE56" s="239"/>
      <c r="LYF56" s="239"/>
      <c r="LYG56" s="239"/>
      <c r="LYH56" s="239"/>
      <c r="LYI56" s="239"/>
      <c r="LYJ56" s="239"/>
      <c r="LYK56" s="239"/>
      <c r="LYL56" s="239"/>
      <c r="LYM56" s="239"/>
      <c r="LYN56" s="239"/>
      <c r="LYO56" s="239"/>
      <c r="LYP56" s="239"/>
      <c r="LYQ56" s="239"/>
      <c r="LYR56" s="239"/>
      <c r="LYS56" s="239"/>
      <c r="LYT56" s="239"/>
      <c r="LYU56" s="239"/>
      <c r="LYV56" s="239"/>
      <c r="LYW56" s="239"/>
      <c r="LYX56" s="239"/>
      <c r="LYY56" s="239"/>
      <c r="LYZ56" s="239"/>
      <c r="LZA56" s="239"/>
      <c r="LZB56" s="239"/>
      <c r="LZC56" s="239"/>
      <c r="LZD56" s="239"/>
      <c r="LZE56" s="239"/>
      <c r="LZF56" s="239"/>
      <c r="LZG56" s="239"/>
      <c r="LZH56" s="239"/>
      <c r="LZI56" s="239"/>
      <c r="LZJ56" s="239"/>
      <c r="LZK56" s="239"/>
      <c r="LZL56" s="239"/>
      <c r="LZM56" s="239"/>
      <c r="LZN56" s="239"/>
      <c r="LZO56" s="239"/>
      <c r="LZP56" s="239"/>
      <c r="LZQ56" s="239"/>
      <c r="LZR56" s="239"/>
      <c r="LZS56" s="239"/>
      <c r="LZT56" s="239"/>
      <c r="LZU56" s="239"/>
      <c r="LZV56" s="239"/>
      <c r="LZW56" s="239"/>
      <c r="LZX56" s="239"/>
      <c r="LZY56" s="239"/>
      <c r="LZZ56" s="239"/>
      <c r="MAA56" s="239"/>
      <c r="MAB56" s="239"/>
      <c r="MAC56" s="239"/>
      <c r="MAD56" s="239"/>
      <c r="MAE56" s="239"/>
      <c r="MAF56" s="239"/>
      <c r="MAG56" s="239"/>
      <c r="MAH56" s="239"/>
      <c r="MAI56" s="239"/>
      <c r="MAJ56" s="239"/>
      <c r="MAK56" s="239"/>
      <c r="MAL56" s="239"/>
      <c r="MAM56" s="239"/>
      <c r="MAN56" s="239"/>
      <c r="MAO56" s="239"/>
      <c r="MAP56" s="239"/>
      <c r="MAQ56" s="239"/>
      <c r="MAR56" s="239"/>
      <c r="MAS56" s="239"/>
      <c r="MAT56" s="239"/>
      <c r="MAU56" s="239"/>
      <c r="MAV56" s="239"/>
      <c r="MAW56" s="239"/>
      <c r="MAX56" s="239"/>
      <c r="MAY56" s="239"/>
      <c r="MAZ56" s="239"/>
      <c r="MBA56" s="239"/>
      <c r="MBB56" s="239"/>
      <c r="MBC56" s="239"/>
      <c r="MBD56" s="239"/>
      <c r="MBE56" s="239"/>
      <c r="MBF56" s="239"/>
      <c r="MBG56" s="239"/>
      <c r="MBH56" s="239"/>
      <c r="MBI56" s="239"/>
      <c r="MBJ56" s="239"/>
      <c r="MBK56" s="239"/>
      <c r="MBL56" s="239"/>
      <c r="MBM56" s="239"/>
      <c r="MBN56" s="239"/>
      <c r="MBO56" s="239"/>
      <c r="MBP56" s="239"/>
      <c r="MBQ56" s="239"/>
      <c r="MBR56" s="239"/>
      <c r="MBS56" s="239"/>
      <c r="MBT56" s="239"/>
      <c r="MBU56" s="239"/>
      <c r="MBV56" s="239"/>
      <c r="MBW56" s="239"/>
      <c r="MBX56" s="239"/>
      <c r="MBY56" s="239"/>
      <c r="MBZ56" s="239"/>
      <c r="MCA56" s="239"/>
      <c r="MCB56" s="239"/>
      <c r="MCC56" s="239"/>
      <c r="MCD56" s="239"/>
      <c r="MCE56" s="239"/>
      <c r="MCF56" s="239"/>
      <c r="MCG56" s="239"/>
      <c r="MCH56" s="239"/>
      <c r="MCI56" s="239"/>
      <c r="MCJ56" s="239"/>
      <c r="MCK56" s="239"/>
      <c r="MCL56" s="239"/>
      <c r="MCM56" s="239"/>
      <c r="MCN56" s="239"/>
      <c r="MCO56" s="239"/>
      <c r="MCP56" s="239"/>
      <c r="MCQ56" s="239"/>
      <c r="MCR56" s="239"/>
      <c r="MCS56" s="239"/>
      <c r="MCT56" s="239"/>
      <c r="MCU56" s="239"/>
      <c r="MCV56" s="239"/>
      <c r="MCW56" s="239"/>
      <c r="MCX56" s="239"/>
      <c r="MCY56" s="239"/>
      <c r="MCZ56" s="239"/>
      <c r="MDA56" s="239"/>
      <c r="MDB56" s="239"/>
      <c r="MDC56" s="239"/>
      <c r="MDD56" s="239"/>
      <c r="MDE56" s="239"/>
      <c r="MDF56" s="239"/>
      <c r="MDG56" s="239"/>
      <c r="MDH56" s="239"/>
      <c r="MDI56" s="239"/>
      <c r="MDJ56" s="239"/>
      <c r="MDK56" s="239"/>
      <c r="MDL56" s="239"/>
      <c r="MDM56" s="239"/>
      <c r="MDN56" s="239"/>
      <c r="MDO56" s="239"/>
      <c r="MDP56" s="239"/>
      <c r="MDQ56" s="239"/>
      <c r="MDR56" s="239"/>
      <c r="MDS56" s="239"/>
      <c r="MDT56" s="239"/>
      <c r="MDU56" s="239"/>
      <c r="MDV56" s="239"/>
      <c r="MDW56" s="239"/>
      <c r="MDX56" s="239"/>
      <c r="MDY56" s="239"/>
      <c r="MDZ56" s="239"/>
      <c r="MEA56" s="239"/>
      <c r="MEB56" s="239"/>
      <c r="MEC56" s="239"/>
      <c r="MED56" s="239"/>
      <c r="MEE56" s="239"/>
      <c r="MEF56" s="239"/>
      <c r="MEG56" s="239"/>
      <c r="MEH56" s="239"/>
      <c r="MEI56" s="239"/>
      <c r="MEJ56" s="239"/>
      <c r="MEK56" s="239"/>
      <c r="MEL56" s="239"/>
      <c r="MEM56" s="239"/>
      <c r="MEN56" s="239"/>
      <c r="MEO56" s="239"/>
      <c r="MEP56" s="239"/>
      <c r="MEQ56" s="239"/>
      <c r="MER56" s="239"/>
      <c r="MES56" s="239"/>
      <c r="MET56" s="239"/>
      <c r="MEU56" s="239"/>
      <c r="MEV56" s="239"/>
      <c r="MEW56" s="239"/>
      <c r="MEX56" s="239"/>
      <c r="MEY56" s="239"/>
      <c r="MEZ56" s="239"/>
      <c r="MFA56" s="239"/>
      <c r="MFB56" s="239"/>
      <c r="MFC56" s="239"/>
      <c r="MFD56" s="239"/>
      <c r="MFE56" s="239"/>
      <c r="MFF56" s="239"/>
      <c r="MFG56" s="239"/>
      <c r="MFH56" s="239"/>
      <c r="MFI56" s="239"/>
      <c r="MFJ56" s="239"/>
      <c r="MFK56" s="239"/>
      <c r="MFL56" s="239"/>
      <c r="MFM56" s="239"/>
      <c r="MFN56" s="239"/>
      <c r="MFO56" s="239"/>
      <c r="MFP56" s="239"/>
      <c r="MFQ56" s="239"/>
      <c r="MFR56" s="239"/>
      <c r="MFS56" s="239"/>
      <c r="MFT56" s="239"/>
      <c r="MFU56" s="239"/>
      <c r="MFV56" s="239"/>
      <c r="MFW56" s="239"/>
      <c r="MFX56" s="239"/>
      <c r="MFY56" s="239"/>
      <c r="MFZ56" s="239"/>
      <c r="MGA56" s="239"/>
      <c r="MGB56" s="239"/>
      <c r="MGC56" s="239"/>
      <c r="MGD56" s="239"/>
      <c r="MGE56" s="239"/>
      <c r="MGF56" s="239"/>
      <c r="MGG56" s="239"/>
      <c r="MGH56" s="239"/>
      <c r="MGI56" s="239"/>
      <c r="MGJ56" s="239"/>
      <c r="MGK56" s="239"/>
      <c r="MGL56" s="239"/>
      <c r="MGM56" s="239"/>
      <c r="MGN56" s="239"/>
      <c r="MGO56" s="239"/>
      <c r="MGP56" s="239"/>
      <c r="MGQ56" s="239"/>
      <c r="MGR56" s="239"/>
      <c r="MGS56" s="239"/>
      <c r="MGT56" s="239"/>
      <c r="MGU56" s="239"/>
      <c r="MGV56" s="239"/>
      <c r="MGW56" s="239"/>
      <c r="MGX56" s="239"/>
      <c r="MGY56" s="239"/>
      <c r="MGZ56" s="239"/>
      <c r="MHA56" s="239"/>
      <c r="MHB56" s="239"/>
      <c r="MHC56" s="239"/>
      <c r="MHD56" s="239"/>
      <c r="MHE56" s="239"/>
      <c r="MHF56" s="239"/>
      <c r="MHG56" s="239"/>
      <c r="MHH56" s="239"/>
      <c r="MHI56" s="239"/>
      <c r="MHJ56" s="239"/>
      <c r="MHK56" s="239"/>
      <c r="MHL56" s="239"/>
      <c r="MHM56" s="239"/>
      <c r="MHN56" s="239"/>
      <c r="MHO56" s="239"/>
      <c r="MHP56" s="239"/>
      <c r="MHQ56" s="239"/>
      <c r="MHR56" s="239"/>
      <c r="MHS56" s="239"/>
      <c r="MHT56" s="239"/>
      <c r="MHU56" s="239"/>
      <c r="MHV56" s="239"/>
      <c r="MHW56" s="239"/>
      <c r="MHX56" s="239"/>
      <c r="MHY56" s="239"/>
      <c r="MHZ56" s="239"/>
      <c r="MIA56" s="239"/>
      <c r="MIB56" s="239"/>
      <c r="MIC56" s="239"/>
      <c r="MID56" s="239"/>
      <c r="MIE56" s="239"/>
      <c r="MIF56" s="239"/>
      <c r="MIG56" s="239"/>
      <c r="MIH56" s="239"/>
      <c r="MII56" s="239"/>
      <c r="MIJ56" s="239"/>
      <c r="MIK56" s="239"/>
      <c r="MIL56" s="239"/>
      <c r="MIM56" s="239"/>
      <c r="MIN56" s="239"/>
      <c r="MIO56" s="239"/>
      <c r="MIP56" s="239"/>
      <c r="MIQ56" s="239"/>
      <c r="MIR56" s="239"/>
      <c r="MIS56" s="239"/>
      <c r="MIT56" s="239"/>
      <c r="MIU56" s="239"/>
      <c r="MIV56" s="239"/>
      <c r="MIW56" s="239"/>
      <c r="MIX56" s="239"/>
      <c r="MIY56" s="239"/>
      <c r="MIZ56" s="239"/>
      <c r="MJA56" s="239"/>
      <c r="MJB56" s="239"/>
      <c r="MJC56" s="239"/>
      <c r="MJD56" s="239"/>
      <c r="MJE56" s="239"/>
      <c r="MJF56" s="239"/>
      <c r="MJG56" s="239"/>
      <c r="MJH56" s="239"/>
      <c r="MJI56" s="239"/>
      <c r="MJJ56" s="239"/>
      <c r="MJK56" s="239"/>
      <c r="MJL56" s="239"/>
      <c r="MJM56" s="239"/>
      <c r="MJN56" s="239"/>
      <c r="MJO56" s="239"/>
      <c r="MJP56" s="239"/>
      <c r="MJQ56" s="239"/>
      <c r="MJR56" s="239"/>
      <c r="MJS56" s="239"/>
      <c r="MJT56" s="239"/>
      <c r="MJU56" s="239"/>
      <c r="MJV56" s="239"/>
      <c r="MJW56" s="239"/>
      <c r="MJX56" s="239"/>
      <c r="MJY56" s="239"/>
      <c r="MJZ56" s="239"/>
      <c r="MKA56" s="239"/>
      <c r="MKB56" s="239"/>
      <c r="MKC56" s="239"/>
      <c r="MKD56" s="239"/>
      <c r="MKE56" s="239"/>
      <c r="MKF56" s="239"/>
      <c r="MKG56" s="239"/>
      <c r="MKH56" s="239"/>
      <c r="MKI56" s="239"/>
      <c r="MKJ56" s="239"/>
      <c r="MKK56" s="239"/>
      <c r="MKL56" s="239"/>
      <c r="MKM56" s="239"/>
      <c r="MKN56" s="239"/>
      <c r="MKO56" s="239"/>
      <c r="MKP56" s="239"/>
      <c r="MKQ56" s="239"/>
      <c r="MKR56" s="239"/>
      <c r="MKS56" s="239"/>
      <c r="MKT56" s="239"/>
      <c r="MKU56" s="239"/>
      <c r="MKV56" s="239"/>
      <c r="MKW56" s="239"/>
      <c r="MKX56" s="239"/>
      <c r="MKY56" s="239"/>
      <c r="MKZ56" s="239"/>
      <c r="MLA56" s="239"/>
      <c r="MLB56" s="239"/>
      <c r="MLC56" s="239"/>
      <c r="MLD56" s="239"/>
      <c r="MLE56" s="239"/>
      <c r="MLF56" s="239"/>
      <c r="MLG56" s="239"/>
      <c r="MLH56" s="239"/>
      <c r="MLI56" s="239"/>
      <c r="MLJ56" s="239"/>
      <c r="MLK56" s="239"/>
      <c r="MLL56" s="239"/>
      <c r="MLM56" s="239"/>
      <c r="MLN56" s="239"/>
      <c r="MLO56" s="239"/>
      <c r="MLP56" s="239"/>
      <c r="MLQ56" s="239"/>
      <c r="MLR56" s="239"/>
      <c r="MLS56" s="239"/>
      <c r="MLT56" s="239"/>
      <c r="MLU56" s="239"/>
      <c r="MLV56" s="239"/>
      <c r="MLW56" s="239"/>
      <c r="MLX56" s="239"/>
      <c r="MLY56" s="239"/>
      <c r="MLZ56" s="239"/>
      <c r="MMA56" s="239"/>
      <c r="MMB56" s="239"/>
      <c r="MMC56" s="239"/>
      <c r="MMD56" s="239"/>
      <c r="MME56" s="239"/>
      <c r="MMF56" s="239"/>
      <c r="MMG56" s="239"/>
      <c r="MMH56" s="239"/>
      <c r="MMI56" s="239"/>
      <c r="MMJ56" s="239"/>
      <c r="MMK56" s="239"/>
      <c r="MML56" s="239"/>
      <c r="MMM56" s="239"/>
      <c r="MMN56" s="239"/>
      <c r="MMO56" s="239"/>
      <c r="MMP56" s="239"/>
      <c r="MMQ56" s="239"/>
      <c r="MMR56" s="239"/>
      <c r="MMS56" s="239"/>
      <c r="MMT56" s="239"/>
      <c r="MMU56" s="239"/>
      <c r="MMV56" s="239"/>
      <c r="MMW56" s="239"/>
      <c r="MMX56" s="239"/>
      <c r="MMY56" s="239"/>
      <c r="MMZ56" s="239"/>
      <c r="MNA56" s="239"/>
      <c r="MNB56" s="239"/>
      <c r="MNC56" s="239"/>
      <c r="MND56" s="239"/>
      <c r="MNE56" s="239"/>
      <c r="MNF56" s="239"/>
      <c r="MNG56" s="239"/>
      <c r="MNH56" s="239"/>
      <c r="MNI56" s="239"/>
      <c r="MNJ56" s="239"/>
      <c r="MNK56" s="239"/>
      <c r="MNL56" s="239"/>
      <c r="MNM56" s="239"/>
      <c r="MNN56" s="239"/>
      <c r="MNO56" s="239"/>
      <c r="MNP56" s="239"/>
      <c r="MNQ56" s="239"/>
      <c r="MNR56" s="239"/>
      <c r="MNS56" s="239"/>
      <c r="MNT56" s="239"/>
      <c r="MNU56" s="239"/>
      <c r="MNV56" s="239"/>
      <c r="MNW56" s="239"/>
      <c r="MNX56" s="239"/>
      <c r="MNY56" s="239"/>
      <c r="MNZ56" s="239"/>
      <c r="MOA56" s="239"/>
      <c r="MOB56" s="239"/>
      <c r="MOC56" s="239"/>
      <c r="MOD56" s="239"/>
      <c r="MOE56" s="239"/>
      <c r="MOF56" s="239"/>
      <c r="MOG56" s="239"/>
      <c r="MOH56" s="239"/>
      <c r="MOI56" s="239"/>
      <c r="MOJ56" s="239"/>
      <c r="MOK56" s="239"/>
      <c r="MOL56" s="239"/>
      <c r="MOM56" s="239"/>
      <c r="MON56" s="239"/>
      <c r="MOO56" s="239"/>
      <c r="MOP56" s="239"/>
      <c r="MOQ56" s="239"/>
      <c r="MOR56" s="239"/>
      <c r="MOS56" s="239"/>
      <c r="MOT56" s="239"/>
      <c r="MOU56" s="239"/>
      <c r="MOV56" s="239"/>
      <c r="MOW56" s="239"/>
      <c r="MOX56" s="239"/>
      <c r="MOY56" s="239"/>
      <c r="MOZ56" s="239"/>
      <c r="MPA56" s="239"/>
      <c r="MPB56" s="239"/>
      <c r="MPC56" s="239"/>
      <c r="MPD56" s="239"/>
      <c r="MPE56" s="239"/>
      <c r="MPF56" s="239"/>
      <c r="MPG56" s="239"/>
      <c r="MPH56" s="239"/>
      <c r="MPI56" s="239"/>
      <c r="MPJ56" s="239"/>
      <c r="MPK56" s="239"/>
      <c r="MPL56" s="239"/>
      <c r="MPM56" s="239"/>
      <c r="MPN56" s="239"/>
      <c r="MPO56" s="239"/>
      <c r="MPP56" s="239"/>
      <c r="MPQ56" s="239"/>
      <c r="MPR56" s="239"/>
      <c r="MPS56" s="239"/>
      <c r="MPT56" s="239"/>
      <c r="MPU56" s="239"/>
      <c r="MPV56" s="239"/>
      <c r="MPW56" s="239"/>
      <c r="MPX56" s="239"/>
      <c r="MPY56" s="239"/>
      <c r="MPZ56" s="239"/>
      <c r="MQA56" s="239"/>
      <c r="MQB56" s="239"/>
      <c r="MQC56" s="239"/>
      <c r="MQD56" s="239"/>
      <c r="MQE56" s="239"/>
      <c r="MQF56" s="239"/>
      <c r="MQG56" s="239"/>
      <c r="MQH56" s="239"/>
      <c r="MQI56" s="239"/>
      <c r="MQJ56" s="239"/>
      <c r="MQK56" s="239"/>
      <c r="MQL56" s="239"/>
      <c r="MQM56" s="239"/>
      <c r="MQN56" s="239"/>
      <c r="MQO56" s="239"/>
      <c r="MQP56" s="239"/>
      <c r="MQQ56" s="239"/>
      <c r="MQR56" s="239"/>
      <c r="MQS56" s="239"/>
      <c r="MQT56" s="239"/>
      <c r="MQU56" s="239"/>
      <c r="MQV56" s="239"/>
      <c r="MQW56" s="239"/>
      <c r="MQX56" s="239"/>
      <c r="MQY56" s="239"/>
      <c r="MQZ56" s="239"/>
      <c r="MRA56" s="239"/>
      <c r="MRB56" s="239"/>
      <c r="MRC56" s="239"/>
      <c r="MRD56" s="239"/>
      <c r="MRE56" s="239"/>
      <c r="MRF56" s="239"/>
      <c r="MRG56" s="239"/>
      <c r="MRH56" s="239"/>
      <c r="MRI56" s="239"/>
      <c r="MRJ56" s="239"/>
      <c r="MRK56" s="239"/>
      <c r="MRL56" s="239"/>
      <c r="MRM56" s="239"/>
      <c r="MRN56" s="239"/>
      <c r="MRO56" s="239"/>
      <c r="MRP56" s="239"/>
      <c r="MRQ56" s="239"/>
      <c r="MRR56" s="239"/>
      <c r="MRS56" s="239"/>
      <c r="MRT56" s="239"/>
      <c r="MRU56" s="239"/>
      <c r="MRV56" s="239"/>
      <c r="MRW56" s="239"/>
      <c r="MRX56" s="239"/>
      <c r="MRY56" s="239"/>
      <c r="MRZ56" s="239"/>
      <c r="MSA56" s="239"/>
      <c r="MSB56" s="239"/>
      <c r="MSC56" s="239"/>
      <c r="MSD56" s="239"/>
      <c r="MSE56" s="239"/>
      <c r="MSF56" s="239"/>
      <c r="MSG56" s="239"/>
      <c r="MSH56" s="239"/>
      <c r="MSI56" s="239"/>
      <c r="MSJ56" s="239"/>
      <c r="MSK56" s="239"/>
      <c r="MSL56" s="239"/>
      <c r="MSM56" s="239"/>
      <c r="MSN56" s="239"/>
      <c r="MSO56" s="239"/>
      <c r="MSP56" s="239"/>
      <c r="MSQ56" s="239"/>
      <c r="MSR56" s="239"/>
      <c r="MSS56" s="239"/>
      <c r="MST56" s="239"/>
      <c r="MSU56" s="239"/>
      <c r="MSV56" s="239"/>
      <c r="MSW56" s="239"/>
      <c r="MSX56" s="239"/>
      <c r="MSY56" s="239"/>
      <c r="MSZ56" s="239"/>
      <c r="MTA56" s="239"/>
      <c r="MTB56" s="239"/>
      <c r="MTC56" s="239"/>
      <c r="MTD56" s="239"/>
      <c r="MTE56" s="239"/>
      <c r="MTF56" s="239"/>
      <c r="MTG56" s="239"/>
      <c r="MTH56" s="239"/>
      <c r="MTI56" s="239"/>
      <c r="MTJ56" s="239"/>
      <c r="MTK56" s="239"/>
      <c r="MTL56" s="239"/>
      <c r="MTM56" s="239"/>
      <c r="MTN56" s="239"/>
      <c r="MTO56" s="239"/>
      <c r="MTP56" s="239"/>
      <c r="MTQ56" s="239"/>
      <c r="MTR56" s="239"/>
      <c r="MTS56" s="239"/>
      <c r="MTT56" s="239"/>
      <c r="MTU56" s="239"/>
      <c r="MTV56" s="239"/>
      <c r="MTW56" s="239"/>
      <c r="MTX56" s="239"/>
      <c r="MTY56" s="239"/>
      <c r="MTZ56" s="239"/>
      <c r="MUA56" s="239"/>
      <c r="MUB56" s="239"/>
      <c r="MUC56" s="239"/>
      <c r="MUD56" s="239"/>
      <c r="MUE56" s="239"/>
      <c r="MUF56" s="239"/>
      <c r="MUG56" s="239"/>
      <c r="MUH56" s="239"/>
      <c r="MUI56" s="239"/>
      <c r="MUJ56" s="239"/>
      <c r="MUK56" s="239"/>
      <c r="MUL56" s="239"/>
      <c r="MUM56" s="239"/>
      <c r="MUN56" s="239"/>
      <c r="MUO56" s="239"/>
      <c r="MUP56" s="239"/>
      <c r="MUQ56" s="239"/>
      <c r="MUR56" s="239"/>
      <c r="MUS56" s="239"/>
      <c r="MUT56" s="239"/>
      <c r="MUU56" s="239"/>
      <c r="MUV56" s="239"/>
      <c r="MUW56" s="239"/>
      <c r="MUX56" s="239"/>
      <c r="MUY56" s="239"/>
      <c r="MUZ56" s="239"/>
      <c r="MVA56" s="239"/>
      <c r="MVB56" s="239"/>
      <c r="MVC56" s="239"/>
      <c r="MVD56" s="239"/>
      <c r="MVE56" s="239"/>
      <c r="MVF56" s="239"/>
      <c r="MVG56" s="239"/>
      <c r="MVH56" s="239"/>
      <c r="MVI56" s="239"/>
      <c r="MVJ56" s="239"/>
      <c r="MVK56" s="239"/>
      <c r="MVL56" s="239"/>
      <c r="MVM56" s="239"/>
      <c r="MVN56" s="239"/>
      <c r="MVO56" s="239"/>
      <c r="MVP56" s="239"/>
      <c r="MVQ56" s="239"/>
      <c r="MVR56" s="239"/>
      <c r="MVS56" s="239"/>
      <c r="MVT56" s="239"/>
      <c r="MVU56" s="239"/>
      <c r="MVV56" s="239"/>
      <c r="MVW56" s="239"/>
      <c r="MVX56" s="239"/>
      <c r="MVY56" s="239"/>
      <c r="MVZ56" s="239"/>
      <c r="MWA56" s="239"/>
      <c r="MWB56" s="239"/>
      <c r="MWC56" s="239"/>
      <c r="MWD56" s="239"/>
      <c r="MWE56" s="239"/>
      <c r="MWF56" s="239"/>
      <c r="MWG56" s="239"/>
      <c r="MWH56" s="239"/>
      <c r="MWI56" s="239"/>
      <c r="MWJ56" s="239"/>
      <c r="MWK56" s="239"/>
      <c r="MWL56" s="239"/>
      <c r="MWM56" s="239"/>
      <c r="MWN56" s="239"/>
      <c r="MWO56" s="239"/>
      <c r="MWP56" s="239"/>
      <c r="MWQ56" s="239"/>
      <c r="MWR56" s="239"/>
      <c r="MWS56" s="239"/>
      <c r="MWT56" s="239"/>
      <c r="MWU56" s="239"/>
      <c r="MWV56" s="239"/>
      <c r="MWW56" s="239"/>
      <c r="MWX56" s="239"/>
      <c r="MWY56" s="239"/>
      <c r="MWZ56" s="239"/>
      <c r="MXA56" s="239"/>
      <c r="MXB56" s="239"/>
      <c r="MXC56" s="239"/>
      <c r="MXD56" s="239"/>
      <c r="MXE56" s="239"/>
      <c r="MXF56" s="239"/>
      <c r="MXG56" s="239"/>
      <c r="MXH56" s="239"/>
      <c r="MXI56" s="239"/>
      <c r="MXJ56" s="239"/>
      <c r="MXK56" s="239"/>
      <c r="MXL56" s="239"/>
      <c r="MXM56" s="239"/>
      <c r="MXN56" s="239"/>
      <c r="MXO56" s="239"/>
      <c r="MXP56" s="239"/>
      <c r="MXQ56" s="239"/>
      <c r="MXR56" s="239"/>
      <c r="MXS56" s="239"/>
      <c r="MXT56" s="239"/>
      <c r="MXU56" s="239"/>
      <c r="MXV56" s="239"/>
      <c r="MXW56" s="239"/>
      <c r="MXX56" s="239"/>
      <c r="MXY56" s="239"/>
      <c r="MXZ56" s="239"/>
      <c r="MYA56" s="239"/>
      <c r="MYB56" s="239"/>
      <c r="MYC56" s="239"/>
      <c r="MYD56" s="239"/>
      <c r="MYE56" s="239"/>
      <c r="MYF56" s="239"/>
      <c r="MYG56" s="239"/>
      <c r="MYH56" s="239"/>
      <c r="MYI56" s="239"/>
      <c r="MYJ56" s="239"/>
      <c r="MYK56" s="239"/>
      <c r="MYL56" s="239"/>
      <c r="MYM56" s="239"/>
      <c r="MYN56" s="239"/>
      <c r="MYO56" s="239"/>
      <c r="MYP56" s="239"/>
      <c r="MYQ56" s="239"/>
      <c r="MYR56" s="239"/>
      <c r="MYS56" s="239"/>
      <c r="MYT56" s="239"/>
      <c r="MYU56" s="239"/>
      <c r="MYV56" s="239"/>
      <c r="MYW56" s="239"/>
      <c r="MYX56" s="239"/>
      <c r="MYY56" s="239"/>
      <c r="MYZ56" s="239"/>
      <c r="MZA56" s="239"/>
      <c r="MZB56" s="239"/>
      <c r="MZC56" s="239"/>
      <c r="MZD56" s="239"/>
      <c r="MZE56" s="239"/>
      <c r="MZF56" s="239"/>
      <c r="MZG56" s="239"/>
      <c r="MZH56" s="239"/>
      <c r="MZI56" s="239"/>
      <c r="MZJ56" s="239"/>
      <c r="MZK56" s="239"/>
      <c r="MZL56" s="239"/>
      <c r="MZM56" s="239"/>
      <c r="MZN56" s="239"/>
      <c r="MZO56" s="239"/>
      <c r="MZP56" s="239"/>
      <c r="MZQ56" s="239"/>
      <c r="MZR56" s="239"/>
      <c r="MZS56" s="239"/>
      <c r="MZT56" s="239"/>
      <c r="MZU56" s="239"/>
      <c r="MZV56" s="239"/>
      <c r="MZW56" s="239"/>
      <c r="MZX56" s="239"/>
      <c r="MZY56" s="239"/>
      <c r="MZZ56" s="239"/>
      <c r="NAA56" s="239"/>
      <c r="NAB56" s="239"/>
      <c r="NAC56" s="239"/>
      <c r="NAD56" s="239"/>
      <c r="NAE56" s="239"/>
      <c r="NAF56" s="239"/>
      <c r="NAG56" s="239"/>
      <c r="NAH56" s="239"/>
      <c r="NAI56" s="239"/>
      <c r="NAJ56" s="239"/>
      <c r="NAK56" s="239"/>
      <c r="NAL56" s="239"/>
      <c r="NAM56" s="239"/>
      <c r="NAN56" s="239"/>
      <c r="NAO56" s="239"/>
      <c r="NAP56" s="239"/>
      <c r="NAQ56" s="239"/>
      <c r="NAR56" s="239"/>
      <c r="NAS56" s="239"/>
      <c r="NAT56" s="239"/>
      <c r="NAU56" s="239"/>
      <c r="NAV56" s="239"/>
      <c r="NAW56" s="239"/>
      <c r="NAX56" s="239"/>
      <c r="NAY56" s="239"/>
      <c r="NAZ56" s="239"/>
      <c r="NBA56" s="239"/>
      <c r="NBB56" s="239"/>
      <c r="NBC56" s="239"/>
      <c r="NBD56" s="239"/>
      <c r="NBE56" s="239"/>
      <c r="NBF56" s="239"/>
      <c r="NBG56" s="239"/>
      <c r="NBH56" s="239"/>
      <c r="NBI56" s="239"/>
      <c r="NBJ56" s="239"/>
      <c r="NBK56" s="239"/>
      <c r="NBL56" s="239"/>
      <c r="NBM56" s="239"/>
      <c r="NBN56" s="239"/>
      <c r="NBO56" s="239"/>
      <c r="NBP56" s="239"/>
      <c r="NBQ56" s="239"/>
      <c r="NBR56" s="239"/>
      <c r="NBS56" s="239"/>
      <c r="NBT56" s="239"/>
      <c r="NBU56" s="239"/>
      <c r="NBV56" s="239"/>
      <c r="NBW56" s="239"/>
      <c r="NBX56" s="239"/>
      <c r="NBY56" s="239"/>
      <c r="NBZ56" s="239"/>
      <c r="NCA56" s="239"/>
      <c r="NCB56" s="239"/>
      <c r="NCC56" s="239"/>
      <c r="NCD56" s="239"/>
      <c r="NCE56" s="239"/>
      <c r="NCF56" s="239"/>
      <c r="NCG56" s="239"/>
      <c r="NCH56" s="239"/>
      <c r="NCI56" s="239"/>
      <c r="NCJ56" s="239"/>
      <c r="NCK56" s="239"/>
      <c r="NCL56" s="239"/>
      <c r="NCM56" s="239"/>
      <c r="NCN56" s="239"/>
      <c r="NCO56" s="239"/>
      <c r="NCP56" s="239"/>
      <c r="NCQ56" s="239"/>
      <c r="NCR56" s="239"/>
      <c r="NCS56" s="239"/>
      <c r="NCT56" s="239"/>
      <c r="NCU56" s="239"/>
      <c r="NCV56" s="239"/>
      <c r="NCW56" s="239"/>
      <c r="NCX56" s="239"/>
      <c r="NCY56" s="239"/>
      <c r="NCZ56" s="239"/>
      <c r="NDA56" s="239"/>
      <c r="NDB56" s="239"/>
      <c r="NDC56" s="239"/>
      <c r="NDD56" s="239"/>
      <c r="NDE56" s="239"/>
      <c r="NDF56" s="239"/>
      <c r="NDG56" s="239"/>
      <c r="NDH56" s="239"/>
      <c r="NDI56" s="239"/>
      <c r="NDJ56" s="239"/>
      <c r="NDK56" s="239"/>
      <c r="NDL56" s="239"/>
      <c r="NDM56" s="239"/>
      <c r="NDN56" s="239"/>
      <c r="NDO56" s="239"/>
      <c r="NDP56" s="239"/>
      <c r="NDQ56" s="239"/>
      <c r="NDR56" s="239"/>
      <c r="NDS56" s="239"/>
      <c r="NDT56" s="239"/>
      <c r="NDU56" s="239"/>
      <c r="NDV56" s="239"/>
      <c r="NDW56" s="239"/>
      <c r="NDX56" s="239"/>
      <c r="NDY56" s="239"/>
      <c r="NDZ56" s="239"/>
      <c r="NEA56" s="239"/>
      <c r="NEB56" s="239"/>
      <c r="NEC56" s="239"/>
      <c r="NED56" s="239"/>
      <c r="NEE56" s="239"/>
      <c r="NEF56" s="239"/>
      <c r="NEG56" s="239"/>
      <c r="NEH56" s="239"/>
      <c r="NEI56" s="239"/>
      <c r="NEJ56" s="239"/>
      <c r="NEK56" s="239"/>
      <c r="NEL56" s="239"/>
      <c r="NEM56" s="239"/>
      <c r="NEN56" s="239"/>
      <c r="NEO56" s="239"/>
      <c r="NEP56" s="239"/>
      <c r="NEQ56" s="239"/>
      <c r="NER56" s="239"/>
      <c r="NES56" s="239"/>
      <c r="NET56" s="239"/>
      <c r="NEU56" s="239"/>
      <c r="NEV56" s="239"/>
      <c r="NEW56" s="239"/>
      <c r="NEX56" s="239"/>
      <c r="NEY56" s="239"/>
      <c r="NEZ56" s="239"/>
      <c r="NFA56" s="239"/>
      <c r="NFB56" s="239"/>
      <c r="NFC56" s="239"/>
      <c r="NFD56" s="239"/>
      <c r="NFE56" s="239"/>
      <c r="NFF56" s="239"/>
      <c r="NFG56" s="239"/>
      <c r="NFH56" s="239"/>
      <c r="NFI56" s="239"/>
      <c r="NFJ56" s="239"/>
      <c r="NFK56" s="239"/>
      <c r="NFL56" s="239"/>
      <c r="NFM56" s="239"/>
      <c r="NFN56" s="239"/>
      <c r="NFO56" s="239"/>
      <c r="NFP56" s="239"/>
      <c r="NFQ56" s="239"/>
      <c r="NFR56" s="239"/>
      <c r="NFS56" s="239"/>
      <c r="NFT56" s="239"/>
      <c r="NFU56" s="239"/>
      <c r="NFV56" s="239"/>
      <c r="NFW56" s="239"/>
      <c r="NFX56" s="239"/>
      <c r="NFY56" s="239"/>
      <c r="NFZ56" s="239"/>
      <c r="NGA56" s="239"/>
      <c r="NGB56" s="239"/>
      <c r="NGC56" s="239"/>
      <c r="NGD56" s="239"/>
      <c r="NGE56" s="239"/>
      <c r="NGF56" s="239"/>
      <c r="NGG56" s="239"/>
      <c r="NGH56" s="239"/>
      <c r="NGI56" s="239"/>
      <c r="NGJ56" s="239"/>
      <c r="NGK56" s="239"/>
      <c r="NGL56" s="239"/>
      <c r="NGM56" s="239"/>
      <c r="NGN56" s="239"/>
      <c r="NGO56" s="239"/>
      <c r="NGP56" s="239"/>
      <c r="NGQ56" s="239"/>
      <c r="NGR56" s="239"/>
      <c r="NGS56" s="239"/>
      <c r="NGT56" s="239"/>
      <c r="NGU56" s="239"/>
      <c r="NGV56" s="239"/>
      <c r="NGW56" s="239"/>
      <c r="NGX56" s="239"/>
      <c r="NGY56" s="239"/>
      <c r="NGZ56" s="239"/>
      <c r="NHA56" s="239"/>
      <c r="NHB56" s="239"/>
      <c r="NHC56" s="239"/>
      <c r="NHD56" s="239"/>
      <c r="NHE56" s="239"/>
      <c r="NHF56" s="239"/>
      <c r="NHG56" s="239"/>
      <c r="NHH56" s="239"/>
      <c r="NHI56" s="239"/>
      <c r="NHJ56" s="239"/>
      <c r="NHK56" s="239"/>
      <c r="NHL56" s="239"/>
      <c r="NHM56" s="239"/>
      <c r="NHN56" s="239"/>
      <c r="NHO56" s="239"/>
      <c r="NHP56" s="239"/>
      <c r="NHQ56" s="239"/>
      <c r="NHR56" s="239"/>
      <c r="NHS56" s="239"/>
      <c r="NHT56" s="239"/>
      <c r="NHU56" s="239"/>
      <c r="NHV56" s="239"/>
      <c r="NHW56" s="239"/>
      <c r="NHX56" s="239"/>
      <c r="NHY56" s="239"/>
      <c r="NHZ56" s="239"/>
      <c r="NIA56" s="239"/>
      <c r="NIB56" s="239"/>
      <c r="NIC56" s="239"/>
      <c r="NID56" s="239"/>
      <c r="NIE56" s="239"/>
      <c r="NIF56" s="239"/>
      <c r="NIG56" s="239"/>
      <c r="NIH56" s="239"/>
      <c r="NII56" s="239"/>
      <c r="NIJ56" s="239"/>
      <c r="NIK56" s="239"/>
      <c r="NIL56" s="239"/>
      <c r="NIM56" s="239"/>
      <c r="NIN56" s="239"/>
      <c r="NIO56" s="239"/>
      <c r="NIP56" s="239"/>
      <c r="NIQ56" s="239"/>
      <c r="NIR56" s="239"/>
      <c r="NIS56" s="239"/>
      <c r="NIT56" s="239"/>
      <c r="NIU56" s="239"/>
      <c r="NIV56" s="239"/>
      <c r="NIW56" s="239"/>
      <c r="NIX56" s="239"/>
      <c r="NIY56" s="239"/>
      <c r="NIZ56" s="239"/>
      <c r="NJA56" s="239"/>
      <c r="NJB56" s="239"/>
      <c r="NJC56" s="239"/>
      <c r="NJD56" s="239"/>
      <c r="NJE56" s="239"/>
      <c r="NJF56" s="239"/>
      <c r="NJG56" s="239"/>
      <c r="NJH56" s="239"/>
      <c r="NJI56" s="239"/>
      <c r="NJJ56" s="239"/>
      <c r="NJK56" s="239"/>
      <c r="NJL56" s="239"/>
      <c r="NJM56" s="239"/>
      <c r="NJN56" s="239"/>
      <c r="NJO56" s="239"/>
      <c r="NJP56" s="239"/>
      <c r="NJQ56" s="239"/>
      <c r="NJR56" s="239"/>
      <c r="NJS56" s="239"/>
      <c r="NJT56" s="239"/>
      <c r="NJU56" s="239"/>
      <c r="NJV56" s="239"/>
      <c r="NJW56" s="239"/>
      <c r="NJX56" s="239"/>
      <c r="NJY56" s="239"/>
      <c r="NJZ56" s="239"/>
      <c r="NKA56" s="239"/>
      <c r="NKB56" s="239"/>
      <c r="NKC56" s="239"/>
      <c r="NKD56" s="239"/>
      <c r="NKE56" s="239"/>
      <c r="NKF56" s="239"/>
      <c r="NKG56" s="239"/>
      <c r="NKH56" s="239"/>
      <c r="NKI56" s="239"/>
      <c r="NKJ56" s="239"/>
      <c r="NKK56" s="239"/>
      <c r="NKL56" s="239"/>
      <c r="NKM56" s="239"/>
      <c r="NKN56" s="239"/>
      <c r="NKO56" s="239"/>
      <c r="NKP56" s="239"/>
      <c r="NKQ56" s="239"/>
      <c r="NKR56" s="239"/>
      <c r="NKS56" s="239"/>
      <c r="NKT56" s="239"/>
      <c r="NKU56" s="239"/>
      <c r="NKV56" s="239"/>
      <c r="NKW56" s="239"/>
      <c r="NKX56" s="239"/>
      <c r="NKY56" s="239"/>
      <c r="NKZ56" s="239"/>
      <c r="NLA56" s="239"/>
      <c r="NLB56" s="239"/>
      <c r="NLC56" s="239"/>
      <c r="NLD56" s="239"/>
      <c r="NLE56" s="239"/>
      <c r="NLF56" s="239"/>
      <c r="NLG56" s="239"/>
      <c r="NLH56" s="239"/>
      <c r="NLI56" s="239"/>
      <c r="NLJ56" s="239"/>
      <c r="NLK56" s="239"/>
      <c r="NLL56" s="239"/>
      <c r="NLM56" s="239"/>
      <c r="NLN56" s="239"/>
      <c r="NLO56" s="239"/>
      <c r="NLP56" s="239"/>
      <c r="NLQ56" s="239"/>
      <c r="NLR56" s="239"/>
      <c r="NLS56" s="239"/>
      <c r="NLT56" s="239"/>
      <c r="NLU56" s="239"/>
      <c r="NLV56" s="239"/>
      <c r="NLW56" s="239"/>
      <c r="NLX56" s="239"/>
      <c r="NLY56" s="239"/>
      <c r="NLZ56" s="239"/>
      <c r="NMA56" s="239"/>
      <c r="NMB56" s="239"/>
      <c r="NMC56" s="239"/>
      <c r="NMD56" s="239"/>
      <c r="NME56" s="239"/>
      <c r="NMF56" s="239"/>
      <c r="NMG56" s="239"/>
      <c r="NMH56" s="239"/>
      <c r="NMI56" s="239"/>
      <c r="NMJ56" s="239"/>
      <c r="NMK56" s="239"/>
      <c r="NML56" s="239"/>
      <c r="NMM56" s="239"/>
      <c r="NMN56" s="239"/>
      <c r="NMO56" s="239"/>
      <c r="NMP56" s="239"/>
      <c r="NMQ56" s="239"/>
      <c r="NMR56" s="239"/>
      <c r="NMS56" s="239"/>
      <c r="NMT56" s="239"/>
      <c r="NMU56" s="239"/>
      <c r="NMV56" s="239"/>
      <c r="NMW56" s="239"/>
      <c r="NMX56" s="239"/>
      <c r="NMY56" s="239"/>
      <c r="NMZ56" s="239"/>
      <c r="NNA56" s="239"/>
      <c r="NNB56" s="239"/>
      <c r="NNC56" s="239"/>
      <c r="NND56" s="239"/>
      <c r="NNE56" s="239"/>
      <c r="NNF56" s="239"/>
      <c r="NNG56" s="239"/>
      <c r="NNH56" s="239"/>
      <c r="NNI56" s="239"/>
      <c r="NNJ56" s="239"/>
      <c r="NNK56" s="239"/>
      <c r="NNL56" s="239"/>
      <c r="NNM56" s="239"/>
      <c r="NNN56" s="239"/>
      <c r="NNO56" s="239"/>
      <c r="NNP56" s="239"/>
      <c r="NNQ56" s="239"/>
      <c r="NNR56" s="239"/>
      <c r="NNS56" s="239"/>
      <c r="NNT56" s="239"/>
      <c r="NNU56" s="239"/>
      <c r="NNV56" s="239"/>
      <c r="NNW56" s="239"/>
      <c r="NNX56" s="239"/>
      <c r="NNY56" s="239"/>
      <c r="NNZ56" s="239"/>
      <c r="NOA56" s="239"/>
      <c r="NOB56" s="239"/>
      <c r="NOC56" s="239"/>
      <c r="NOD56" s="239"/>
      <c r="NOE56" s="239"/>
      <c r="NOF56" s="239"/>
      <c r="NOG56" s="239"/>
      <c r="NOH56" s="239"/>
      <c r="NOI56" s="239"/>
      <c r="NOJ56" s="239"/>
      <c r="NOK56" s="239"/>
      <c r="NOL56" s="239"/>
      <c r="NOM56" s="239"/>
      <c r="NON56" s="239"/>
      <c r="NOO56" s="239"/>
      <c r="NOP56" s="239"/>
      <c r="NOQ56" s="239"/>
      <c r="NOR56" s="239"/>
      <c r="NOS56" s="239"/>
      <c r="NOT56" s="239"/>
      <c r="NOU56" s="239"/>
      <c r="NOV56" s="239"/>
      <c r="NOW56" s="239"/>
      <c r="NOX56" s="239"/>
      <c r="NOY56" s="239"/>
      <c r="NOZ56" s="239"/>
      <c r="NPA56" s="239"/>
      <c r="NPB56" s="239"/>
      <c r="NPC56" s="239"/>
      <c r="NPD56" s="239"/>
      <c r="NPE56" s="239"/>
      <c r="NPF56" s="239"/>
      <c r="NPG56" s="239"/>
      <c r="NPH56" s="239"/>
      <c r="NPI56" s="239"/>
      <c r="NPJ56" s="239"/>
      <c r="NPK56" s="239"/>
      <c r="NPL56" s="239"/>
      <c r="NPM56" s="239"/>
      <c r="NPN56" s="239"/>
      <c r="NPO56" s="239"/>
      <c r="NPP56" s="239"/>
      <c r="NPQ56" s="239"/>
      <c r="NPR56" s="239"/>
      <c r="NPS56" s="239"/>
      <c r="NPT56" s="239"/>
      <c r="NPU56" s="239"/>
      <c r="NPV56" s="239"/>
      <c r="NPW56" s="239"/>
      <c r="NPX56" s="239"/>
      <c r="NPY56" s="239"/>
      <c r="NPZ56" s="239"/>
      <c r="NQA56" s="239"/>
      <c r="NQB56" s="239"/>
      <c r="NQC56" s="239"/>
      <c r="NQD56" s="239"/>
      <c r="NQE56" s="239"/>
      <c r="NQF56" s="239"/>
      <c r="NQG56" s="239"/>
      <c r="NQH56" s="239"/>
      <c r="NQI56" s="239"/>
      <c r="NQJ56" s="239"/>
      <c r="NQK56" s="239"/>
      <c r="NQL56" s="239"/>
      <c r="NQM56" s="239"/>
      <c r="NQN56" s="239"/>
      <c r="NQO56" s="239"/>
      <c r="NQP56" s="239"/>
      <c r="NQQ56" s="239"/>
      <c r="NQR56" s="239"/>
      <c r="NQS56" s="239"/>
      <c r="NQT56" s="239"/>
      <c r="NQU56" s="239"/>
      <c r="NQV56" s="239"/>
      <c r="NQW56" s="239"/>
      <c r="NQX56" s="239"/>
      <c r="NQY56" s="239"/>
      <c r="NQZ56" s="239"/>
      <c r="NRA56" s="239"/>
      <c r="NRB56" s="239"/>
      <c r="NRC56" s="239"/>
      <c r="NRD56" s="239"/>
      <c r="NRE56" s="239"/>
      <c r="NRF56" s="239"/>
      <c r="NRG56" s="239"/>
      <c r="NRH56" s="239"/>
      <c r="NRI56" s="239"/>
      <c r="NRJ56" s="239"/>
      <c r="NRK56" s="239"/>
      <c r="NRL56" s="239"/>
      <c r="NRM56" s="239"/>
      <c r="NRN56" s="239"/>
      <c r="NRO56" s="239"/>
      <c r="NRP56" s="239"/>
      <c r="NRQ56" s="239"/>
      <c r="NRR56" s="239"/>
      <c r="NRS56" s="239"/>
      <c r="NRT56" s="239"/>
      <c r="NRU56" s="239"/>
      <c r="NRV56" s="239"/>
      <c r="NRW56" s="239"/>
      <c r="NRX56" s="239"/>
      <c r="NRY56" s="239"/>
      <c r="NRZ56" s="239"/>
      <c r="NSA56" s="239"/>
      <c r="NSB56" s="239"/>
      <c r="NSC56" s="239"/>
      <c r="NSD56" s="239"/>
      <c r="NSE56" s="239"/>
      <c r="NSF56" s="239"/>
      <c r="NSG56" s="239"/>
      <c r="NSH56" s="239"/>
      <c r="NSI56" s="239"/>
      <c r="NSJ56" s="239"/>
      <c r="NSK56" s="239"/>
      <c r="NSL56" s="239"/>
      <c r="NSM56" s="239"/>
      <c r="NSN56" s="239"/>
      <c r="NSO56" s="239"/>
      <c r="NSP56" s="239"/>
      <c r="NSQ56" s="239"/>
      <c r="NSR56" s="239"/>
      <c r="NSS56" s="239"/>
      <c r="NST56" s="239"/>
      <c r="NSU56" s="239"/>
      <c r="NSV56" s="239"/>
      <c r="NSW56" s="239"/>
      <c r="NSX56" s="239"/>
      <c r="NSY56" s="239"/>
      <c r="NSZ56" s="239"/>
      <c r="NTA56" s="239"/>
      <c r="NTB56" s="239"/>
      <c r="NTC56" s="239"/>
      <c r="NTD56" s="239"/>
      <c r="NTE56" s="239"/>
      <c r="NTF56" s="239"/>
      <c r="NTG56" s="239"/>
      <c r="NTH56" s="239"/>
      <c r="NTI56" s="239"/>
      <c r="NTJ56" s="239"/>
      <c r="NTK56" s="239"/>
      <c r="NTL56" s="239"/>
      <c r="NTM56" s="239"/>
      <c r="NTN56" s="239"/>
      <c r="NTO56" s="239"/>
      <c r="NTP56" s="239"/>
      <c r="NTQ56" s="239"/>
      <c r="NTR56" s="239"/>
      <c r="NTS56" s="239"/>
      <c r="NTT56" s="239"/>
      <c r="NTU56" s="239"/>
      <c r="NTV56" s="239"/>
      <c r="NTW56" s="239"/>
      <c r="NTX56" s="239"/>
      <c r="NTY56" s="239"/>
      <c r="NTZ56" s="239"/>
      <c r="NUA56" s="239"/>
      <c r="NUB56" s="239"/>
      <c r="NUC56" s="239"/>
      <c r="NUD56" s="239"/>
      <c r="NUE56" s="239"/>
      <c r="NUF56" s="239"/>
      <c r="NUG56" s="239"/>
      <c r="NUH56" s="239"/>
      <c r="NUI56" s="239"/>
      <c r="NUJ56" s="239"/>
      <c r="NUK56" s="239"/>
      <c r="NUL56" s="239"/>
      <c r="NUM56" s="239"/>
      <c r="NUN56" s="239"/>
      <c r="NUO56" s="239"/>
      <c r="NUP56" s="239"/>
      <c r="NUQ56" s="239"/>
      <c r="NUR56" s="239"/>
      <c r="NUS56" s="239"/>
      <c r="NUT56" s="239"/>
      <c r="NUU56" s="239"/>
      <c r="NUV56" s="239"/>
      <c r="NUW56" s="239"/>
      <c r="NUX56" s="239"/>
      <c r="NUY56" s="239"/>
      <c r="NUZ56" s="239"/>
      <c r="NVA56" s="239"/>
      <c r="NVB56" s="239"/>
      <c r="NVC56" s="239"/>
      <c r="NVD56" s="239"/>
      <c r="NVE56" s="239"/>
      <c r="NVF56" s="239"/>
      <c r="NVG56" s="239"/>
      <c r="NVH56" s="239"/>
      <c r="NVI56" s="239"/>
      <c r="NVJ56" s="239"/>
      <c r="NVK56" s="239"/>
      <c r="NVL56" s="239"/>
      <c r="NVM56" s="239"/>
      <c r="NVN56" s="239"/>
      <c r="NVO56" s="239"/>
      <c r="NVP56" s="239"/>
      <c r="NVQ56" s="239"/>
      <c r="NVR56" s="239"/>
      <c r="NVS56" s="239"/>
      <c r="NVT56" s="239"/>
      <c r="NVU56" s="239"/>
      <c r="NVV56" s="239"/>
      <c r="NVW56" s="239"/>
      <c r="NVX56" s="239"/>
      <c r="NVY56" s="239"/>
      <c r="NVZ56" s="239"/>
      <c r="NWA56" s="239"/>
      <c r="NWB56" s="239"/>
      <c r="NWC56" s="239"/>
      <c r="NWD56" s="239"/>
      <c r="NWE56" s="239"/>
      <c r="NWF56" s="239"/>
      <c r="NWG56" s="239"/>
      <c r="NWH56" s="239"/>
      <c r="NWI56" s="239"/>
      <c r="NWJ56" s="239"/>
      <c r="NWK56" s="239"/>
      <c r="NWL56" s="239"/>
      <c r="NWM56" s="239"/>
      <c r="NWN56" s="239"/>
      <c r="NWO56" s="239"/>
      <c r="NWP56" s="239"/>
      <c r="NWQ56" s="239"/>
      <c r="NWR56" s="239"/>
      <c r="NWS56" s="239"/>
      <c r="NWT56" s="239"/>
      <c r="NWU56" s="239"/>
      <c r="NWV56" s="239"/>
      <c r="NWW56" s="239"/>
      <c r="NWX56" s="239"/>
      <c r="NWY56" s="239"/>
      <c r="NWZ56" s="239"/>
      <c r="NXA56" s="239"/>
      <c r="NXB56" s="239"/>
      <c r="NXC56" s="239"/>
      <c r="NXD56" s="239"/>
      <c r="NXE56" s="239"/>
      <c r="NXF56" s="239"/>
      <c r="NXG56" s="239"/>
      <c r="NXH56" s="239"/>
      <c r="NXI56" s="239"/>
      <c r="NXJ56" s="239"/>
      <c r="NXK56" s="239"/>
      <c r="NXL56" s="239"/>
      <c r="NXM56" s="239"/>
      <c r="NXN56" s="239"/>
      <c r="NXO56" s="239"/>
      <c r="NXP56" s="239"/>
      <c r="NXQ56" s="239"/>
      <c r="NXR56" s="239"/>
      <c r="NXS56" s="239"/>
      <c r="NXT56" s="239"/>
      <c r="NXU56" s="239"/>
      <c r="NXV56" s="239"/>
      <c r="NXW56" s="239"/>
      <c r="NXX56" s="239"/>
      <c r="NXY56" s="239"/>
      <c r="NXZ56" s="239"/>
      <c r="NYA56" s="239"/>
      <c r="NYB56" s="239"/>
      <c r="NYC56" s="239"/>
      <c r="NYD56" s="239"/>
      <c r="NYE56" s="239"/>
      <c r="NYF56" s="239"/>
      <c r="NYG56" s="239"/>
      <c r="NYH56" s="239"/>
      <c r="NYI56" s="239"/>
      <c r="NYJ56" s="239"/>
      <c r="NYK56" s="239"/>
      <c r="NYL56" s="239"/>
      <c r="NYM56" s="239"/>
      <c r="NYN56" s="239"/>
      <c r="NYO56" s="239"/>
      <c r="NYP56" s="239"/>
      <c r="NYQ56" s="239"/>
      <c r="NYR56" s="239"/>
      <c r="NYS56" s="239"/>
      <c r="NYT56" s="239"/>
      <c r="NYU56" s="239"/>
      <c r="NYV56" s="239"/>
      <c r="NYW56" s="239"/>
      <c r="NYX56" s="239"/>
      <c r="NYY56" s="239"/>
      <c r="NYZ56" s="239"/>
      <c r="NZA56" s="239"/>
      <c r="NZB56" s="239"/>
      <c r="NZC56" s="239"/>
      <c r="NZD56" s="239"/>
      <c r="NZE56" s="239"/>
      <c r="NZF56" s="239"/>
      <c r="NZG56" s="239"/>
      <c r="NZH56" s="239"/>
      <c r="NZI56" s="239"/>
      <c r="NZJ56" s="239"/>
      <c r="NZK56" s="239"/>
      <c r="NZL56" s="239"/>
      <c r="NZM56" s="239"/>
      <c r="NZN56" s="239"/>
      <c r="NZO56" s="239"/>
      <c r="NZP56" s="239"/>
      <c r="NZQ56" s="239"/>
      <c r="NZR56" s="239"/>
      <c r="NZS56" s="239"/>
      <c r="NZT56" s="239"/>
      <c r="NZU56" s="239"/>
      <c r="NZV56" s="239"/>
      <c r="NZW56" s="239"/>
      <c r="NZX56" s="239"/>
      <c r="NZY56" s="239"/>
      <c r="NZZ56" s="239"/>
      <c r="OAA56" s="239"/>
      <c r="OAB56" s="239"/>
      <c r="OAC56" s="239"/>
      <c r="OAD56" s="239"/>
      <c r="OAE56" s="239"/>
      <c r="OAF56" s="239"/>
      <c r="OAG56" s="239"/>
      <c r="OAH56" s="239"/>
      <c r="OAI56" s="239"/>
      <c r="OAJ56" s="239"/>
      <c r="OAK56" s="239"/>
      <c r="OAL56" s="239"/>
      <c r="OAM56" s="239"/>
      <c r="OAN56" s="239"/>
      <c r="OAO56" s="239"/>
      <c r="OAP56" s="239"/>
      <c r="OAQ56" s="239"/>
      <c r="OAR56" s="239"/>
      <c r="OAS56" s="239"/>
      <c r="OAT56" s="239"/>
      <c r="OAU56" s="239"/>
      <c r="OAV56" s="239"/>
      <c r="OAW56" s="239"/>
      <c r="OAX56" s="239"/>
      <c r="OAY56" s="239"/>
      <c r="OAZ56" s="239"/>
      <c r="OBA56" s="239"/>
      <c r="OBB56" s="239"/>
      <c r="OBC56" s="239"/>
      <c r="OBD56" s="239"/>
      <c r="OBE56" s="239"/>
      <c r="OBF56" s="239"/>
      <c r="OBG56" s="239"/>
      <c r="OBH56" s="239"/>
      <c r="OBI56" s="239"/>
      <c r="OBJ56" s="239"/>
      <c r="OBK56" s="239"/>
      <c r="OBL56" s="239"/>
      <c r="OBM56" s="239"/>
      <c r="OBN56" s="239"/>
      <c r="OBO56" s="239"/>
      <c r="OBP56" s="239"/>
      <c r="OBQ56" s="239"/>
      <c r="OBR56" s="239"/>
      <c r="OBS56" s="239"/>
      <c r="OBT56" s="239"/>
      <c r="OBU56" s="239"/>
      <c r="OBV56" s="239"/>
      <c r="OBW56" s="239"/>
      <c r="OBX56" s="239"/>
      <c r="OBY56" s="239"/>
      <c r="OBZ56" s="239"/>
      <c r="OCA56" s="239"/>
      <c r="OCB56" s="239"/>
      <c r="OCC56" s="239"/>
      <c r="OCD56" s="239"/>
      <c r="OCE56" s="239"/>
      <c r="OCF56" s="239"/>
      <c r="OCG56" s="239"/>
      <c r="OCH56" s="239"/>
      <c r="OCI56" s="239"/>
      <c r="OCJ56" s="239"/>
      <c r="OCK56" s="239"/>
      <c r="OCL56" s="239"/>
      <c r="OCM56" s="239"/>
      <c r="OCN56" s="239"/>
      <c r="OCO56" s="239"/>
      <c r="OCP56" s="239"/>
      <c r="OCQ56" s="239"/>
      <c r="OCR56" s="239"/>
      <c r="OCS56" s="239"/>
      <c r="OCT56" s="239"/>
      <c r="OCU56" s="239"/>
      <c r="OCV56" s="239"/>
      <c r="OCW56" s="239"/>
      <c r="OCX56" s="239"/>
      <c r="OCY56" s="239"/>
      <c r="OCZ56" s="239"/>
      <c r="ODA56" s="239"/>
      <c r="ODB56" s="239"/>
      <c r="ODC56" s="239"/>
      <c r="ODD56" s="239"/>
      <c r="ODE56" s="239"/>
      <c r="ODF56" s="239"/>
      <c r="ODG56" s="239"/>
      <c r="ODH56" s="239"/>
      <c r="ODI56" s="239"/>
      <c r="ODJ56" s="239"/>
      <c r="ODK56" s="239"/>
      <c r="ODL56" s="239"/>
      <c r="ODM56" s="239"/>
      <c r="ODN56" s="239"/>
      <c r="ODO56" s="239"/>
      <c r="ODP56" s="239"/>
      <c r="ODQ56" s="239"/>
      <c r="ODR56" s="239"/>
      <c r="ODS56" s="239"/>
      <c r="ODT56" s="239"/>
      <c r="ODU56" s="239"/>
      <c r="ODV56" s="239"/>
      <c r="ODW56" s="239"/>
      <c r="ODX56" s="239"/>
      <c r="ODY56" s="239"/>
      <c r="ODZ56" s="239"/>
      <c r="OEA56" s="239"/>
      <c r="OEB56" s="239"/>
      <c r="OEC56" s="239"/>
      <c r="OED56" s="239"/>
      <c r="OEE56" s="239"/>
      <c r="OEF56" s="239"/>
      <c r="OEG56" s="239"/>
      <c r="OEH56" s="239"/>
      <c r="OEI56" s="239"/>
      <c r="OEJ56" s="239"/>
      <c r="OEK56" s="239"/>
      <c r="OEL56" s="239"/>
      <c r="OEM56" s="239"/>
      <c r="OEN56" s="239"/>
      <c r="OEO56" s="239"/>
      <c r="OEP56" s="239"/>
      <c r="OEQ56" s="239"/>
      <c r="OER56" s="239"/>
      <c r="OES56" s="239"/>
      <c r="OET56" s="239"/>
      <c r="OEU56" s="239"/>
      <c r="OEV56" s="239"/>
      <c r="OEW56" s="239"/>
      <c r="OEX56" s="239"/>
      <c r="OEY56" s="239"/>
      <c r="OEZ56" s="239"/>
      <c r="OFA56" s="239"/>
      <c r="OFB56" s="239"/>
      <c r="OFC56" s="239"/>
      <c r="OFD56" s="239"/>
      <c r="OFE56" s="239"/>
      <c r="OFF56" s="239"/>
      <c r="OFG56" s="239"/>
      <c r="OFH56" s="239"/>
      <c r="OFI56" s="239"/>
      <c r="OFJ56" s="239"/>
      <c r="OFK56" s="239"/>
      <c r="OFL56" s="239"/>
      <c r="OFM56" s="239"/>
      <c r="OFN56" s="239"/>
      <c r="OFO56" s="239"/>
      <c r="OFP56" s="239"/>
      <c r="OFQ56" s="239"/>
      <c r="OFR56" s="239"/>
      <c r="OFS56" s="239"/>
      <c r="OFT56" s="239"/>
      <c r="OFU56" s="239"/>
      <c r="OFV56" s="239"/>
      <c r="OFW56" s="239"/>
      <c r="OFX56" s="239"/>
      <c r="OFY56" s="239"/>
      <c r="OFZ56" s="239"/>
      <c r="OGA56" s="239"/>
      <c r="OGB56" s="239"/>
      <c r="OGC56" s="239"/>
      <c r="OGD56" s="239"/>
      <c r="OGE56" s="239"/>
      <c r="OGF56" s="239"/>
      <c r="OGG56" s="239"/>
      <c r="OGH56" s="239"/>
      <c r="OGI56" s="239"/>
      <c r="OGJ56" s="239"/>
      <c r="OGK56" s="239"/>
      <c r="OGL56" s="239"/>
      <c r="OGM56" s="239"/>
      <c r="OGN56" s="239"/>
      <c r="OGO56" s="239"/>
      <c r="OGP56" s="239"/>
      <c r="OGQ56" s="239"/>
      <c r="OGR56" s="239"/>
      <c r="OGS56" s="239"/>
      <c r="OGT56" s="239"/>
      <c r="OGU56" s="239"/>
      <c r="OGV56" s="239"/>
      <c r="OGW56" s="239"/>
      <c r="OGX56" s="239"/>
      <c r="OGY56" s="239"/>
      <c r="OGZ56" s="239"/>
      <c r="OHA56" s="239"/>
      <c r="OHB56" s="239"/>
      <c r="OHC56" s="239"/>
      <c r="OHD56" s="239"/>
      <c r="OHE56" s="239"/>
      <c r="OHF56" s="239"/>
      <c r="OHG56" s="239"/>
      <c r="OHH56" s="239"/>
      <c r="OHI56" s="239"/>
      <c r="OHJ56" s="239"/>
      <c r="OHK56" s="239"/>
      <c r="OHL56" s="239"/>
      <c r="OHM56" s="239"/>
      <c r="OHN56" s="239"/>
      <c r="OHO56" s="239"/>
      <c r="OHP56" s="239"/>
      <c r="OHQ56" s="239"/>
      <c r="OHR56" s="239"/>
      <c r="OHS56" s="239"/>
      <c r="OHT56" s="239"/>
      <c r="OHU56" s="239"/>
      <c r="OHV56" s="239"/>
      <c r="OHW56" s="239"/>
      <c r="OHX56" s="239"/>
      <c r="OHY56" s="239"/>
      <c r="OHZ56" s="239"/>
      <c r="OIA56" s="239"/>
      <c r="OIB56" s="239"/>
      <c r="OIC56" s="239"/>
      <c r="OID56" s="239"/>
      <c r="OIE56" s="239"/>
      <c r="OIF56" s="239"/>
      <c r="OIG56" s="239"/>
      <c r="OIH56" s="239"/>
      <c r="OII56" s="239"/>
      <c r="OIJ56" s="239"/>
      <c r="OIK56" s="239"/>
      <c r="OIL56" s="239"/>
      <c r="OIM56" s="239"/>
      <c r="OIN56" s="239"/>
      <c r="OIO56" s="239"/>
      <c r="OIP56" s="239"/>
      <c r="OIQ56" s="239"/>
      <c r="OIR56" s="239"/>
      <c r="OIS56" s="239"/>
      <c r="OIT56" s="239"/>
      <c r="OIU56" s="239"/>
      <c r="OIV56" s="239"/>
      <c r="OIW56" s="239"/>
      <c r="OIX56" s="239"/>
      <c r="OIY56" s="239"/>
      <c r="OIZ56" s="239"/>
      <c r="OJA56" s="239"/>
      <c r="OJB56" s="239"/>
      <c r="OJC56" s="239"/>
      <c r="OJD56" s="239"/>
      <c r="OJE56" s="239"/>
      <c r="OJF56" s="239"/>
      <c r="OJG56" s="239"/>
      <c r="OJH56" s="239"/>
      <c r="OJI56" s="239"/>
      <c r="OJJ56" s="239"/>
      <c r="OJK56" s="239"/>
      <c r="OJL56" s="239"/>
      <c r="OJM56" s="239"/>
      <c r="OJN56" s="239"/>
      <c r="OJO56" s="239"/>
      <c r="OJP56" s="239"/>
      <c r="OJQ56" s="239"/>
      <c r="OJR56" s="239"/>
      <c r="OJS56" s="239"/>
      <c r="OJT56" s="239"/>
      <c r="OJU56" s="239"/>
      <c r="OJV56" s="239"/>
      <c r="OJW56" s="239"/>
      <c r="OJX56" s="239"/>
      <c r="OJY56" s="239"/>
      <c r="OJZ56" s="239"/>
      <c r="OKA56" s="239"/>
      <c r="OKB56" s="239"/>
      <c r="OKC56" s="239"/>
      <c r="OKD56" s="239"/>
      <c r="OKE56" s="239"/>
      <c r="OKF56" s="239"/>
      <c r="OKG56" s="239"/>
      <c r="OKH56" s="239"/>
      <c r="OKI56" s="239"/>
      <c r="OKJ56" s="239"/>
      <c r="OKK56" s="239"/>
      <c r="OKL56" s="239"/>
      <c r="OKM56" s="239"/>
      <c r="OKN56" s="239"/>
      <c r="OKO56" s="239"/>
      <c r="OKP56" s="239"/>
      <c r="OKQ56" s="239"/>
      <c r="OKR56" s="239"/>
      <c r="OKS56" s="239"/>
      <c r="OKT56" s="239"/>
      <c r="OKU56" s="239"/>
      <c r="OKV56" s="239"/>
      <c r="OKW56" s="239"/>
      <c r="OKX56" s="239"/>
      <c r="OKY56" s="239"/>
      <c r="OKZ56" s="239"/>
      <c r="OLA56" s="239"/>
      <c r="OLB56" s="239"/>
      <c r="OLC56" s="239"/>
      <c r="OLD56" s="239"/>
      <c r="OLE56" s="239"/>
      <c r="OLF56" s="239"/>
      <c r="OLG56" s="239"/>
      <c r="OLH56" s="239"/>
      <c r="OLI56" s="239"/>
      <c r="OLJ56" s="239"/>
      <c r="OLK56" s="239"/>
      <c r="OLL56" s="239"/>
      <c r="OLM56" s="239"/>
      <c r="OLN56" s="239"/>
      <c r="OLO56" s="239"/>
      <c r="OLP56" s="239"/>
      <c r="OLQ56" s="239"/>
      <c r="OLR56" s="239"/>
      <c r="OLS56" s="239"/>
      <c r="OLT56" s="239"/>
      <c r="OLU56" s="239"/>
      <c r="OLV56" s="239"/>
      <c r="OLW56" s="239"/>
      <c r="OLX56" s="239"/>
      <c r="OLY56" s="239"/>
      <c r="OLZ56" s="239"/>
      <c r="OMA56" s="239"/>
      <c r="OMB56" s="239"/>
      <c r="OMC56" s="239"/>
      <c r="OMD56" s="239"/>
      <c r="OME56" s="239"/>
      <c r="OMF56" s="239"/>
      <c r="OMG56" s="239"/>
      <c r="OMH56" s="239"/>
      <c r="OMI56" s="239"/>
      <c r="OMJ56" s="239"/>
      <c r="OMK56" s="239"/>
      <c r="OML56" s="239"/>
      <c r="OMM56" s="239"/>
      <c r="OMN56" s="239"/>
      <c r="OMO56" s="239"/>
      <c r="OMP56" s="239"/>
      <c r="OMQ56" s="239"/>
      <c r="OMR56" s="239"/>
      <c r="OMS56" s="239"/>
      <c r="OMT56" s="239"/>
      <c r="OMU56" s="239"/>
      <c r="OMV56" s="239"/>
      <c r="OMW56" s="239"/>
      <c r="OMX56" s="239"/>
      <c r="OMY56" s="239"/>
      <c r="OMZ56" s="239"/>
      <c r="ONA56" s="239"/>
      <c r="ONB56" s="239"/>
      <c r="ONC56" s="239"/>
      <c r="OND56" s="239"/>
      <c r="ONE56" s="239"/>
      <c r="ONF56" s="239"/>
      <c r="ONG56" s="239"/>
      <c r="ONH56" s="239"/>
      <c r="ONI56" s="239"/>
      <c r="ONJ56" s="239"/>
      <c r="ONK56" s="239"/>
      <c r="ONL56" s="239"/>
      <c r="ONM56" s="239"/>
      <c r="ONN56" s="239"/>
      <c r="ONO56" s="239"/>
      <c r="ONP56" s="239"/>
      <c r="ONQ56" s="239"/>
      <c r="ONR56" s="239"/>
      <c r="ONS56" s="239"/>
      <c r="ONT56" s="239"/>
      <c r="ONU56" s="239"/>
      <c r="ONV56" s="239"/>
      <c r="ONW56" s="239"/>
      <c r="ONX56" s="239"/>
      <c r="ONY56" s="239"/>
      <c r="ONZ56" s="239"/>
      <c r="OOA56" s="239"/>
      <c r="OOB56" s="239"/>
      <c r="OOC56" s="239"/>
      <c r="OOD56" s="239"/>
      <c r="OOE56" s="239"/>
      <c r="OOF56" s="239"/>
      <c r="OOG56" s="239"/>
      <c r="OOH56" s="239"/>
      <c r="OOI56" s="239"/>
      <c r="OOJ56" s="239"/>
      <c r="OOK56" s="239"/>
      <c r="OOL56" s="239"/>
      <c r="OOM56" s="239"/>
      <c r="OON56" s="239"/>
      <c r="OOO56" s="239"/>
      <c r="OOP56" s="239"/>
      <c r="OOQ56" s="239"/>
      <c r="OOR56" s="239"/>
      <c r="OOS56" s="239"/>
      <c r="OOT56" s="239"/>
      <c r="OOU56" s="239"/>
      <c r="OOV56" s="239"/>
      <c r="OOW56" s="239"/>
      <c r="OOX56" s="239"/>
      <c r="OOY56" s="239"/>
      <c r="OOZ56" s="239"/>
      <c r="OPA56" s="239"/>
      <c r="OPB56" s="239"/>
      <c r="OPC56" s="239"/>
      <c r="OPD56" s="239"/>
      <c r="OPE56" s="239"/>
      <c r="OPF56" s="239"/>
      <c r="OPG56" s="239"/>
      <c r="OPH56" s="239"/>
      <c r="OPI56" s="239"/>
      <c r="OPJ56" s="239"/>
      <c r="OPK56" s="239"/>
      <c r="OPL56" s="239"/>
      <c r="OPM56" s="239"/>
      <c r="OPN56" s="239"/>
      <c r="OPO56" s="239"/>
      <c r="OPP56" s="239"/>
      <c r="OPQ56" s="239"/>
      <c r="OPR56" s="239"/>
      <c r="OPS56" s="239"/>
      <c r="OPT56" s="239"/>
      <c r="OPU56" s="239"/>
      <c r="OPV56" s="239"/>
      <c r="OPW56" s="239"/>
      <c r="OPX56" s="239"/>
      <c r="OPY56" s="239"/>
      <c r="OPZ56" s="239"/>
      <c r="OQA56" s="239"/>
      <c r="OQB56" s="239"/>
      <c r="OQC56" s="239"/>
      <c r="OQD56" s="239"/>
      <c r="OQE56" s="239"/>
      <c r="OQF56" s="239"/>
      <c r="OQG56" s="239"/>
      <c r="OQH56" s="239"/>
      <c r="OQI56" s="239"/>
      <c r="OQJ56" s="239"/>
      <c r="OQK56" s="239"/>
      <c r="OQL56" s="239"/>
      <c r="OQM56" s="239"/>
      <c r="OQN56" s="239"/>
      <c r="OQO56" s="239"/>
      <c r="OQP56" s="239"/>
      <c r="OQQ56" s="239"/>
      <c r="OQR56" s="239"/>
      <c r="OQS56" s="239"/>
      <c r="OQT56" s="239"/>
      <c r="OQU56" s="239"/>
      <c r="OQV56" s="239"/>
      <c r="OQW56" s="239"/>
      <c r="OQX56" s="239"/>
      <c r="OQY56" s="239"/>
      <c r="OQZ56" s="239"/>
      <c r="ORA56" s="239"/>
      <c r="ORB56" s="239"/>
      <c r="ORC56" s="239"/>
      <c r="ORD56" s="239"/>
      <c r="ORE56" s="239"/>
      <c r="ORF56" s="239"/>
      <c r="ORG56" s="239"/>
      <c r="ORH56" s="239"/>
      <c r="ORI56" s="239"/>
      <c r="ORJ56" s="239"/>
      <c r="ORK56" s="239"/>
      <c r="ORL56" s="239"/>
      <c r="ORM56" s="239"/>
      <c r="ORN56" s="239"/>
      <c r="ORO56" s="239"/>
      <c r="ORP56" s="239"/>
      <c r="ORQ56" s="239"/>
      <c r="ORR56" s="239"/>
      <c r="ORS56" s="239"/>
      <c r="ORT56" s="239"/>
      <c r="ORU56" s="239"/>
      <c r="ORV56" s="239"/>
      <c r="ORW56" s="239"/>
      <c r="ORX56" s="239"/>
      <c r="ORY56" s="239"/>
      <c r="ORZ56" s="239"/>
      <c r="OSA56" s="239"/>
      <c r="OSB56" s="239"/>
      <c r="OSC56" s="239"/>
      <c r="OSD56" s="239"/>
      <c r="OSE56" s="239"/>
      <c r="OSF56" s="239"/>
      <c r="OSG56" s="239"/>
      <c r="OSH56" s="239"/>
      <c r="OSI56" s="239"/>
      <c r="OSJ56" s="239"/>
      <c r="OSK56" s="239"/>
      <c r="OSL56" s="239"/>
      <c r="OSM56" s="239"/>
      <c r="OSN56" s="239"/>
      <c r="OSO56" s="239"/>
      <c r="OSP56" s="239"/>
      <c r="OSQ56" s="239"/>
      <c r="OSR56" s="239"/>
      <c r="OSS56" s="239"/>
      <c r="OST56" s="239"/>
      <c r="OSU56" s="239"/>
      <c r="OSV56" s="239"/>
      <c r="OSW56" s="239"/>
      <c r="OSX56" s="239"/>
      <c r="OSY56" s="239"/>
      <c r="OSZ56" s="239"/>
      <c r="OTA56" s="239"/>
      <c r="OTB56" s="239"/>
      <c r="OTC56" s="239"/>
      <c r="OTD56" s="239"/>
      <c r="OTE56" s="239"/>
      <c r="OTF56" s="239"/>
      <c r="OTG56" s="239"/>
      <c r="OTH56" s="239"/>
      <c r="OTI56" s="239"/>
      <c r="OTJ56" s="239"/>
      <c r="OTK56" s="239"/>
      <c r="OTL56" s="239"/>
      <c r="OTM56" s="239"/>
      <c r="OTN56" s="239"/>
      <c r="OTO56" s="239"/>
      <c r="OTP56" s="239"/>
      <c r="OTQ56" s="239"/>
      <c r="OTR56" s="239"/>
      <c r="OTS56" s="239"/>
      <c r="OTT56" s="239"/>
      <c r="OTU56" s="239"/>
      <c r="OTV56" s="239"/>
      <c r="OTW56" s="239"/>
      <c r="OTX56" s="239"/>
      <c r="OTY56" s="239"/>
      <c r="OTZ56" s="239"/>
      <c r="OUA56" s="239"/>
      <c r="OUB56" s="239"/>
      <c r="OUC56" s="239"/>
      <c r="OUD56" s="239"/>
      <c r="OUE56" s="239"/>
      <c r="OUF56" s="239"/>
      <c r="OUG56" s="239"/>
      <c r="OUH56" s="239"/>
      <c r="OUI56" s="239"/>
      <c r="OUJ56" s="239"/>
      <c r="OUK56" s="239"/>
      <c r="OUL56" s="239"/>
      <c r="OUM56" s="239"/>
      <c r="OUN56" s="239"/>
      <c r="OUO56" s="239"/>
      <c r="OUP56" s="239"/>
      <c r="OUQ56" s="239"/>
      <c r="OUR56" s="239"/>
      <c r="OUS56" s="239"/>
      <c r="OUT56" s="239"/>
      <c r="OUU56" s="239"/>
      <c r="OUV56" s="239"/>
      <c r="OUW56" s="239"/>
      <c r="OUX56" s="239"/>
      <c r="OUY56" s="239"/>
      <c r="OUZ56" s="239"/>
      <c r="OVA56" s="239"/>
      <c r="OVB56" s="239"/>
      <c r="OVC56" s="239"/>
      <c r="OVD56" s="239"/>
      <c r="OVE56" s="239"/>
      <c r="OVF56" s="239"/>
      <c r="OVG56" s="239"/>
      <c r="OVH56" s="239"/>
      <c r="OVI56" s="239"/>
      <c r="OVJ56" s="239"/>
      <c r="OVK56" s="239"/>
      <c r="OVL56" s="239"/>
      <c r="OVM56" s="239"/>
      <c r="OVN56" s="239"/>
      <c r="OVO56" s="239"/>
      <c r="OVP56" s="239"/>
      <c r="OVQ56" s="239"/>
      <c r="OVR56" s="239"/>
      <c r="OVS56" s="239"/>
      <c r="OVT56" s="239"/>
      <c r="OVU56" s="239"/>
      <c r="OVV56" s="239"/>
      <c r="OVW56" s="239"/>
      <c r="OVX56" s="239"/>
      <c r="OVY56" s="239"/>
      <c r="OVZ56" s="239"/>
      <c r="OWA56" s="239"/>
      <c r="OWB56" s="239"/>
      <c r="OWC56" s="239"/>
      <c r="OWD56" s="239"/>
      <c r="OWE56" s="239"/>
      <c r="OWF56" s="239"/>
      <c r="OWG56" s="239"/>
      <c r="OWH56" s="239"/>
      <c r="OWI56" s="239"/>
      <c r="OWJ56" s="239"/>
      <c r="OWK56" s="239"/>
      <c r="OWL56" s="239"/>
      <c r="OWM56" s="239"/>
      <c r="OWN56" s="239"/>
      <c r="OWO56" s="239"/>
      <c r="OWP56" s="239"/>
      <c r="OWQ56" s="239"/>
      <c r="OWR56" s="239"/>
      <c r="OWS56" s="239"/>
      <c r="OWT56" s="239"/>
      <c r="OWU56" s="239"/>
      <c r="OWV56" s="239"/>
      <c r="OWW56" s="239"/>
      <c r="OWX56" s="239"/>
      <c r="OWY56" s="239"/>
      <c r="OWZ56" s="239"/>
      <c r="OXA56" s="239"/>
      <c r="OXB56" s="239"/>
      <c r="OXC56" s="239"/>
      <c r="OXD56" s="239"/>
      <c r="OXE56" s="239"/>
      <c r="OXF56" s="239"/>
      <c r="OXG56" s="239"/>
      <c r="OXH56" s="239"/>
      <c r="OXI56" s="239"/>
      <c r="OXJ56" s="239"/>
      <c r="OXK56" s="239"/>
      <c r="OXL56" s="239"/>
      <c r="OXM56" s="239"/>
      <c r="OXN56" s="239"/>
      <c r="OXO56" s="239"/>
      <c r="OXP56" s="239"/>
      <c r="OXQ56" s="239"/>
      <c r="OXR56" s="239"/>
      <c r="OXS56" s="239"/>
      <c r="OXT56" s="239"/>
      <c r="OXU56" s="239"/>
      <c r="OXV56" s="239"/>
      <c r="OXW56" s="239"/>
      <c r="OXX56" s="239"/>
      <c r="OXY56" s="239"/>
      <c r="OXZ56" s="239"/>
      <c r="OYA56" s="239"/>
      <c r="OYB56" s="239"/>
      <c r="OYC56" s="239"/>
      <c r="OYD56" s="239"/>
      <c r="OYE56" s="239"/>
      <c r="OYF56" s="239"/>
      <c r="OYG56" s="239"/>
      <c r="OYH56" s="239"/>
      <c r="OYI56" s="239"/>
      <c r="OYJ56" s="239"/>
      <c r="OYK56" s="239"/>
      <c r="OYL56" s="239"/>
      <c r="OYM56" s="239"/>
      <c r="OYN56" s="239"/>
      <c r="OYO56" s="239"/>
      <c r="OYP56" s="239"/>
      <c r="OYQ56" s="239"/>
      <c r="OYR56" s="239"/>
      <c r="OYS56" s="239"/>
      <c r="OYT56" s="239"/>
      <c r="OYU56" s="239"/>
      <c r="OYV56" s="239"/>
      <c r="OYW56" s="239"/>
      <c r="OYX56" s="239"/>
      <c r="OYY56" s="239"/>
      <c r="OYZ56" s="239"/>
      <c r="OZA56" s="239"/>
      <c r="OZB56" s="239"/>
      <c r="OZC56" s="239"/>
      <c r="OZD56" s="239"/>
      <c r="OZE56" s="239"/>
      <c r="OZF56" s="239"/>
      <c r="OZG56" s="239"/>
      <c r="OZH56" s="239"/>
      <c r="OZI56" s="239"/>
      <c r="OZJ56" s="239"/>
      <c r="OZK56" s="239"/>
      <c r="OZL56" s="239"/>
      <c r="OZM56" s="239"/>
      <c r="OZN56" s="239"/>
      <c r="OZO56" s="239"/>
      <c r="OZP56" s="239"/>
      <c r="OZQ56" s="239"/>
      <c r="OZR56" s="239"/>
      <c r="OZS56" s="239"/>
      <c r="OZT56" s="239"/>
      <c r="OZU56" s="239"/>
      <c r="OZV56" s="239"/>
      <c r="OZW56" s="239"/>
      <c r="OZX56" s="239"/>
      <c r="OZY56" s="239"/>
      <c r="OZZ56" s="239"/>
      <c r="PAA56" s="239"/>
      <c r="PAB56" s="239"/>
      <c r="PAC56" s="239"/>
      <c r="PAD56" s="239"/>
      <c r="PAE56" s="239"/>
      <c r="PAF56" s="239"/>
      <c r="PAG56" s="239"/>
      <c r="PAH56" s="239"/>
      <c r="PAI56" s="239"/>
      <c r="PAJ56" s="239"/>
      <c r="PAK56" s="239"/>
      <c r="PAL56" s="239"/>
      <c r="PAM56" s="239"/>
      <c r="PAN56" s="239"/>
      <c r="PAO56" s="239"/>
      <c r="PAP56" s="239"/>
      <c r="PAQ56" s="239"/>
      <c r="PAR56" s="239"/>
      <c r="PAS56" s="239"/>
      <c r="PAT56" s="239"/>
      <c r="PAU56" s="239"/>
      <c r="PAV56" s="239"/>
      <c r="PAW56" s="239"/>
      <c r="PAX56" s="239"/>
      <c r="PAY56" s="239"/>
      <c r="PAZ56" s="239"/>
      <c r="PBA56" s="239"/>
      <c r="PBB56" s="239"/>
      <c r="PBC56" s="239"/>
      <c r="PBD56" s="239"/>
      <c r="PBE56" s="239"/>
      <c r="PBF56" s="239"/>
      <c r="PBG56" s="239"/>
      <c r="PBH56" s="239"/>
      <c r="PBI56" s="239"/>
      <c r="PBJ56" s="239"/>
      <c r="PBK56" s="239"/>
      <c r="PBL56" s="239"/>
      <c r="PBM56" s="239"/>
      <c r="PBN56" s="239"/>
      <c r="PBO56" s="239"/>
      <c r="PBP56" s="239"/>
      <c r="PBQ56" s="239"/>
      <c r="PBR56" s="239"/>
      <c r="PBS56" s="239"/>
      <c r="PBT56" s="239"/>
      <c r="PBU56" s="239"/>
      <c r="PBV56" s="239"/>
      <c r="PBW56" s="239"/>
      <c r="PBX56" s="239"/>
      <c r="PBY56" s="239"/>
      <c r="PBZ56" s="239"/>
      <c r="PCA56" s="239"/>
      <c r="PCB56" s="239"/>
      <c r="PCC56" s="239"/>
      <c r="PCD56" s="239"/>
      <c r="PCE56" s="239"/>
      <c r="PCF56" s="239"/>
      <c r="PCG56" s="239"/>
      <c r="PCH56" s="239"/>
      <c r="PCI56" s="239"/>
      <c r="PCJ56" s="239"/>
      <c r="PCK56" s="239"/>
      <c r="PCL56" s="239"/>
      <c r="PCM56" s="239"/>
      <c r="PCN56" s="239"/>
      <c r="PCO56" s="239"/>
      <c r="PCP56" s="239"/>
      <c r="PCQ56" s="239"/>
      <c r="PCR56" s="239"/>
      <c r="PCS56" s="239"/>
      <c r="PCT56" s="239"/>
      <c r="PCU56" s="239"/>
      <c r="PCV56" s="239"/>
      <c r="PCW56" s="239"/>
      <c r="PCX56" s="239"/>
      <c r="PCY56" s="239"/>
      <c r="PCZ56" s="239"/>
      <c r="PDA56" s="239"/>
      <c r="PDB56" s="239"/>
      <c r="PDC56" s="239"/>
      <c r="PDD56" s="239"/>
      <c r="PDE56" s="239"/>
      <c r="PDF56" s="239"/>
      <c r="PDG56" s="239"/>
      <c r="PDH56" s="239"/>
      <c r="PDI56" s="239"/>
      <c r="PDJ56" s="239"/>
      <c r="PDK56" s="239"/>
      <c r="PDL56" s="239"/>
      <c r="PDM56" s="239"/>
      <c r="PDN56" s="239"/>
      <c r="PDO56" s="239"/>
      <c r="PDP56" s="239"/>
      <c r="PDQ56" s="239"/>
      <c r="PDR56" s="239"/>
      <c r="PDS56" s="239"/>
      <c r="PDT56" s="239"/>
      <c r="PDU56" s="239"/>
      <c r="PDV56" s="239"/>
      <c r="PDW56" s="239"/>
      <c r="PDX56" s="239"/>
      <c r="PDY56" s="239"/>
      <c r="PDZ56" s="239"/>
      <c r="PEA56" s="239"/>
      <c r="PEB56" s="239"/>
      <c r="PEC56" s="239"/>
      <c r="PED56" s="239"/>
      <c r="PEE56" s="239"/>
      <c r="PEF56" s="239"/>
      <c r="PEG56" s="239"/>
      <c r="PEH56" s="239"/>
      <c r="PEI56" s="239"/>
      <c r="PEJ56" s="239"/>
      <c r="PEK56" s="239"/>
      <c r="PEL56" s="239"/>
      <c r="PEM56" s="239"/>
      <c r="PEN56" s="239"/>
      <c r="PEO56" s="239"/>
      <c r="PEP56" s="239"/>
      <c r="PEQ56" s="239"/>
      <c r="PER56" s="239"/>
      <c r="PES56" s="239"/>
      <c r="PET56" s="239"/>
      <c r="PEU56" s="239"/>
      <c r="PEV56" s="239"/>
      <c r="PEW56" s="239"/>
      <c r="PEX56" s="239"/>
      <c r="PEY56" s="239"/>
      <c r="PEZ56" s="239"/>
      <c r="PFA56" s="239"/>
      <c r="PFB56" s="239"/>
      <c r="PFC56" s="239"/>
      <c r="PFD56" s="239"/>
      <c r="PFE56" s="239"/>
      <c r="PFF56" s="239"/>
      <c r="PFG56" s="239"/>
      <c r="PFH56" s="239"/>
      <c r="PFI56" s="239"/>
      <c r="PFJ56" s="239"/>
      <c r="PFK56" s="239"/>
      <c r="PFL56" s="239"/>
      <c r="PFM56" s="239"/>
      <c r="PFN56" s="239"/>
      <c r="PFO56" s="239"/>
      <c r="PFP56" s="239"/>
      <c r="PFQ56" s="239"/>
      <c r="PFR56" s="239"/>
      <c r="PFS56" s="239"/>
      <c r="PFT56" s="239"/>
      <c r="PFU56" s="239"/>
      <c r="PFV56" s="239"/>
      <c r="PFW56" s="239"/>
      <c r="PFX56" s="239"/>
      <c r="PFY56" s="239"/>
      <c r="PFZ56" s="239"/>
      <c r="PGA56" s="239"/>
      <c r="PGB56" s="239"/>
      <c r="PGC56" s="239"/>
      <c r="PGD56" s="239"/>
      <c r="PGE56" s="239"/>
      <c r="PGF56" s="239"/>
      <c r="PGG56" s="239"/>
      <c r="PGH56" s="239"/>
      <c r="PGI56" s="239"/>
      <c r="PGJ56" s="239"/>
      <c r="PGK56" s="239"/>
      <c r="PGL56" s="239"/>
      <c r="PGM56" s="239"/>
      <c r="PGN56" s="239"/>
      <c r="PGO56" s="239"/>
      <c r="PGP56" s="239"/>
      <c r="PGQ56" s="239"/>
      <c r="PGR56" s="239"/>
      <c r="PGS56" s="239"/>
      <c r="PGT56" s="239"/>
      <c r="PGU56" s="239"/>
      <c r="PGV56" s="239"/>
      <c r="PGW56" s="239"/>
      <c r="PGX56" s="239"/>
      <c r="PGY56" s="239"/>
      <c r="PGZ56" s="239"/>
      <c r="PHA56" s="239"/>
      <c r="PHB56" s="239"/>
      <c r="PHC56" s="239"/>
      <c r="PHD56" s="239"/>
      <c r="PHE56" s="239"/>
      <c r="PHF56" s="239"/>
      <c r="PHG56" s="239"/>
      <c r="PHH56" s="239"/>
      <c r="PHI56" s="239"/>
      <c r="PHJ56" s="239"/>
      <c r="PHK56" s="239"/>
      <c r="PHL56" s="239"/>
      <c r="PHM56" s="239"/>
      <c r="PHN56" s="239"/>
      <c r="PHO56" s="239"/>
      <c r="PHP56" s="239"/>
      <c r="PHQ56" s="239"/>
      <c r="PHR56" s="239"/>
      <c r="PHS56" s="239"/>
      <c r="PHT56" s="239"/>
      <c r="PHU56" s="239"/>
      <c r="PHV56" s="239"/>
      <c r="PHW56" s="239"/>
      <c r="PHX56" s="239"/>
      <c r="PHY56" s="239"/>
      <c r="PHZ56" s="239"/>
      <c r="PIA56" s="239"/>
      <c r="PIB56" s="239"/>
      <c r="PIC56" s="239"/>
      <c r="PID56" s="239"/>
      <c r="PIE56" s="239"/>
      <c r="PIF56" s="239"/>
      <c r="PIG56" s="239"/>
      <c r="PIH56" s="239"/>
      <c r="PII56" s="239"/>
      <c r="PIJ56" s="239"/>
      <c r="PIK56" s="239"/>
      <c r="PIL56" s="239"/>
      <c r="PIM56" s="239"/>
      <c r="PIN56" s="239"/>
      <c r="PIO56" s="239"/>
      <c r="PIP56" s="239"/>
      <c r="PIQ56" s="239"/>
      <c r="PIR56" s="239"/>
      <c r="PIS56" s="239"/>
      <c r="PIT56" s="239"/>
      <c r="PIU56" s="239"/>
      <c r="PIV56" s="239"/>
      <c r="PIW56" s="239"/>
      <c r="PIX56" s="239"/>
      <c r="PIY56" s="239"/>
      <c r="PIZ56" s="239"/>
      <c r="PJA56" s="239"/>
      <c r="PJB56" s="239"/>
      <c r="PJC56" s="239"/>
      <c r="PJD56" s="239"/>
      <c r="PJE56" s="239"/>
      <c r="PJF56" s="239"/>
      <c r="PJG56" s="239"/>
      <c r="PJH56" s="239"/>
      <c r="PJI56" s="239"/>
      <c r="PJJ56" s="239"/>
      <c r="PJK56" s="239"/>
      <c r="PJL56" s="239"/>
      <c r="PJM56" s="239"/>
      <c r="PJN56" s="239"/>
      <c r="PJO56" s="239"/>
      <c r="PJP56" s="239"/>
      <c r="PJQ56" s="239"/>
      <c r="PJR56" s="239"/>
      <c r="PJS56" s="239"/>
      <c r="PJT56" s="239"/>
      <c r="PJU56" s="239"/>
      <c r="PJV56" s="239"/>
      <c r="PJW56" s="239"/>
      <c r="PJX56" s="239"/>
      <c r="PJY56" s="239"/>
      <c r="PJZ56" s="239"/>
      <c r="PKA56" s="239"/>
      <c r="PKB56" s="239"/>
      <c r="PKC56" s="239"/>
      <c r="PKD56" s="239"/>
      <c r="PKE56" s="239"/>
      <c r="PKF56" s="239"/>
      <c r="PKG56" s="239"/>
      <c r="PKH56" s="239"/>
      <c r="PKI56" s="239"/>
      <c r="PKJ56" s="239"/>
      <c r="PKK56" s="239"/>
      <c r="PKL56" s="239"/>
      <c r="PKM56" s="239"/>
      <c r="PKN56" s="239"/>
      <c r="PKO56" s="239"/>
      <c r="PKP56" s="239"/>
      <c r="PKQ56" s="239"/>
      <c r="PKR56" s="239"/>
      <c r="PKS56" s="239"/>
      <c r="PKT56" s="239"/>
      <c r="PKU56" s="239"/>
      <c r="PKV56" s="239"/>
      <c r="PKW56" s="239"/>
      <c r="PKX56" s="239"/>
      <c r="PKY56" s="239"/>
      <c r="PKZ56" s="239"/>
      <c r="PLA56" s="239"/>
      <c r="PLB56" s="239"/>
      <c r="PLC56" s="239"/>
      <c r="PLD56" s="239"/>
      <c r="PLE56" s="239"/>
      <c r="PLF56" s="239"/>
      <c r="PLG56" s="239"/>
      <c r="PLH56" s="239"/>
      <c r="PLI56" s="239"/>
      <c r="PLJ56" s="239"/>
      <c r="PLK56" s="239"/>
      <c r="PLL56" s="239"/>
      <c r="PLM56" s="239"/>
      <c r="PLN56" s="239"/>
      <c r="PLO56" s="239"/>
      <c r="PLP56" s="239"/>
      <c r="PLQ56" s="239"/>
      <c r="PLR56" s="239"/>
      <c r="PLS56" s="239"/>
      <c r="PLT56" s="239"/>
      <c r="PLU56" s="239"/>
      <c r="PLV56" s="239"/>
      <c r="PLW56" s="239"/>
      <c r="PLX56" s="239"/>
      <c r="PLY56" s="239"/>
      <c r="PLZ56" s="239"/>
      <c r="PMA56" s="239"/>
      <c r="PMB56" s="239"/>
      <c r="PMC56" s="239"/>
      <c r="PMD56" s="239"/>
      <c r="PME56" s="239"/>
      <c r="PMF56" s="239"/>
      <c r="PMG56" s="239"/>
      <c r="PMH56" s="239"/>
      <c r="PMI56" s="239"/>
      <c r="PMJ56" s="239"/>
      <c r="PMK56" s="239"/>
      <c r="PML56" s="239"/>
      <c r="PMM56" s="239"/>
      <c r="PMN56" s="239"/>
      <c r="PMO56" s="239"/>
      <c r="PMP56" s="239"/>
      <c r="PMQ56" s="239"/>
      <c r="PMR56" s="239"/>
      <c r="PMS56" s="239"/>
      <c r="PMT56" s="239"/>
      <c r="PMU56" s="239"/>
      <c r="PMV56" s="239"/>
      <c r="PMW56" s="239"/>
      <c r="PMX56" s="239"/>
      <c r="PMY56" s="239"/>
      <c r="PMZ56" s="239"/>
      <c r="PNA56" s="239"/>
      <c r="PNB56" s="239"/>
      <c r="PNC56" s="239"/>
      <c r="PND56" s="239"/>
      <c r="PNE56" s="239"/>
      <c r="PNF56" s="239"/>
      <c r="PNG56" s="239"/>
      <c r="PNH56" s="239"/>
      <c r="PNI56" s="239"/>
      <c r="PNJ56" s="239"/>
      <c r="PNK56" s="239"/>
      <c r="PNL56" s="239"/>
      <c r="PNM56" s="239"/>
      <c r="PNN56" s="239"/>
      <c r="PNO56" s="239"/>
      <c r="PNP56" s="239"/>
      <c r="PNQ56" s="239"/>
      <c r="PNR56" s="239"/>
      <c r="PNS56" s="239"/>
      <c r="PNT56" s="239"/>
      <c r="PNU56" s="239"/>
      <c r="PNV56" s="239"/>
      <c r="PNW56" s="239"/>
      <c r="PNX56" s="239"/>
      <c r="PNY56" s="239"/>
      <c r="PNZ56" s="239"/>
      <c r="POA56" s="239"/>
      <c r="POB56" s="239"/>
      <c r="POC56" s="239"/>
      <c r="POD56" s="239"/>
      <c r="POE56" s="239"/>
      <c r="POF56" s="239"/>
      <c r="POG56" s="239"/>
      <c r="POH56" s="239"/>
      <c r="POI56" s="239"/>
      <c r="POJ56" s="239"/>
      <c r="POK56" s="239"/>
      <c r="POL56" s="239"/>
      <c r="POM56" s="239"/>
      <c r="PON56" s="239"/>
      <c r="POO56" s="239"/>
      <c r="POP56" s="239"/>
      <c r="POQ56" s="239"/>
      <c r="POR56" s="239"/>
      <c r="POS56" s="239"/>
      <c r="POT56" s="239"/>
      <c r="POU56" s="239"/>
      <c r="POV56" s="239"/>
      <c r="POW56" s="239"/>
      <c r="POX56" s="239"/>
      <c r="POY56" s="239"/>
      <c r="POZ56" s="239"/>
      <c r="PPA56" s="239"/>
      <c r="PPB56" s="239"/>
      <c r="PPC56" s="239"/>
      <c r="PPD56" s="239"/>
      <c r="PPE56" s="239"/>
      <c r="PPF56" s="239"/>
      <c r="PPG56" s="239"/>
      <c r="PPH56" s="239"/>
      <c r="PPI56" s="239"/>
      <c r="PPJ56" s="239"/>
      <c r="PPK56" s="239"/>
      <c r="PPL56" s="239"/>
      <c r="PPM56" s="239"/>
      <c r="PPN56" s="239"/>
      <c r="PPO56" s="239"/>
      <c r="PPP56" s="239"/>
      <c r="PPQ56" s="239"/>
      <c r="PPR56" s="239"/>
      <c r="PPS56" s="239"/>
      <c r="PPT56" s="239"/>
      <c r="PPU56" s="239"/>
      <c r="PPV56" s="239"/>
      <c r="PPW56" s="239"/>
      <c r="PPX56" s="239"/>
      <c r="PPY56" s="239"/>
      <c r="PPZ56" s="239"/>
      <c r="PQA56" s="239"/>
      <c r="PQB56" s="239"/>
      <c r="PQC56" s="239"/>
      <c r="PQD56" s="239"/>
      <c r="PQE56" s="239"/>
      <c r="PQF56" s="239"/>
      <c r="PQG56" s="239"/>
      <c r="PQH56" s="239"/>
      <c r="PQI56" s="239"/>
      <c r="PQJ56" s="239"/>
      <c r="PQK56" s="239"/>
      <c r="PQL56" s="239"/>
      <c r="PQM56" s="239"/>
      <c r="PQN56" s="239"/>
      <c r="PQO56" s="239"/>
      <c r="PQP56" s="239"/>
      <c r="PQQ56" s="239"/>
      <c r="PQR56" s="239"/>
      <c r="PQS56" s="239"/>
      <c r="PQT56" s="239"/>
      <c r="PQU56" s="239"/>
      <c r="PQV56" s="239"/>
      <c r="PQW56" s="239"/>
      <c r="PQX56" s="239"/>
      <c r="PQY56" s="239"/>
      <c r="PQZ56" s="239"/>
      <c r="PRA56" s="239"/>
      <c r="PRB56" s="239"/>
      <c r="PRC56" s="239"/>
      <c r="PRD56" s="239"/>
      <c r="PRE56" s="239"/>
      <c r="PRF56" s="239"/>
      <c r="PRG56" s="239"/>
      <c r="PRH56" s="239"/>
      <c r="PRI56" s="239"/>
      <c r="PRJ56" s="239"/>
      <c r="PRK56" s="239"/>
      <c r="PRL56" s="239"/>
      <c r="PRM56" s="239"/>
      <c r="PRN56" s="239"/>
      <c r="PRO56" s="239"/>
      <c r="PRP56" s="239"/>
      <c r="PRQ56" s="239"/>
      <c r="PRR56" s="239"/>
      <c r="PRS56" s="239"/>
      <c r="PRT56" s="239"/>
      <c r="PRU56" s="239"/>
      <c r="PRV56" s="239"/>
      <c r="PRW56" s="239"/>
      <c r="PRX56" s="239"/>
      <c r="PRY56" s="239"/>
      <c r="PRZ56" s="239"/>
      <c r="PSA56" s="239"/>
      <c r="PSB56" s="239"/>
      <c r="PSC56" s="239"/>
      <c r="PSD56" s="239"/>
      <c r="PSE56" s="239"/>
      <c r="PSF56" s="239"/>
      <c r="PSG56" s="239"/>
      <c r="PSH56" s="239"/>
      <c r="PSI56" s="239"/>
      <c r="PSJ56" s="239"/>
      <c r="PSK56" s="239"/>
      <c r="PSL56" s="239"/>
      <c r="PSM56" s="239"/>
      <c r="PSN56" s="239"/>
      <c r="PSO56" s="239"/>
      <c r="PSP56" s="239"/>
      <c r="PSQ56" s="239"/>
      <c r="PSR56" s="239"/>
      <c r="PSS56" s="239"/>
      <c r="PST56" s="239"/>
      <c r="PSU56" s="239"/>
      <c r="PSV56" s="239"/>
      <c r="PSW56" s="239"/>
      <c r="PSX56" s="239"/>
      <c r="PSY56" s="239"/>
      <c r="PSZ56" s="239"/>
      <c r="PTA56" s="239"/>
      <c r="PTB56" s="239"/>
      <c r="PTC56" s="239"/>
      <c r="PTD56" s="239"/>
      <c r="PTE56" s="239"/>
      <c r="PTF56" s="239"/>
      <c r="PTG56" s="239"/>
      <c r="PTH56" s="239"/>
      <c r="PTI56" s="239"/>
      <c r="PTJ56" s="239"/>
      <c r="PTK56" s="239"/>
      <c r="PTL56" s="239"/>
      <c r="PTM56" s="239"/>
      <c r="PTN56" s="239"/>
      <c r="PTO56" s="239"/>
      <c r="PTP56" s="239"/>
      <c r="PTQ56" s="239"/>
      <c r="PTR56" s="239"/>
      <c r="PTS56" s="239"/>
      <c r="PTT56" s="239"/>
      <c r="PTU56" s="239"/>
      <c r="PTV56" s="239"/>
      <c r="PTW56" s="239"/>
      <c r="PTX56" s="239"/>
      <c r="PTY56" s="239"/>
      <c r="PTZ56" s="239"/>
      <c r="PUA56" s="239"/>
      <c r="PUB56" s="239"/>
      <c r="PUC56" s="239"/>
      <c r="PUD56" s="239"/>
      <c r="PUE56" s="239"/>
      <c r="PUF56" s="239"/>
      <c r="PUG56" s="239"/>
      <c r="PUH56" s="239"/>
      <c r="PUI56" s="239"/>
      <c r="PUJ56" s="239"/>
      <c r="PUK56" s="239"/>
      <c r="PUL56" s="239"/>
      <c r="PUM56" s="239"/>
      <c r="PUN56" s="239"/>
      <c r="PUO56" s="239"/>
      <c r="PUP56" s="239"/>
      <c r="PUQ56" s="239"/>
      <c r="PUR56" s="239"/>
      <c r="PUS56" s="239"/>
      <c r="PUT56" s="239"/>
      <c r="PUU56" s="239"/>
      <c r="PUV56" s="239"/>
      <c r="PUW56" s="239"/>
      <c r="PUX56" s="239"/>
      <c r="PUY56" s="239"/>
      <c r="PUZ56" s="239"/>
      <c r="PVA56" s="239"/>
      <c r="PVB56" s="239"/>
      <c r="PVC56" s="239"/>
      <c r="PVD56" s="239"/>
      <c r="PVE56" s="239"/>
      <c r="PVF56" s="239"/>
      <c r="PVG56" s="239"/>
      <c r="PVH56" s="239"/>
      <c r="PVI56" s="239"/>
      <c r="PVJ56" s="239"/>
      <c r="PVK56" s="239"/>
      <c r="PVL56" s="239"/>
      <c r="PVM56" s="239"/>
      <c r="PVN56" s="239"/>
      <c r="PVO56" s="239"/>
      <c r="PVP56" s="239"/>
      <c r="PVQ56" s="239"/>
      <c r="PVR56" s="239"/>
      <c r="PVS56" s="239"/>
      <c r="PVT56" s="239"/>
      <c r="PVU56" s="239"/>
      <c r="PVV56" s="239"/>
      <c r="PVW56" s="239"/>
      <c r="PVX56" s="239"/>
      <c r="PVY56" s="239"/>
      <c r="PVZ56" s="239"/>
      <c r="PWA56" s="239"/>
      <c r="PWB56" s="239"/>
      <c r="PWC56" s="239"/>
      <c r="PWD56" s="239"/>
      <c r="PWE56" s="239"/>
      <c r="PWF56" s="239"/>
      <c r="PWG56" s="239"/>
      <c r="PWH56" s="239"/>
      <c r="PWI56" s="239"/>
      <c r="PWJ56" s="239"/>
      <c r="PWK56" s="239"/>
      <c r="PWL56" s="239"/>
      <c r="PWM56" s="239"/>
      <c r="PWN56" s="239"/>
      <c r="PWO56" s="239"/>
      <c r="PWP56" s="239"/>
      <c r="PWQ56" s="239"/>
      <c r="PWR56" s="239"/>
      <c r="PWS56" s="239"/>
      <c r="PWT56" s="239"/>
      <c r="PWU56" s="239"/>
      <c r="PWV56" s="239"/>
      <c r="PWW56" s="239"/>
      <c r="PWX56" s="239"/>
      <c r="PWY56" s="239"/>
      <c r="PWZ56" s="239"/>
      <c r="PXA56" s="239"/>
      <c r="PXB56" s="239"/>
      <c r="PXC56" s="239"/>
      <c r="PXD56" s="239"/>
      <c r="PXE56" s="239"/>
      <c r="PXF56" s="239"/>
      <c r="PXG56" s="239"/>
      <c r="PXH56" s="239"/>
      <c r="PXI56" s="239"/>
      <c r="PXJ56" s="239"/>
      <c r="PXK56" s="239"/>
      <c r="PXL56" s="239"/>
      <c r="PXM56" s="239"/>
      <c r="PXN56" s="239"/>
      <c r="PXO56" s="239"/>
      <c r="PXP56" s="239"/>
      <c r="PXQ56" s="239"/>
      <c r="PXR56" s="239"/>
      <c r="PXS56" s="239"/>
      <c r="PXT56" s="239"/>
      <c r="PXU56" s="239"/>
      <c r="PXV56" s="239"/>
      <c r="PXW56" s="239"/>
      <c r="PXX56" s="239"/>
      <c r="PXY56" s="239"/>
      <c r="PXZ56" s="239"/>
      <c r="PYA56" s="239"/>
      <c r="PYB56" s="239"/>
      <c r="PYC56" s="239"/>
      <c r="PYD56" s="239"/>
      <c r="PYE56" s="239"/>
      <c r="PYF56" s="239"/>
      <c r="PYG56" s="239"/>
      <c r="PYH56" s="239"/>
      <c r="PYI56" s="239"/>
      <c r="PYJ56" s="239"/>
      <c r="PYK56" s="239"/>
      <c r="PYL56" s="239"/>
      <c r="PYM56" s="239"/>
      <c r="PYN56" s="239"/>
      <c r="PYO56" s="239"/>
      <c r="PYP56" s="239"/>
      <c r="PYQ56" s="239"/>
      <c r="PYR56" s="239"/>
      <c r="PYS56" s="239"/>
      <c r="PYT56" s="239"/>
      <c r="PYU56" s="239"/>
      <c r="PYV56" s="239"/>
      <c r="PYW56" s="239"/>
      <c r="PYX56" s="239"/>
      <c r="PYY56" s="239"/>
      <c r="PYZ56" s="239"/>
      <c r="PZA56" s="239"/>
      <c r="PZB56" s="239"/>
      <c r="PZC56" s="239"/>
      <c r="PZD56" s="239"/>
      <c r="PZE56" s="239"/>
      <c r="PZF56" s="239"/>
      <c r="PZG56" s="239"/>
      <c r="PZH56" s="239"/>
      <c r="PZI56" s="239"/>
      <c r="PZJ56" s="239"/>
      <c r="PZK56" s="239"/>
      <c r="PZL56" s="239"/>
      <c r="PZM56" s="239"/>
      <c r="PZN56" s="239"/>
      <c r="PZO56" s="239"/>
      <c r="PZP56" s="239"/>
      <c r="PZQ56" s="239"/>
      <c r="PZR56" s="239"/>
      <c r="PZS56" s="239"/>
      <c r="PZT56" s="239"/>
      <c r="PZU56" s="239"/>
      <c r="PZV56" s="239"/>
      <c r="PZW56" s="239"/>
      <c r="PZX56" s="239"/>
      <c r="PZY56" s="239"/>
      <c r="PZZ56" s="239"/>
      <c r="QAA56" s="239"/>
      <c r="QAB56" s="239"/>
      <c r="QAC56" s="239"/>
      <c r="QAD56" s="239"/>
      <c r="QAE56" s="239"/>
      <c r="QAF56" s="239"/>
      <c r="QAG56" s="239"/>
      <c r="QAH56" s="239"/>
      <c r="QAI56" s="239"/>
      <c r="QAJ56" s="239"/>
      <c r="QAK56" s="239"/>
      <c r="QAL56" s="239"/>
      <c r="QAM56" s="239"/>
      <c r="QAN56" s="239"/>
      <c r="QAO56" s="239"/>
      <c r="QAP56" s="239"/>
      <c r="QAQ56" s="239"/>
      <c r="QAR56" s="239"/>
      <c r="QAS56" s="239"/>
      <c r="QAT56" s="239"/>
      <c r="QAU56" s="239"/>
      <c r="QAV56" s="239"/>
      <c r="QAW56" s="239"/>
      <c r="QAX56" s="239"/>
      <c r="QAY56" s="239"/>
      <c r="QAZ56" s="239"/>
      <c r="QBA56" s="239"/>
      <c r="QBB56" s="239"/>
      <c r="QBC56" s="239"/>
      <c r="QBD56" s="239"/>
      <c r="QBE56" s="239"/>
      <c r="QBF56" s="239"/>
      <c r="QBG56" s="239"/>
      <c r="QBH56" s="239"/>
      <c r="QBI56" s="239"/>
      <c r="QBJ56" s="239"/>
      <c r="QBK56" s="239"/>
      <c r="QBL56" s="239"/>
      <c r="QBM56" s="239"/>
      <c r="QBN56" s="239"/>
      <c r="QBO56" s="239"/>
      <c r="QBP56" s="239"/>
      <c r="QBQ56" s="239"/>
      <c r="QBR56" s="239"/>
      <c r="QBS56" s="239"/>
      <c r="QBT56" s="239"/>
      <c r="QBU56" s="239"/>
      <c r="QBV56" s="239"/>
      <c r="QBW56" s="239"/>
      <c r="QBX56" s="239"/>
      <c r="QBY56" s="239"/>
      <c r="QBZ56" s="239"/>
      <c r="QCA56" s="239"/>
      <c r="QCB56" s="239"/>
      <c r="QCC56" s="239"/>
      <c r="QCD56" s="239"/>
      <c r="QCE56" s="239"/>
      <c r="QCF56" s="239"/>
      <c r="QCG56" s="239"/>
      <c r="QCH56" s="239"/>
      <c r="QCI56" s="239"/>
      <c r="QCJ56" s="239"/>
      <c r="QCK56" s="239"/>
      <c r="QCL56" s="239"/>
      <c r="QCM56" s="239"/>
      <c r="QCN56" s="239"/>
      <c r="QCO56" s="239"/>
      <c r="QCP56" s="239"/>
      <c r="QCQ56" s="239"/>
      <c r="QCR56" s="239"/>
      <c r="QCS56" s="239"/>
      <c r="QCT56" s="239"/>
      <c r="QCU56" s="239"/>
      <c r="QCV56" s="239"/>
      <c r="QCW56" s="239"/>
      <c r="QCX56" s="239"/>
      <c r="QCY56" s="239"/>
      <c r="QCZ56" s="239"/>
      <c r="QDA56" s="239"/>
      <c r="QDB56" s="239"/>
      <c r="QDC56" s="239"/>
      <c r="QDD56" s="239"/>
      <c r="QDE56" s="239"/>
      <c r="QDF56" s="239"/>
      <c r="QDG56" s="239"/>
      <c r="QDH56" s="239"/>
      <c r="QDI56" s="239"/>
      <c r="QDJ56" s="239"/>
      <c r="QDK56" s="239"/>
      <c r="QDL56" s="239"/>
      <c r="QDM56" s="239"/>
      <c r="QDN56" s="239"/>
      <c r="QDO56" s="239"/>
      <c r="QDP56" s="239"/>
      <c r="QDQ56" s="239"/>
      <c r="QDR56" s="239"/>
      <c r="QDS56" s="239"/>
      <c r="QDT56" s="239"/>
      <c r="QDU56" s="239"/>
      <c r="QDV56" s="239"/>
      <c r="QDW56" s="239"/>
      <c r="QDX56" s="239"/>
      <c r="QDY56" s="239"/>
      <c r="QDZ56" s="239"/>
      <c r="QEA56" s="239"/>
      <c r="QEB56" s="239"/>
      <c r="QEC56" s="239"/>
      <c r="QED56" s="239"/>
      <c r="QEE56" s="239"/>
      <c r="QEF56" s="239"/>
      <c r="QEG56" s="239"/>
      <c r="QEH56" s="239"/>
      <c r="QEI56" s="239"/>
      <c r="QEJ56" s="239"/>
      <c r="QEK56" s="239"/>
      <c r="QEL56" s="239"/>
      <c r="QEM56" s="239"/>
      <c r="QEN56" s="239"/>
      <c r="QEO56" s="239"/>
      <c r="QEP56" s="239"/>
      <c r="QEQ56" s="239"/>
      <c r="QER56" s="239"/>
      <c r="QES56" s="239"/>
      <c r="QET56" s="239"/>
      <c r="QEU56" s="239"/>
      <c r="QEV56" s="239"/>
      <c r="QEW56" s="239"/>
      <c r="QEX56" s="239"/>
      <c r="QEY56" s="239"/>
      <c r="QEZ56" s="239"/>
      <c r="QFA56" s="239"/>
      <c r="QFB56" s="239"/>
      <c r="QFC56" s="239"/>
      <c r="QFD56" s="239"/>
      <c r="QFE56" s="239"/>
      <c r="QFF56" s="239"/>
      <c r="QFG56" s="239"/>
      <c r="QFH56" s="239"/>
      <c r="QFI56" s="239"/>
      <c r="QFJ56" s="239"/>
      <c r="QFK56" s="239"/>
      <c r="QFL56" s="239"/>
      <c r="QFM56" s="239"/>
      <c r="QFN56" s="239"/>
      <c r="QFO56" s="239"/>
      <c r="QFP56" s="239"/>
      <c r="QFQ56" s="239"/>
      <c r="QFR56" s="239"/>
      <c r="QFS56" s="239"/>
      <c r="QFT56" s="239"/>
      <c r="QFU56" s="239"/>
      <c r="QFV56" s="239"/>
      <c r="QFW56" s="239"/>
      <c r="QFX56" s="239"/>
      <c r="QFY56" s="239"/>
      <c r="QFZ56" s="239"/>
      <c r="QGA56" s="239"/>
      <c r="QGB56" s="239"/>
      <c r="QGC56" s="239"/>
      <c r="QGD56" s="239"/>
      <c r="QGE56" s="239"/>
      <c r="QGF56" s="239"/>
      <c r="QGG56" s="239"/>
      <c r="QGH56" s="239"/>
      <c r="QGI56" s="239"/>
      <c r="QGJ56" s="239"/>
      <c r="QGK56" s="239"/>
      <c r="QGL56" s="239"/>
      <c r="QGM56" s="239"/>
      <c r="QGN56" s="239"/>
      <c r="QGO56" s="239"/>
      <c r="QGP56" s="239"/>
      <c r="QGQ56" s="239"/>
      <c r="QGR56" s="239"/>
      <c r="QGS56" s="239"/>
      <c r="QGT56" s="239"/>
      <c r="QGU56" s="239"/>
      <c r="QGV56" s="239"/>
      <c r="QGW56" s="239"/>
      <c r="QGX56" s="239"/>
      <c r="QGY56" s="239"/>
      <c r="QGZ56" s="239"/>
      <c r="QHA56" s="239"/>
      <c r="QHB56" s="239"/>
      <c r="QHC56" s="239"/>
      <c r="QHD56" s="239"/>
      <c r="QHE56" s="239"/>
      <c r="QHF56" s="239"/>
      <c r="QHG56" s="239"/>
      <c r="QHH56" s="239"/>
      <c r="QHI56" s="239"/>
      <c r="QHJ56" s="239"/>
      <c r="QHK56" s="239"/>
      <c r="QHL56" s="239"/>
      <c r="QHM56" s="239"/>
      <c r="QHN56" s="239"/>
      <c r="QHO56" s="239"/>
      <c r="QHP56" s="239"/>
      <c r="QHQ56" s="239"/>
      <c r="QHR56" s="239"/>
      <c r="QHS56" s="239"/>
      <c r="QHT56" s="239"/>
      <c r="QHU56" s="239"/>
      <c r="QHV56" s="239"/>
      <c r="QHW56" s="239"/>
      <c r="QHX56" s="239"/>
      <c r="QHY56" s="239"/>
      <c r="QHZ56" s="239"/>
      <c r="QIA56" s="239"/>
      <c r="QIB56" s="239"/>
      <c r="QIC56" s="239"/>
      <c r="QID56" s="239"/>
      <c r="QIE56" s="239"/>
      <c r="QIF56" s="239"/>
      <c r="QIG56" s="239"/>
      <c r="QIH56" s="239"/>
      <c r="QII56" s="239"/>
      <c r="QIJ56" s="239"/>
      <c r="QIK56" s="239"/>
      <c r="QIL56" s="239"/>
      <c r="QIM56" s="239"/>
      <c r="QIN56" s="239"/>
      <c r="QIO56" s="239"/>
      <c r="QIP56" s="239"/>
      <c r="QIQ56" s="239"/>
      <c r="QIR56" s="239"/>
      <c r="QIS56" s="239"/>
      <c r="QIT56" s="239"/>
      <c r="QIU56" s="239"/>
      <c r="QIV56" s="239"/>
      <c r="QIW56" s="239"/>
      <c r="QIX56" s="239"/>
      <c r="QIY56" s="239"/>
      <c r="QIZ56" s="239"/>
      <c r="QJA56" s="239"/>
      <c r="QJB56" s="239"/>
      <c r="QJC56" s="239"/>
      <c r="QJD56" s="239"/>
      <c r="QJE56" s="239"/>
      <c r="QJF56" s="239"/>
      <c r="QJG56" s="239"/>
      <c r="QJH56" s="239"/>
      <c r="QJI56" s="239"/>
      <c r="QJJ56" s="239"/>
      <c r="QJK56" s="239"/>
      <c r="QJL56" s="239"/>
      <c r="QJM56" s="239"/>
      <c r="QJN56" s="239"/>
      <c r="QJO56" s="239"/>
      <c r="QJP56" s="239"/>
      <c r="QJQ56" s="239"/>
      <c r="QJR56" s="239"/>
      <c r="QJS56" s="239"/>
      <c r="QJT56" s="239"/>
      <c r="QJU56" s="239"/>
      <c r="QJV56" s="239"/>
      <c r="QJW56" s="239"/>
      <c r="QJX56" s="239"/>
      <c r="QJY56" s="239"/>
      <c r="QJZ56" s="239"/>
      <c r="QKA56" s="239"/>
      <c r="QKB56" s="239"/>
      <c r="QKC56" s="239"/>
      <c r="QKD56" s="239"/>
      <c r="QKE56" s="239"/>
      <c r="QKF56" s="239"/>
      <c r="QKG56" s="239"/>
      <c r="QKH56" s="239"/>
      <c r="QKI56" s="239"/>
      <c r="QKJ56" s="239"/>
      <c r="QKK56" s="239"/>
      <c r="QKL56" s="239"/>
      <c r="QKM56" s="239"/>
      <c r="QKN56" s="239"/>
      <c r="QKO56" s="239"/>
      <c r="QKP56" s="239"/>
      <c r="QKQ56" s="239"/>
      <c r="QKR56" s="239"/>
      <c r="QKS56" s="239"/>
      <c r="QKT56" s="239"/>
      <c r="QKU56" s="239"/>
      <c r="QKV56" s="239"/>
      <c r="QKW56" s="239"/>
      <c r="QKX56" s="239"/>
      <c r="QKY56" s="239"/>
      <c r="QKZ56" s="239"/>
      <c r="QLA56" s="239"/>
      <c r="QLB56" s="239"/>
      <c r="QLC56" s="239"/>
      <c r="QLD56" s="239"/>
      <c r="QLE56" s="239"/>
      <c r="QLF56" s="239"/>
      <c r="QLG56" s="239"/>
      <c r="QLH56" s="239"/>
      <c r="QLI56" s="239"/>
      <c r="QLJ56" s="239"/>
      <c r="QLK56" s="239"/>
      <c r="QLL56" s="239"/>
      <c r="QLM56" s="239"/>
      <c r="QLN56" s="239"/>
      <c r="QLO56" s="239"/>
      <c r="QLP56" s="239"/>
      <c r="QLQ56" s="239"/>
      <c r="QLR56" s="239"/>
      <c r="QLS56" s="239"/>
      <c r="QLT56" s="239"/>
      <c r="QLU56" s="239"/>
      <c r="QLV56" s="239"/>
      <c r="QLW56" s="239"/>
      <c r="QLX56" s="239"/>
      <c r="QLY56" s="239"/>
      <c r="QLZ56" s="239"/>
      <c r="QMA56" s="239"/>
      <c r="QMB56" s="239"/>
      <c r="QMC56" s="239"/>
      <c r="QMD56" s="239"/>
      <c r="QME56" s="239"/>
      <c r="QMF56" s="239"/>
      <c r="QMG56" s="239"/>
      <c r="QMH56" s="239"/>
      <c r="QMI56" s="239"/>
      <c r="QMJ56" s="239"/>
      <c r="QMK56" s="239"/>
      <c r="QML56" s="239"/>
      <c r="QMM56" s="239"/>
      <c r="QMN56" s="239"/>
      <c r="QMO56" s="239"/>
      <c r="QMP56" s="239"/>
      <c r="QMQ56" s="239"/>
      <c r="QMR56" s="239"/>
      <c r="QMS56" s="239"/>
      <c r="QMT56" s="239"/>
      <c r="QMU56" s="239"/>
      <c r="QMV56" s="239"/>
      <c r="QMW56" s="239"/>
      <c r="QMX56" s="239"/>
      <c r="QMY56" s="239"/>
      <c r="QMZ56" s="239"/>
      <c r="QNA56" s="239"/>
      <c r="QNB56" s="239"/>
      <c r="QNC56" s="239"/>
      <c r="QND56" s="239"/>
      <c r="QNE56" s="239"/>
      <c r="QNF56" s="239"/>
      <c r="QNG56" s="239"/>
      <c r="QNH56" s="239"/>
      <c r="QNI56" s="239"/>
      <c r="QNJ56" s="239"/>
      <c r="QNK56" s="239"/>
      <c r="QNL56" s="239"/>
      <c r="QNM56" s="239"/>
      <c r="QNN56" s="239"/>
      <c r="QNO56" s="239"/>
      <c r="QNP56" s="239"/>
      <c r="QNQ56" s="239"/>
      <c r="QNR56" s="239"/>
      <c r="QNS56" s="239"/>
      <c r="QNT56" s="239"/>
      <c r="QNU56" s="239"/>
      <c r="QNV56" s="239"/>
      <c r="QNW56" s="239"/>
      <c r="QNX56" s="239"/>
      <c r="QNY56" s="239"/>
      <c r="QNZ56" s="239"/>
      <c r="QOA56" s="239"/>
      <c r="QOB56" s="239"/>
      <c r="QOC56" s="239"/>
      <c r="QOD56" s="239"/>
      <c r="QOE56" s="239"/>
      <c r="QOF56" s="239"/>
      <c r="QOG56" s="239"/>
      <c r="QOH56" s="239"/>
      <c r="QOI56" s="239"/>
      <c r="QOJ56" s="239"/>
      <c r="QOK56" s="239"/>
      <c r="QOL56" s="239"/>
      <c r="QOM56" s="239"/>
      <c r="QON56" s="239"/>
      <c r="QOO56" s="239"/>
      <c r="QOP56" s="239"/>
      <c r="QOQ56" s="239"/>
      <c r="QOR56" s="239"/>
      <c r="QOS56" s="239"/>
      <c r="QOT56" s="239"/>
      <c r="QOU56" s="239"/>
      <c r="QOV56" s="239"/>
      <c r="QOW56" s="239"/>
      <c r="QOX56" s="239"/>
      <c r="QOY56" s="239"/>
      <c r="QOZ56" s="239"/>
      <c r="QPA56" s="239"/>
      <c r="QPB56" s="239"/>
      <c r="QPC56" s="239"/>
      <c r="QPD56" s="239"/>
      <c r="QPE56" s="239"/>
      <c r="QPF56" s="239"/>
      <c r="QPG56" s="239"/>
      <c r="QPH56" s="239"/>
      <c r="QPI56" s="239"/>
      <c r="QPJ56" s="239"/>
      <c r="QPK56" s="239"/>
      <c r="QPL56" s="239"/>
      <c r="QPM56" s="239"/>
      <c r="QPN56" s="239"/>
      <c r="QPO56" s="239"/>
      <c r="QPP56" s="239"/>
      <c r="QPQ56" s="239"/>
      <c r="QPR56" s="239"/>
      <c r="QPS56" s="239"/>
      <c r="QPT56" s="239"/>
      <c r="QPU56" s="239"/>
      <c r="QPV56" s="239"/>
      <c r="QPW56" s="239"/>
      <c r="QPX56" s="239"/>
      <c r="QPY56" s="239"/>
      <c r="QPZ56" s="239"/>
      <c r="QQA56" s="239"/>
      <c r="QQB56" s="239"/>
      <c r="QQC56" s="239"/>
      <c r="QQD56" s="239"/>
      <c r="QQE56" s="239"/>
      <c r="QQF56" s="239"/>
      <c r="QQG56" s="239"/>
      <c r="QQH56" s="239"/>
      <c r="QQI56" s="239"/>
      <c r="QQJ56" s="239"/>
      <c r="QQK56" s="239"/>
      <c r="QQL56" s="239"/>
      <c r="QQM56" s="239"/>
      <c r="QQN56" s="239"/>
      <c r="QQO56" s="239"/>
      <c r="QQP56" s="239"/>
      <c r="QQQ56" s="239"/>
      <c r="QQR56" s="239"/>
      <c r="QQS56" s="239"/>
      <c r="QQT56" s="239"/>
      <c r="QQU56" s="239"/>
      <c r="QQV56" s="239"/>
      <c r="QQW56" s="239"/>
      <c r="QQX56" s="239"/>
      <c r="QQY56" s="239"/>
      <c r="QQZ56" s="239"/>
      <c r="QRA56" s="239"/>
      <c r="QRB56" s="239"/>
      <c r="QRC56" s="239"/>
      <c r="QRD56" s="239"/>
      <c r="QRE56" s="239"/>
      <c r="QRF56" s="239"/>
      <c r="QRG56" s="239"/>
      <c r="QRH56" s="239"/>
      <c r="QRI56" s="239"/>
      <c r="QRJ56" s="239"/>
      <c r="QRK56" s="239"/>
      <c r="QRL56" s="239"/>
      <c r="QRM56" s="239"/>
      <c r="QRN56" s="239"/>
      <c r="QRO56" s="239"/>
      <c r="QRP56" s="239"/>
      <c r="QRQ56" s="239"/>
      <c r="QRR56" s="239"/>
      <c r="QRS56" s="239"/>
      <c r="QRT56" s="239"/>
      <c r="QRU56" s="239"/>
      <c r="QRV56" s="239"/>
      <c r="QRW56" s="239"/>
      <c r="QRX56" s="239"/>
      <c r="QRY56" s="239"/>
      <c r="QRZ56" s="239"/>
      <c r="QSA56" s="239"/>
      <c r="QSB56" s="239"/>
      <c r="QSC56" s="239"/>
      <c r="QSD56" s="239"/>
      <c r="QSE56" s="239"/>
      <c r="QSF56" s="239"/>
      <c r="QSG56" s="239"/>
      <c r="QSH56" s="239"/>
      <c r="QSI56" s="239"/>
      <c r="QSJ56" s="239"/>
      <c r="QSK56" s="239"/>
      <c r="QSL56" s="239"/>
      <c r="QSM56" s="239"/>
      <c r="QSN56" s="239"/>
      <c r="QSO56" s="239"/>
      <c r="QSP56" s="239"/>
      <c r="QSQ56" s="239"/>
      <c r="QSR56" s="239"/>
      <c r="QSS56" s="239"/>
      <c r="QST56" s="239"/>
      <c r="QSU56" s="239"/>
      <c r="QSV56" s="239"/>
      <c r="QSW56" s="239"/>
      <c r="QSX56" s="239"/>
      <c r="QSY56" s="239"/>
      <c r="QSZ56" s="239"/>
      <c r="QTA56" s="239"/>
      <c r="QTB56" s="239"/>
      <c r="QTC56" s="239"/>
      <c r="QTD56" s="239"/>
      <c r="QTE56" s="239"/>
      <c r="QTF56" s="239"/>
      <c r="QTG56" s="239"/>
      <c r="QTH56" s="239"/>
      <c r="QTI56" s="239"/>
      <c r="QTJ56" s="239"/>
      <c r="QTK56" s="239"/>
      <c r="QTL56" s="239"/>
      <c r="QTM56" s="239"/>
      <c r="QTN56" s="239"/>
      <c r="QTO56" s="239"/>
      <c r="QTP56" s="239"/>
      <c r="QTQ56" s="239"/>
      <c r="QTR56" s="239"/>
      <c r="QTS56" s="239"/>
      <c r="QTT56" s="239"/>
      <c r="QTU56" s="239"/>
      <c r="QTV56" s="239"/>
      <c r="QTW56" s="239"/>
      <c r="QTX56" s="239"/>
      <c r="QTY56" s="239"/>
      <c r="QTZ56" s="239"/>
      <c r="QUA56" s="239"/>
      <c r="QUB56" s="239"/>
      <c r="QUC56" s="239"/>
      <c r="QUD56" s="239"/>
      <c r="QUE56" s="239"/>
      <c r="QUF56" s="239"/>
      <c r="QUG56" s="239"/>
      <c r="QUH56" s="239"/>
      <c r="QUI56" s="239"/>
      <c r="QUJ56" s="239"/>
      <c r="QUK56" s="239"/>
      <c r="QUL56" s="239"/>
      <c r="QUM56" s="239"/>
      <c r="QUN56" s="239"/>
      <c r="QUO56" s="239"/>
      <c r="QUP56" s="239"/>
      <c r="QUQ56" s="239"/>
      <c r="QUR56" s="239"/>
      <c r="QUS56" s="239"/>
      <c r="QUT56" s="239"/>
      <c r="QUU56" s="239"/>
      <c r="QUV56" s="239"/>
      <c r="QUW56" s="239"/>
      <c r="QUX56" s="239"/>
      <c r="QUY56" s="239"/>
      <c r="QUZ56" s="239"/>
      <c r="QVA56" s="239"/>
      <c r="QVB56" s="239"/>
      <c r="QVC56" s="239"/>
      <c r="QVD56" s="239"/>
      <c r="QVE56" s="239"/>
      <c r="QVF56" s="239"/>
      <c r="QVG56" s="239"/>
      <c r="QVH56" s="239"/>
      <c r="QVI56" s="239"/>
      <c r="QVJ56" s="239"/>
      <c r="QVK56" s="239"/>
      <c r="QVL56" s="239"/>
      <c r="QVM56" s="239"/>
      <c r="QVN56" s="239"/>
      <c r="QVO56" s="239"/>
      <c r="QVP56" s="239"/>
      <c r="QVQ56" s="239"/>
      <c r="QVR56" s="239"/>
      <c r="QVS56" s="239"/>
      <c r="QVT56" s="239"/>
      <c r="QVU56" s="239"/>
      <c r="QVV56" s="239"/>
      <c r="QVW56" s="239"/>
      <c r="QVX56" s="239"/>
      <c r="QVY56" s="239"/>
      <c r="QVZ56" s="239"/>
      <c r="QWA56" s="239"/>
      <c r="QWB56" s="239"/>
      <c r="QWC56" s="239"/>
      <c r="QWD56" s="239"/>
      <c r="QWE56" s="239"/>
      <c r="QWF56" s="239"/>
      <c r="QWG56" s="239"/>
      <c r="QWH56" s="239"/>
      <c r="QWI56" s="239"/>
      <c r="QWJ56" s="239"/>
      <c r="QWK56" s="239"/>
      <c r="QWL56" s="239"/>
      <c r="QWM56" s="239"/>
      <c r="QWN56" s="239"/>
      <c r="QWO56" s="239"/>
      <c r="QWP56" s="239"/>
      <c r="QWQ56" s="239"/>
      <c r="QWR56" s="239"/>
      <c r="QWS56" s="239"/>
      <c r="QWT56" s="239"/>
      <c r="QWU56" s="239"/>
      <c r="QWV56" s="239"/>
      <c r="QWW56" s="239"/>
      <c r="QWX56" s="239"/>
      <c r="QWY56" s="239"/>
      <c r="QWZ56" s="239"/>
      <c r="QXA56" s="239"/>
      <c r="QXB56" s="239"/>
      <c r="QXC56" s="239"/>
      <c r="QXD56" s="239"/>
      <c r="QXE56" s="239"/>
      <c r="QXF56" s="239"/>
      <c r="QXG56" s="239"/>
      <c r="QXH56" s="239"/>
      <c r="QXI56" s="239"/>
      <c r="QXJ56" s="239"/>
      <c r="QXK56" s="239"/>
      <c r="QXL56" s="239"/>
      <c r="QXM56" s="239"/>
      <c r="QXN56" s="239"/>
      <c r="QXO56" s="239"/>
      <c r="QXP56" s="239"/>
      <c r="QXQ56" s="239"/>
      <c r="QXR56" s="239"/>
      <c r="QXS56" s="239"/>
      <c r="QXT56" s="239"/>
      <c r="QXU56" s="239"/>
      <c r="QXV56" s="239"/>
      <c r="QXW56" s="239"/>
      <c r="QXX56" s="239"/>
      <c r="QXY56" s="239"/>
      <c r="QXZ56" s="239"/>
      <c r="QYA56" s="239"/>
      <c r="QYB56" s="239"/>
      <c r="QYC56" s="239"/>
      <c r="QYD56" s="239"/>
      <c r="QYE56" s="239"/>
      <c r="QYF56" s="239"/>
      <c r="QYG56" s="239"/>
      <c r="QYH56" s="239"/>
      <c r="QYI56" s="239"/>
      <c r="QYJ56" s="239"/>
      <c r="QYK56" s="239"/>
      <c r="QYL56" s="239"/>
      <c r="QYM56" s="239"/>
      <c r="QYN56" s="239"/>
      <c r="QYO56" s="239"/>
      <c r="QYP56" s="239"/>
      <c r="QYQ56" s="239"/>
      <c r="QYR56" s="239"/>
      <c r="QYS56" s="239"/>
      <c r="QYT56" s="239"/>
      <c r="QYU56" s="239"/>
      <c r="QYV56" s="239"/>
      <c r="QYW56" s="239"/>
      <c r="QYX56" s="239"/>
      <c r="QYY56" s="239"/>
      <c r="QYZ56" s="239"/>
      <c r="QZA56" s="239"/>
      <c r="QZB56" s="239"/>
      <c r="QZC56" s="239"/>
      <c r="QZD56" s="239"/>
      <c r="QZE56" s="239"/>
      <c r="QZF56" s="239"/>
      <c r="QZG56" s="239"/>
      <c r="QZH56" s="239"/>
      <c r="QZI56" s="239"/>
      <c r="QZJ56" s="239"/>
      <c r="QZK56" s="239"/>
      <c r="QZL56" s="239"/>
      <c r="QZM56" s="239"/>
      <c r="QZN56" s="239"/>
      <c r="QZO56" s="239"/>
      <c r="QZP56" s="239"/>
      <c r="QZQ56" s="239"/>
      <c r="QZR56" s="239"/>
      <c r="QZS56" s="239"/>
      <c r="QZT56" s="239"/>
      <c r="QZU56" s="239"/>
      <c r="QZV56" s="239"/>
      <c r="QZW56" s="239"/>
      <c r="QZX56" s="239"/>
      <c r="QZY56" s="239"/>
      <c r="QZZ56" s="239"/>
      <c r="RAA56" s="239"/>
      <c r="RAB56" s="239"/>
      <c r="RAC56" s="239"/>
      <c r="RAD56" s="239"/>
      <c r="RAE56" s="239"/>
      <c r="RAF56" s="239"/>
      <c r="RAG56" s="239"/>
      <c r="RAH56" s="239"/>
      <c r="RAI56" s="239"/>
      <c r="RAJ56" s="239"/>
      <c r="RAK56" s="239"/>
      <c r="RAL56" s="239"/>
      <c r="RAM56" s="239"/>
      <c r="RAN56" s="239"/>
      <c r="RAO56" s="239"/>
      <c r="RAP56" s="239"/>
      <c r="RAQ56" s="239"/>
      <c r="RAR56" s="239"/>
      <c r="RAS56" s="239"/>
      <c r="RAT56" s="239"/>
      <c r="RAU56" s="239"/>
      <c r="RAV56" s="239"/>
      <c r="RAW56" s="239"/>
      <c r="RAX56" s="239"/>
      <c r="RAY56" s="239"/>
      <c r="RAZ56" s="239"/>
      <c r="RBA56" s="239"/>
      <c r="RBB56" s="239"/>
      <c r="RBC56" s="239"/>
      <c r="RBD56" s="239"/>
      <c r="RBE56" s="239"/>
      <c r="RBF56" s="239"/>
      <c r="RBG56" s="239"/>
      <c r="RBH56" s="239"/>
      <c r="RBI56" s="239"/>
      <c r="RBJ56" s="239"/>
      <c r="RBK56" s="239"/>
      <c r="RBL56" s="239"/>
      <c r="RBM56" s="239"/>
      <c r="RBN56" s="239"/>
      <c r="RBO56" s="239"/>
      <c r="RBP56" s="239"/>
      <c r="RBQ56" s="239"/>
      <c r="RBR56" s="239"/>
      <c r="RBS56" s="239"/>
      <c r="RBT56" s="239"/>
      <c r="RBU56" s="239"/>
      <c r="RBV56" s="239"/>
      <c r="RBW56" s="239"/>
      <c r="RBX56" s="239"/>
      <c r="RBY56" s="239"/>
      <c r="RBZ56" s="239"/>
      <c r="RCA56" s="239"/>
      <c r="RCB56" s="239"/>
      <c r="RCC56" s="239"/>
      <c r="RCD56" s="239"/>
      <c r="RCE56" s="239"/>
      <c r="RCF56" s="239"/>
      <c r="RCG56" s="239"/>
      <c r="RCH56" s="239"/>
      <c r="RCI56" s="239"/>
      <c r="RCJ56" s="239"/>
      <c r="RCK56" s="239"/>
      <c r="RCL56" s="239"/>
      <c r="RCM56" s="239"/>
      <c r="RCN56" s="239"/>
      <c r="RCO56" s="239"/>
      <c r="RCP56" s="239"/>
      <c r="RCQ56" s="239"/>
      <c r="RCR56" s="239"/>
      <c r="RCS56" s="239"/>
      <c r="RCT56" s="239"/>
      <c r="RCU56" s="239"/>
      <c r="RCV56" s="239"/>
      <c r="RCW56" s="239"/>
      <c r="RCX56" s="239"/>
      <c r="RCY56" s="239"/>
      <c r="RCZ56" s="239"/>
      <c r="RDA56" s="239"/>
      <c r="RDB56" s="239"/>
      <c r="RDC56" s="239"/>
      <c r="RDD56" s="239"/>
      <c r="RDE56" s="239"/>
      <c r="RDF56" s="239"/>
      <c r="RDG56" s="239"/>
      <c r="RDH56" s="239"/>
      <c r="RDI56" s="239"/>
      <c r="RDJ56" s="239"/>
      <c r="RDK56" s="239"/>
      <c r="RDL56" s="239"/>
      <c r="RDM56" s="239"/>
      <c r="RDN56" s="239"/>
      <c r="RDO56" s="239"/>
      <c r="RDP56" s="239"/>
      <c r="RDQ56" s="239"/>
      <c r="RDR56" s="239"/>
      <c r="RDS56" s="239"/>
      <c r="RDT56" s="239"/>
      <c r="RDU56" s="239"/>
      <c r="RDV56" s="239"/>
      <c r="RDW56" s="239"/>
      <c r="RDX56" s="239"/>
      <c r="RDY56" s="239"/>
      <c r="RDZ56" s="239"/>
      <c r="REA56" s="239"/>
      <c r="REB56" s="239"/>
      <c r="REC56" s="239"/>
      <c r="RED56" s="239"/>
      <c r="REE56" s="239"/>
      <c r="REF56" s="239"/>
      <c r="REG56" s="239"/>
      <c r="REH56" s="239"/>
      <c r="REI56" s="239"/>
      <c r="REJ56" s="239"/>
      <c r="REK56" s="239"/>
      <c r="REL56" s="239"/>
      <c r="REM56" s="239"/>
      <c r="REN56" s="239"/>
      <c r="REO56" s="239"/>
      <c r="REP56" s="239"/>
      <c r="REQ56" s="239"/>
      <c r="RER56" s="239"/>
      <c r="RES56" s="239"/>
      <c r="RET56" s="239"/>
      <c r="REU56" s="239"/>
      <c r="REV56" s="239"/>
      <c r="REW56" s="239"/>
      <c r="REX56" s="239"/>
      <c r="REY56" s="239"/>
      <c r="REZ56" s="239"/>
      <c r="RFA56" s="239"/>
      <c r="RFB56" s="239"/>
      <c r="RFC56" s="239"/>
      <c r="RFD56" s="239"/>
      <c r="RFE56" s="239"/>
      <c r="RFF56" s="239"/>
      <c r="RFG56" s="239"/>
      <c r="RFH56" s="239"/>
      <c r="RFI56" s="239"/>
      <c r="RFJ56" s="239"/>
      <c r="RFK56" s="239"/>
      <c r="RFL56" s="239"/>
      <c r="RFM56" s="239"/>
      <c r="RFN56" s="239"/>
      <c r="RFO56" s="239"/>
      <c r="RFP56" s="239"/>
      <c r="RFQ56" s="239"/>
      <c r="RFR56" s="239"/>
      <c r="RFS56" s="239"/>
      <c r="RFT56" s="239"/>
      <c r="RFU56" s="239"/>
      <c r="RFV56" s="239"/>
      <c r="RFW56" s="239"/>
      <c r="RFX56" s="239"/>
      <c r="RFY56" s="239"/>
      <c r="RFZ56" s="239"/>
      <c r="RGA56" s="239"/>
      <c r="RGB56" s="239"/>
      <c r="RGC56" s="239"/>
      <c r="RGD56" s="239"/>
      <c r="RGE56" s="239"/>
      <c r="RGF56" s="239"/>
      <c r="RGG56" s="239"/>
      <c r="RGH56" s="239"/>
      <c r="RGI56" s="239"/>
      <c r="RGJ56" s="239"/>
      <c r="RGK56" s="239"/>
      <c r="RGL56" s="239"/>
      <c r="RGM56" s="239"/>
      <c r="RGN56" s="239"/>
      <c r="RGO56" s="239"/>
      <c r="RGP56" s="239"/>
      <c r="RGQ56" s="239"/>
      <c r="RGR56" s="239"/>
      <c r="RGS56" s="239"/>
      <c r="RGT56" s="239"/>
      <c r="RGU56" s="239"/>
      <c r="RGV56" s="239"/>
      <c r="RGW56" s="239"/>
      <c r="RGX56" s="239"/>
      <c r="RGY56" s="239"/>
      <c r="RGZ56" s="239"/>
      <c r="RHA56" s="239"/>
      <c r="RHB56" s="239"/>
      <c r="RHC56" s="239"/>
      <c r="RHD56" s="239"/>
      <c r="RHE56" s="239"/>
      <c r="RHF56" s="239"/>
      <c r="RHG56" s="239"/>
      <c r="RHH56" s="239"/>
      <c r="RHI56" s="239"/>
      <c r="RHJ56" s="239"/>
      <c r="RHK56" s="239"/>
      <c r="RHL56" s="239"/>
      <c r="RHM56" s="239"/>
      <c r="RHN56" s="239"/>
      <c r="RHO56" s="239"/>
      <c r="RHP56" s="239"/>
      <c r="RHQ56" s="239"/>
      <c r="RHR56" s="239"/>
      <c r="RHS56" s="239"/>
      <c r="RHT56" s="239"/>
      <c r="RHU56" s="239"/>
      <c r="RHV56" s="239"/>
      <c r="RHW56" s="239"/>
      <c r="RHX56" s="239"/>
      <c r="RHY56" s="239"/>
      <c r="RHZ56" s="239"/>
      <c r="RIA56" s="239"/>
      <c r="RIB56" s="239"/>
      <c r="RIC56" s="239"/>
      <c r="RID56" s="239"/>
      <c r="RIE56" s="239"/>
      <c r="RIF56" s="239"/>
      <c r="RIG56" s="239"/>
      <c r="RIH56" s="239"/>
      <c r="RII56" s="239"/>
      <c r="RIJ56" s="239"/>
      <c r="RIK56" s="239"/>
      <c r="RIL56" s="239"/>
      <c r="RIM56" s="239"/>
      <c r="RIN56" s="239"/>
      <c r="RIO56" s="239"/>
      <c r="RIP56" s="239"/>
      <c r="RIQ56" s="239"/>
      <c r="RIR56" s="239"/>
      <c r="RIS56" s="239"/>
      <c r="RIT56" s="239"/>
      <c r="RIU56" s="239"/>
      <c r="RIV56" s="239"/>
      <c r="RIW56" s="239"/>
      <c r="RIX56" s="239"/>
      <c r="RIY56" s="239"/>
      <c r="RIZ56" s="239"/>
      <c r="RJA56" s="239"/>
      <c r="RJB56" s="239"/>
      <c r="RJC56" s="239"/>
      <c r="RJD56" s="239"/>
      <c r="RJE56" s="239"/>
      <c r="RJF56" s="239"/>
      <c r="RJG56" s="239"/>
      <c r="RJH56" s="239"/>
      <c r="RJI56" s="239"/>
      <c r="RJJ56" s="239"/>
      <c r="RJK56" s="239"/>
      <c r="RJL56" s="239"/>
      <c r="RJM56" s="239"/>
      <c r="RJN56" s="239"/>
      <c r="RJO56" s="239"/>
      <c r="RJP56" s="239"/>
      <c r="RJQ56" s="239"/>
      <c r="RJR56" s="239"/>
      <c r="RJS56" s="239"/>
      <c r="RJT56" s="239"/>
      <c r="RJU56" s="239"/>
      <c r="RJV56" s="239"/>
      <c r="RJW56" s="239"/>
      <c r="RJX56" s="239"/>
      <c r="RJY56" s="239"/>
      <c r="RJZ56" s="239"/>
      <c r="RKA56" s="239"/>
      <c r="RKB56" s="239"/>
      <c r="RKC56" s="239"/>
      <c r="RKD56" s="239"/>
      <c r="RKE56" s="239"/>
      <c r="RKF56" s="239"/>
      <c r="RKG56" s="239"/>
      <c r="RKH56" s="239"/>
      <c r="RKI56" s="239"/>
      <c r="RKJ56" s="239"/>
      <c r="RKK56" s="239"/>
      <c r="RKL56" s="239"/>
      <c r="RKM56" s="239"/>
      <c r="RKN56" s="239"/>
      <c r="RKO56" s="239"/>
      <c r="RKP56" s="239"/>
      <c r="RKQ56" s="239"/>
      <c r="RKR56" s="239"/>
      <c r="RKS56" s="239"/>
      <c r="RKT56" s="239"/>
      <c r="RKU56" s="239"/>
      <c r="RKV56" s="239"/>
      <c r="RKW56" s="239"/>
      <c r="RKX56" s="239"/>
      <c r="RKY56" s="239"/>
      <c r="RKZ56" s="239"/>
      <c r="RLA56" s="239"/>
      <c r="RLB56" s="239"/>
      <c r="RLC56" s="239"/>
      <c r="RLD56" s="239"/>
      <c r="RLE56" s="239"/>
      <c r="RLF56" s="239"/>
      <c r="RLG56" s="239"/>
      <c r="RLH56" s="239"/>
      <c r="RLI56" s="239"/>
      <c r="RLJ56" s="239"/>
      <c r="RLK56" s="239"/>
      <c r="RLL56" s="239"/>
      <c r="RLM56" s="239"/>
      <c r="RLN56" s="239"/>
      <c r="RLO56" s="239"/>
      <c r="RLP56" s="239"/>
      <c r="RLQ56" s="239"/>
      <c r="RLR56" s="239"/>
      <c r="RLS56" s="239"/>
      <c r="RLT56" s="239"/>
      <c r="RLU56" s="239"/>
      <c r="RLV56" s="239"/>
      <c r="RLW56" s="239"/>
      <c r="RLX56" s="239"/>
      <c r="RLY56" s="239"/>
      <c r="RLZ56" s="239"/>
      <c r="RMA56" s="239"/>
      <c r="RMB56" s="239"/>
      <c r="RMC56" s="239"/>
      <c r="RMD56" s="239"/>
      <c r="RME56" s="239"/>
      <c r="RMF56" s="239"/>
      <c r="RMG56" s="239"/>
      <c r="RMH56" s="239"/>
      <c r="RMI56" s="239"/>
      <c r="RMJ56" s="239"/>
      <c r="RMK56" s="239"/>
      <c r="RML56" s="239"/>
      <c r="RMM56" s="239"/>
      <c r="RMN56" s="239"/>
      <c r="RMO56" s="239"/>
      <c r="RMP56" s="239"/>
      <c r="RMQ56" s="239"/>
      <c r="RMR56" s="239"/>
      <c r="RMS56" s="239"/>
      <c r="RMT56" s="239"/>
      <c r="RMU56" s="239"/>
      <c r="RMV56" s="239"/>
      <c r="RMW56" s="239"/>
      <c r="RMX56" s="239"/>
      <c r="RMY56" s="239"/>
      <c r="RMZ56" s="239"/>
      <c r="RNA56" s="239"/>
      <c r="RNB56" s="239"/>
      <c r="RNC56" s="239"/>
      <c r="RND56" s="239"/>
      <c r="RNE56" s="239"/>
      <c r="RNF56" s="239"/>
      <c r="RNG56" s="239"/>
      <c r="RNH56" s="239"/>
      <c r="RNI56" s="239"/>
      <c r="RNJ56" s="239"/>
      <c r="RNK56" s="239"/>
      <c r="RNL56" s="239"/>
      <c r="RNM56" s="239"/>
      <c r="RNN56" s="239"/>
      <c r="RNO56" s="239"/>
      <c r="RNP56" s="239"/>
      <c r="RNQ56" s="239"/>
      <c r="RNR56" s="239"/>
      <c r="RNS56" s="239"/>
      <c r="RNT56" s="239"/>
      <c r="RNU56" s="239"/>
      <c r="RNV56" s="239"/>
      <c r="RNW56" s="239"/>
      <c r="RNX56" s="239"/>
      <c r="RNY56" s="239"/>
      <c r="RNZ56" s="239"/>
      <c r="ROA56" s="239"/>
      <c r="ROB56" s="239"/>
      <c r="ROC56" s="239"/>
      <c r="ROD56" s="239"/>
      <c r="ROE56" s="239"/>
      <c r="ROF56" s="239"/>
      <c r="ROG56" s="239"/>
      <c r="ROH56" s="239"/>
      <c r="ROI56" s="239"/>
      <c r="ROJ56" s="239"/>
      <c r="ROK56" s="239"/>
      <c r="ROL56" s="239"/>
      <c r="ROM56" s="239"/>
      <c r="RON56" s="239"/>
      <c r="ROO56" s="239"/>
      <c r="ROP56" s="239"/>
      <c r="ROQ56" s="239"/>
      <c r="ROR56" s="239"/>
      <c r="ROS56" s="239"/>
      <c r="ROT56" s="239"/>
      <c r="ROU56" s="239"/>
      <c r="ROV56" s="239"/>
      <c r="ROW56" s="239"/>
      <c r="ROX56" s="239"/>
      <c r="ROY56" s="239"/>
      <c r="ROZ56" s="239"/>
      <c r="RPA56" s="239"/>
      <c r="RPB56" s="239"/>
      <c r="RPC56" s="239"/>
      <c r="RPD56" s="239"/>
      <c r="RPE56" s="239"/>
      <c r="RPF56" s="239"/>
      <c r="RPG56" s="239"/>
      <c r="RPH56" s="239"/>
      <c r="RPI56" s="239"/>
      <c r="RPJ56" s="239"/>
      <c r="RPK56" s="239"/>
      <c r="RPL56" s="239"/>
      <c r="RPM56" s="239"/>
      <c r="RPN56" s="239"/>
      <c r="RPO56" s="239"/>
      <c r="RPP56" s="239"/>
      <c r="RPQ56" s="239"/>
      <c r="RPR56" s="239"/>
      <c r="RPS56" s="239"/>
      <c r="RPT56" s="239"/>
      <c r="RPU56" s="239"/>
      <c r="RPV56" s="239"/>
      <c r="RPW56" s="239"/>
      <c r="RPX56" s="239"/>
      <c r="RPY56" s="239"/>
      <c r="RPZ56" s="239"/>
      <c r="RQA56" s="239"/>
      <c r="RQB56" s="239"/>
      <c r="RQC56" s="239"/>
      <c r="RQD56" s="239"/>
      <c r="RQE56" s="239"/>
      <c r="RQF56" s="239"/>
      <c r="RQG56" s="239"/>
      <c r="RQH56" s="239"/>
      <c r="RQI56" s="239"/>
      <c r="RQJ56" s="239"/>
      <c r="RQK56" s="239"/>
      <c r="RQL56" s="239"/>
      <c r="RQM56" s="239"/>
      <c r="RQN56" s="239"/>
      <c r="RQO56" s="239"/>
      <c r="RQP56" s="239"/>
      <c r="RQQ56" s="239"/>
      <c r="RQR56" s="239"/>
      <c r="RQS56" s="239"/>
      <c r="RQT56" s="239"/>
      <c r="RQU56" s="239"/>
      <c r="RQV56" s="239"/>
      <c r="RQW56" s="239"/>
      <c r="RQX56" s="239"/>
      <c r="RQY56" s="239"/>
      <c r="RQZ56" s="239"/>
      <c r="RRA56" s="239"/>
      <c r="RRB56" s="239"/>
      <c r="RRC56" s="239"/>
      <c r="RRD56" s="239"/>
      <c r="RRE56" s="239"/>
      <c r="RRF56" s="239"/>
      <c r="RRG56" s="239"/>
      <c r="RRH56" s="239"/>
      <c r="RRI56" s="239"/>
      <c r="RRJ56" s="239"/>
      <c r="RRK56" s="239"/>
      <c r="RRL56" s="239"/>
      <c r="RRM56" s="239"/>
      <c r="RRN56" s="239"/>
      <c r="RRO56" s="239"/>
      <c r="RRP56" s="239"/>
      <c r="RRQ56" s="239"/>
      <c r="RRR56" s="239"/>
      <c r="RRS56" s="239"/>
      <c r="RRT56" s="239"/>
      <c r="RRU56" s="239"/>
      <c r="RRV56" s="239"/>
      <c r="RRW56" s="239"/>
      <c r="RRX56" s="239"/>
      <c r="RRY56" s="239"/>
      <c r="RRZ56" s="239"/>
      <c r="RSA56" s="239"/>
      <c r="RSB56" s="239"/>
      <c r="RSC56" s="239"/>
      <c r="RSD56" s="239"/>
      <c r="RSE56" s="239"/>
      <c r="RSF56" s="239"/>
      <c r="RSG56" s="239"/>
      <c r="RSH56" s="239"/>
      <c r="RSI56" s="239"/>
      <c r="RSJ56" s="239"/>
      <c r="RSK56" s="239"/>
      <c r="RSL56" s="239"/>
      <c r="RSM56" s="239"/>
      <c r="RSN56" s="239"/>
      <c r="RSO56" s="239"/>
      <c r="RSP56" s="239"/>
      <c r="RSQ56" s="239"/>
      <c r="RSR56" s="239"/>
      <c r="RSS56" s="239"/>
      <c r="RST56" s="239"/>
      <c r="RSU56" s="239"/>
      <c r="RSV56" s="239"/>
      <c r="RSW56" s="239"/>
      <c r="RSX56" s="239"/>
      <c r="RSY56" s="239"/>
      <c r="RSZ56" s="239"/>
      <c r="RTA56" s="239"/>
      <c r="RTB56" s="239"/>
      <c r="RTC56" s="239"/>
      <c r="RTD56" s="239"/>
      <c r="RTE56" s="239"/>
      <c r="RTF56" s="239"/>
      <c r="RTG56" s="239"/>
      <c r="RTH56" s="239"/>
      <c r="RTI56" s="239"/>
      <c r="RTJ56" s="239"/>
      <c r="RTK56" s="239"/>
      <c r="RTL56" s="239"/>
      <c r="RTM56" s="239"/>
      <c r="RTN56" s="239"/>
      <c r="RTO56" s="239"/>
      <c r="RTP56" s="239"/>
      <c r="RTQ56" s="239"/>
      <c r="RTR56" s="239"/>
      <c r="RTS56" s="239"/>
      <c r="RTT56" s="239"/>
      <c r="RTU56" s="239"/>
      <c r="RTV56" s="239"/>
      <c r="RTW56" s="239"/>
      <c r="RTX56" s="239"/>
      <c r="RTY56" s="239"/>
      <c r="RTZ56" s="239"/>
      <c r="RUA56" s="239"/>
      <c r="RUB56" s="239"/>
      <c r="RUC56" s="239"/>
      <c r="RUD56" s="239"/>
      <c r="RUE56" s="239"/>
      <c r="RUF56" s="239"/>
      <c r="RUG56" s="239"/>
      <c r="RUH56" s="239"/>
      <c r="RUI56" s="239"/>
      <c r="RUJ56" s="239"/>
      <c r="RUK56" s="239"/>
      <c r="RUL56" s="239"/>
      <c r="RUM56" s="239"/>
      <c r="RUN56" s="239"/>
      <c r="RUO56" s="239"/>
      <c r="RUP56" s="239"/>
      <c r="RUQ56" s="239"/>
      <c r="RUR56" s="239"/>
      <c r="RUS56" s="239"/>
      <c r="RUT56" s="239"/>
      <c r="RUU56" s="239"/>
      <c r="RUV56" s="239"/>
      <c r="RUW56" s="239"/>
      <c r="RUX56" s="239"/>
      <c r="RUY56" s="239"/>
      <c r="RUZ56" s="239"/>
      <c r="RVA56" s="239"/>
      <c r="RVB56" s="239"/>
      <c r="RVC56" s="239"/>
      <c r="RVD56" s="239"/>
      <c r="RVE56" s="239"/>
      <c r="RVF56" s="239"/>
      <c r="RVG56" s="239"/>
      <c r="RVH56" s="239"/>
      <c r="RVI56" s="239"/>
      <c r="RVJ56" s="239"/>
      <c r="RVK56" s="239"/>
      <c r="RVL56" s="239"/>
      <c r="RVM56" s="239"/>
      <c r="RVN56" s="239"/>
      <c r="RVO56" s="239"/>
      <c r="RVP56" s="239"/>
      <c r="RVQ56" s="239"/>
      <c r="RVR56" s="239"/>
      <c r="RVS56" s="239"/>
      <c r="RVT56" s="239"/>
      <c r="RVU56" s="239"/>
      <c r="RVV56" s="239"/>
      <c r="RVW56" s="239"/>
      <c r="RVX56" s="239"/>
      <c r="RVY56" s="239"/>
      <c r="RVZ56" s="239"/>
      <c r="RWA56" s="239"/>
      <c r="RWB56" s="239"/>
      <c r="RWC56" s="239"/>
      <c r="RWD56" s="239"/>
      <c r="RWE56" s="239"/>
      <c r="RWF56" s="239"/>
      <c r="RWG56" s="239"/>
      <c r="RWH56" s="239"/>
      <c r="RWI56" s="239"/>
      <c r="RWJ56" s="239"/>
      <c r="RWK56" s="239"/>
      <c r="RWL56" s="239"/>
      <c r="RWM56" s="239"/>
      <c r="RWN56" s="239"/>
      <c r="RWO56" s="239"/>
      <c r="RWP56" s="239"/>
      <c r="RWQ56" s="239"/>
      <c r="RWR56" s="239"/>
      <c r="RWS56" s="239"/>
      <c r="RWT56" s="239"/>
      <c r="RWU56" s="239"/>
      <c r="RWV56" s="239"/>
      <c r="RWW56" s="239"/>
      <c r="RWX56" s="239"/>
      <c r="RWY56" s="239"/>
      <c r="RWZ56" s="239"/>
      <c r="RXA56" s="239"/>
      <c r="RXB56" s="239"/>
      <c r="RXC56" s="239"/>
      <c r="RXD56" s="239"/>
      <c r="RXE56" s="239"/>
      <c r="RXF56" s="239"/>
      <c r="RXG56" s="239"/>
      <c r="RXH56" s="239"/>
      <c r="RXI56" s="239"/>
      <c r="RXJ56" s="239"/>
      <c r="RXK56" s="239"/>
      <c r="RXL56" s="239"/>
      <c r="RXM56" s="239"/>
      <c r="RXN56" s="239"/>
      <c r="RXO56" s="239"/>
      <c r="RXP56" s="239"/>
      <c r="RXQ56" s="239"/>
      <c r="RXR56" s="239"/>
      <c r="RXS56" s="239"/>
      <c r="RXT56" s="239"/>
      <c r="RXU56" s="239"/>
      <c r="RXV56" s="239"/>
      <c r="RXW56" s="239"/>
      <c r="RXX56" s="239"/>
      <c r="RXY56" s="239"/>
      <c r="RXZ56" s="239"/>
      <c r="RYA56" s="239"/>
      <c r="RYB56" s="239"/>
      <c r="RYC56" s="239"/>
      <c r="RYD56" s="239"/>
      <c r="RYE56" s="239"/>
      <c r="RYF56" s="239"/>
      <c r="RYG56" s="239"/>
      <c r="RYH56" s="239"/>
      <c r="RYI56" s="239"/>
      <c r="RYJ56" s="239"/>
      <c r="RYK56" s="239"/>
      <c r="RYL56" s="239"/>
      <c r="RYM56" s="239"/>
      <c r="RYN56" s="239"/>
      <c r="RYO56" s="239"/>
      <c r="RYP56" s="239"/>
      <c r="RYQ56" s="239"/>
      <c r="RYR56" s="239"/>
      <c r="RYS56" s="239"/>
      <c r="RYT56" s="239"/>
      <c r="RYU56" s="239"/>
      <c r="RYV56" s="239"/>
      <c r="RYW56" s="239"/>
      <c r="RYX56" s="239"/>
      <c r="RYY56" s="239"/>
      <c r="RYZ56" s="239"/>
      <c r="RZA56" s="239"/>
      <c r="RZB56" s="239"/>
      <c r="RZC56" s="239"/>
      <c r="RZD56" s="239"/>
      <c r="RZE56" s="239"/>
      <c r="RZF56" s="239"/>
      <c r="RZG56" s="239"/>
      <c r="RZH56" s="239"/>
      <c r="RZI56" s="239"/>
      <c r="RZJ56" s="239"/>
      <c r="RZK56" s="239"/>
      <c r="RZL56" s="239"/>
      <c r="RZM56" s="239"/>
      <c r="RZN56" s="239"/>
      <c r="RZO56" s="239"/>
      <c r="RZP56" s="239"/>
      <c r="RZQ56" s="239"/>
      <c r="RZR56" s="239"/>
      <c r="RZS56" s="239"/>
      <c r="RZT56" s="239"/>
      <c r="RZU56" s="239"/>
      <c r="RZV56" s="239"/>
      <c r="RZW56" s="239"/>
      <c r="RZX56" s="239"/>
      <c r="RZY56" s="239"/>
      <c r="RZZ56" s="239"/>
      <c r="SAA56" s="239"/>
      <c r="SAB56" s="239"/>
      <c r="SAC56" s="239"/>
      <c r="SAD56" s="239"/>
      <c r="SAE56" s="239"/>
      <c r="SAF56" s="239"/>
      <c r="SAG56" s="239"/>
      <c r="SAH56" s="239"/>
      <c r="SAI56" s="239"/>
      <c r="SAJ56" s="239"/>
      <c r="SAK56" s="239"/>
      <c r="SAL56" s="239"/>
      <c r="SAM56" s="239"/>
      <c r="SAN56" s="239"/>
      <c r="SAO56" s="239"/>
      <c r="SAP56" s="239"/>
      <c r="SAQ56" s="239"/>
      <c r="SAR56" s="239"/>
      <c r="SAS56" s="239"/>
      <c r="SAT56" s="239"/>
      <c r="SAU56" s="239"/>
      <c r="SAV56" s="239"/>
      <c r="SAW56" s="239"/>
      <c r="SAX56" s="239"/>
      <c r="SAY56" s="239"/>
      <c r="SAZ56" s="239"/>
      <c r="SBA56" s="239"/>
      <c r="SBB56" s="239"/>
      <c r="SBC56" s="239"/>
      <c r="SBD56" s="239"/>
      <c r="SBE56" s="239"/>
      <c r="SBF56" s="239"/>
      <c r="SBG56" s="239"/>
      <c r="SBH56" s="239"/>
      <c r="SBI56" s="239"/>
      <c r="SBJ56" s="239"/>
      <c r="SBK56" s="239"/>
      <c r="SBL56" s="239"/>
      <c r="SBM56" s="239"/>
      <c r="SBN56" s="239"/>
      <c r="SBO56" s="239"/>
      <c r="SBP56" s="239"/>
      <c r="SBQ56" s="239"/>
      <c r="SBR56" s="239"/>
      <c r="SBS56" s="239"/>
      <c r="SBT56" s="239"/>
      <c r="SBU56" s="239"/>
      <c r="SBV56" s="239"/>
      <c r="SBW56" s="239"/>
      <c r="SBX56" s="239"/>
      <c r="SBY56" s="239"/>
      <c r="SBZ56" s="239"/>
      <c r="SCA56" s="239"/>
      <c r="SCB56" s="239"/>
      <c r="SCC56" s="239"/>
      <c r="SCD56" s="239"/>
      <c r="SCE56" s="239"/>
      <c r="SCF56" s="239"/>
      <c r="SCG56" s="239"/>
      <c r="SCH56" s="239"/>
      <c r="SCI56" s="239"/>
      <c r="SCJ56" s="239"/>
      <c r="SCK56" s="239"/>
      <c r="SCL56" s="239"/>
      <c r="SCM56" s="239"/>
      <c r="SCN56" s="239"/>
      <c r="SCO56" s="239"/>
      <c r="SCP56" s="239"/>
      <c r="SCQ56" s="239"/>
      <c r="SCR56" s="239"/>
      <c r="SCS56" s="239"/>
      <c r="SCT56" s="239"/>
      <c r="SCU56" s="239"/>
      <c r="SCV56" s="239"/>
      <c r="SCW56" s="239"/>
      <c r="SCX56" s="239"/>
      <c r="SCY56" s="239"/>
      <c r="SCZ56" s="239"/>
      <c r="SDA56" s="239"/>
      <c r="SDB56" s="239"/>
      <c r="SDC56" s="239"/>
      <c r="SDD56" s="239"/>
      <c r="SDE56" s="239"/>
      <c r="SDF56" s="239"/>
      <c r="SDG56" s="239"/>
      <c r="SDH56" s="239"/>
      <c r="SDI56" s="239"/>
      <c r="SDJ56" s="239"/>
      <c r="SDK56" s="239"/>
      <c r="SDL56" s="239"/>
      <c r="SDM56" s="239"/>
      <c r="SDN56" s="239"/>
      <c r="SDO56" s="239"/>
      <c r="SDP56" s="239"/>
      <c r="SDQ56" s="239"/>
      <c r="SDR56" s="239"/>
      <c r="SDS56" s="239"/>
      <c r="SDT56" s="239"/>
      <c r="SDU56" s="239"/>
      <c r="SDV56" s="239"/>
      <c r="SDW56" s="239"/>
      <c r="SDX56" s="239"/>
      <c r="SDY56" s="239"/>
      <c r="SDZ56" s="239"/>
      <c r="SEA56" s="239"/>
      <c r="SEB56" s="239"/>
      <c r="SEC56" s="239"/>
      <c r="SED56" s="239"/>
      <c r="SEE56" s="239"/>
      <c r="SEF56" s="239"/>
      <c r="SEG56" s="239"/>
      <c r="SEH56" s="239"/>
      <c r="SEI56" s="239"/>
      <c r="SEJ56" s="239"/>
      <c r="SEK56" s="239"/>
      <c r="SEL56" s="239"/>
      <c r="SEM56" s="239"/>
      <c r="SEN56" s="239"/>
      <c r="SEO56" s="239"/>
      <c r="SEP56" s="239"/>
      <c r="SEQ56" s="239"/>
      <c r="SER56" s="239"/>
      <c r="SES56" s="239"/>
      <c r="SET56" s="239"/>
      <c r="SEU56" s="239"/>
      <c r="SEV56" s="239"/>
      <c r="SEW56" s="239"/>
      <c r="SEX56" s="239"/>
      <c r="SEY56" s="239"/>
      <c r="SEZ56" s="239"/>
      <c r="SFA56" s="239"/>
      <c r="SFB56" s="239"/>
      <c r="SFC56" s="239"/>
      <c r="SFD56" s="239"/>
      <c r="SFE56" s="239"/>
      <c r="SFF56" s="239"/>
      <c r="SFG56" s="239"/>
      <c r="SFH56" s="239"/>
      <c r="SFI56" s="239"/>
      <c r="SFJ56" s="239"/>
      <c r="SFK56" s="239"/>
      <c r="SFL56" s="239"/>
      <c r="SFM56" s="239"/>
      <c r="SFN56" s="239"/>
      <c r="SFO56" s="239"/>
      <c r="SFP56" s="239"/>
      <c r="SFQ56" s="239"/>
      <c r="SFR56" s="239"/>
      <c r="SFS56" s="239"/>
      <c r="SFT56" s="239"/>
      <c r="SFU56" s="239"/>
      <c r="SFV56" s="239"/>
      <c r="SFW56" s="239"/>
      <c r="SFX56" s="239"/>
      <c r="SFY56" s="239"/>
      <c r="SFZ56" s="239"/>
      <c r="SGA56" s="239"/>
      <c r="SGB56" s="239"/>
      <c r="SGC56" s="239"/>
      <c r="SGD56" s="239"/>
      <c r="SGE56" s="239"/>
      <c r="SGF56" s="239"/>
      <c r="SGG56" s="239"/>
      <c r="SGH56" s="239"/>
      <c r="SGI56" s="239"/>
      <c r="SGJ56" s="239"/>
      <c r="SGK56" s="239"/>
      <c r="SGL56" s="239"/>
      <c r="SGM56" s="239"/>
      <c r="SGN56" s="239"/>
      <c r="SGO56" s="239"/>
      <c r="SGP56" s="239"/>
      <c r="SGQ56" s="239"/>
      <c r="SGR56" s="239"/>
      <c r="SGS56" s="239"/>
      <c r="SGT56" s="239"/>
      <c r="SGU56" s="239"/>
      <c r="SGV56" s="239"/>
      <c r="SGW56" s="239"/>
      <c r="SGX56" s="239"/>
      <c r="SGY56" s="239"/>
      <c r="SGZ56" s="239"/>
      <c r="SHA56" s="239"/>
      <c r="SHB56" s="239"/>
      <c r="SHC56" s="239"/>
      <c r="SHD56" s="239"/>
      <c r="SHE56" s="239"/>
      <c r="SHF56" s="239"/>
      <c r="SHG56" s="239"/>
      <c r="SHH56" s="239"/>
      <c r="SHI56" s="239"/>
      <c r="SHJ56" s="239"/>
      <c r="SHK56" s="239"/>
      <c r="SHL56" s="239"/>
      <c r="SHM56" s="239"/>
      <c r="SHN56" s="239"/>
      <c r="SHO56" s="239"/>
      <c r="SHP56" s="239"/>
      <c r="SHQ56" s="239"/>
      <c r="SHR56" s="239"/>
      <c r="SHS56" s="239"/>
      <c r="SHT56" s="239"/>
      <c r="SHU56" s="239"/>
      <c r="SHV56" s="239"/>
      <c r="SHW56" s="239"/>
      <c r="SHX56" s="239"/>
      <c r="SHY56" s="239"/>
      <c r="SHZ56" s="239"/>
      <c r="SIA56" s="239"/>
      <c r="SIB56" s="239"/>
      <c r="SIC56" s="239"/>
      <c r="SID56" s="239"/>
      <c r="SIE56" s="239"/>
      <c r="SIF56" s="239"/>
      <c r="SIG56" s="239"/>
      <c r="SIH56" s="239"/>
      <c r="SII56" s="239"/>
      <c r="SIJ56" s="239"/>
      <c r="SIK56" s="239"/>
      <c r="SIL56" s="239"/>
      <c r="SIM56" s="239"/>
      <c r="SIN56" s="239"/>
      <c r="SIO56" s="239"/>
      <c r="SIP56" s="239"/>
      <c r="SIQ56" s="239"/>
      <c r="SIR56" s="239"/>
      <c r="SIS56" s="239"/>
      <c r="SIT56" s="239"/>
      <c r="SIU56" s="239"/>
      <c r="SIV56" s="239"/>
      <c r="SIW56" s="239"/>
      <c r="SIX56" s="239"/>
      <c r="SIY56" s="239"/>
      <c r="SIZ56" s="239"/>
      <c r="SJA56" s="239"/>
      <c r="SJB56" s="239"/>
      <c r="SJC56" s="239"/>
      <c r="SJD56" s="239"/>
      <c r="SJE56" s="239"/>
      <c r="SJF56" s="239"/>
      <c r="SJG56" s="239"/>
      <c r="SJH56" s="239"/>
      <c r="SJI56" s="239"/>
      <c r="SJJ56" s="239"/>
      <c r="SJK56" s="239"/>
      <c r="SJL56" s="239"/>
      <c r="SJM56" s="239"/>
      <c r="SJN56" s="239"/>
      <c r="SJO56" s="239"/>
      <c r="SJP56" s="239"/>
      <c r="SJQ56" s="239"/>
      <c r="SJR56" s="239"/>
      <c r="SJS56" s="239"/>
      <c r="SJT56" s="239"/>
      <c r="SJU56" s="239"/>
      <c r="SJV56" s="239"/>
      <c r="SJW56" s="239"/>
      <c r="SJX56" s="239"/>
      <c r="SJY56" s="239"/>
      <c r="SJZ56" s="239"/>
      <c r="SKA56" s="239"/>
      <c r="SKB56" s="239"/>
      <c r="SKC56" s="239"/>
      <c r="SKD56" s="239"/>
      <c r="SKE56" s="239"/>
      <c r="SKF56" s="239"/>
      <c r="SKG56" s="239"/>
      <c r="SKH56" s="239"/>
      <c r="SKI56" s="239"/>
      <c r="SKJ56" s="239"/>
      <c r="SKK56" s="239"/>
      <c r="SKL56" s="239"/>
      <c r="SKM56" s="239"/>
      <c r="SKN56" s="239"/>
      <c r="SKO56" s="239"/>
      <c r="SKP56" s="239"/>
      <c r="SKQ56" s="239"/>
      <c r="SKR56" s="239"/>
      <c r="SKS56" s="239"/>
      <c r="SKT56" s="239"/>
      <c r="SKU56" s="239"/>
      <c r="SKV56" s="239"/>
      <c r="SKW56" s="239"/>
      <c r="SKX56" s="239"/>
      <c r="SKY56" s="239"/>
      <c r="SKZ56" s="239"/>
      <c r="SLA56" s="239"/>
      <c r="SLB56" s="239"/>
      <c r="SLC56" s="239"/>
      <c r="SLD56" s="239"/>
      <c r="SLE56" s="239"/>
      <c r="SLF56" s="239"/>
      <c r="SLG56" s="239"/>
      <c r="SLH56" s="239"/>
      <c r="SLI56" s="239"/>
      <c r="SLJ56" s="239"/>
      <c r="SLK56" s="239"/>
      <c r="SLL56" s="239"/>
      <c r="SLM56" s="239"/>
      <c r="SLN56" s="239"/>
      <c r="SLO56" s="239"/>
      <c r="SLP56" s="239"/>
      <c r="SLQ56" s="239"/>
      <c r="SLR56" s="239"/>
      <c r="SLS56" s="239"/>
      <c r="SLT56" s="239"/>
      <c r="SLU56" s="239"/>
      <c r="SLV56" s="239"/>
      <c r="SLW56" s="239"/>
      <c r="SLX56" s="239"/>
      <c r="SLY56" s="239"/>
      <c r="SLZ56" s="239"/>
      <c r="SMA56" s="239"/>
      <c r="SMB56" s="239"/>
      <c r="SMC56" s="239"/>
      <c r="SMD56" s="239"/>
      <c r="SME56" s="239"/>
      <c r="SMF56" s="239"/>
      <c r="SMG56" s="239"/>
      <c r="SMH56" s="239"/>
      <c r="SMI56" s="239"/>
      <c r="SMJ56" s="239"/>
      <c r="SMK56" s="239"/>
      <c r="SML56" s="239"/>
      <c r="SMM56" s="239"/>
      <c r="SMN56" s="239"/>
      <c r="SMO56" s="239"/>
      <c r="SMP56" s="239"/>
      <c r="SMQ56" s="239"/>
      <c r="SMR56" s="239"/>
      <c r="SMS56" s="239"/>
      <c r="SMT56" s="239"/>
      <c r="SMU56" s="239"/>
      <c r="SMV56" s="239"/>
      <c r="SMW56" s="239"/>
      <c r="SMX56" s="239"/>
      <c r="SMY56" s="239"/>
      <c r="SMZ56" s="239"/>
      <c r="SNA56" s="239"/>
      <c r="SNB56" s="239"/>
      <c r="SNC56" s="239"/>
      <c r="SND56" s="239"/>
      <c r="SNE56" s="239"/>
      <c r="SNF56" s="239"/>
      <c r="SNG56" s="239"/>
      <c r="SNH56" s="239"/>
      <c r="SNI56" s="239"/>
      <c r="SNJ56" s="239"/>
      <c r="SNK56" s="239"/>
      <c r="SNL56" s="239"/>
      <c r="SNM56" s="239"/>
      <c r="SNN56" s="239"/>
      <c r="SNO56" s="239"/>
      <c r="SNP56" s="239"/>
      <c r="SNQ56" s="239"/>
      <c r="SNR56" s="239"/>
      <c r="SNS56" s="239"/>
      <c r="SNT56" s="239"/>
      <c r="SNU56" s="239"/>
      <c r="SNV56" s="239"/>
      <c r="SNW56" s="239"/>
      <c r="SNX56" s="239"/>
      <c r="SNY56" s="239"/>
      <c r="SNZ56" s="239"/>
      <c r="SOA56" s="239"/>
      <c r="SOB56" s="239"/>
      <c r="SOC56" s="239"/>
      <c r="SOD56" s="239"/>
      <c r="SOE56" s="239"/>
      <c r="SOF56" s="239"/>
      <c r="SOG56" s="239"/>
      <c r="SOH56" s="239"/>
      <c r="SOI56" s="239"/>
      <c r="SOJ56" s="239"/>
      <c r="SOK56" s="239"/>
      <c r="SOL56" s="239"/>
      <c r="SOM56" s="239"/>
      <c r="SON56" s="239"/>
      <c r="SOO56" s="239"/>
      <c r="SOP56" s="239"/>
      <c r="SOQ56" s="239"/>
      <c r="SOR56" s="239"/>
      <c r="SOS56" s="239"/>
      <c r="SOT56" s="239"/>
      <c r="SOU56" s="239"/>
      <c r="SOV56" s="239"/>
      <c r="SOW56" s="239"/>
      <c r="SOX56" s="239"/>
      <c r="SOY56" s="239"/>
      <c r="SOZ56" s="239"/>
      <c r="SPA56" s="239"/>
      <c r="SPB56" s="239"/>
      <c r="SPC56" s="239"/>
      <c r="SPD56" s="239"/>
      <c r="SPE56" s="239"/>
      <c r="SPF56" s="239"/>
      <c r="SPG56" s="239"/>
      <c r="SPH56" s="239"/>
      <c r="SPI56" s="239"/>
      <c r="SPJ56" s="239"/>
      <c r="SPK56" s="239"/>
      <c r="SPL56" s="239"/>
      <c r="SPM56" s="239"/>
      <c r="SPN56" s="239"/>
      <c r="SPO56" s="239"/>
      <c r="SPP56" s="239"/>
      <c r="SPQ56" s="239"/>
      <c r="SPR56" s="239"/>
      <c r="SPS56" s="239"/>
      <c r="SPT56" s="239"/>
      <c r="SPU56" s="239"/>
      <c r="SPV56" s="239"/>
      <c r="SPW56" s="239"/>
      <c r="SPX56" s="239"/>
      <c r="SPY56" s="239"/>
      <c r="SPZ56" s="239"/>
      <c r="SQA56" s="239"/>
      <c r="SQB56" s="239"/>
      <c r="SQC56" s="239"/>
      <c r="SQD56" s="239"/>
      <c r="SQE56" s="239"/>
      <c r="SQF56" s="239"/>
      <c r="SQG56" s="239"/>
      <c r="SQH56" s="239"/>
      <c r="SQI56" s="239"/>
      <c r="SQJ56" s="239"/>
      <c r="SQK56" s="239"/>
      <c r="SQL56" s="239"/>
      <c r="SQM56" s="239"/>
      <c r="SQN56" s="239"/>
      <c r="SQO56" s="239"/>
      <c r="SQP56" s="239"/>
      <c r="SQQ56" s="239"/>
      <c r="SQR56" s="239"/>
      <c r="SQS56" s="239"/>
      <c r="SQT56" s="239"/>
      <c r="SQU56" s="239"/>
      <c r="SQV56" s="239"/>
      <c r="SQW56" s="239"/>
      <c r="SQX56" s="239"/>
      <c r="SQY56" s="239"/>
      <c r="SQZ56" s="239"/>
      <c r="SRA56" s="239"/>
      <c r="SRB56" s="239"/>
      <c r="SRC56" s="239"/>
      <c r="SRD56" s="239"/>
      <c r="SRE56" s="239"/>
      <c r="SRF56" s="239"/>
      <c r="SRG56" s="239"/>
      <c r="SRH56" s="239"/>
      <c r="SRI56" s="239"/>
      <c r="SRJ56" s="239"/>
      <c r="SRK56" s="239"/>
      <c r="SRL56" s="239"/>
      <c r="SRM56" s="239"/>
      <c r="SRN56" s="239"/>
      <c r="SRO56" s="239"/>
      <c r="SRP56" s="239"/>
      <c r="SRQ56" s="239"/>
      <c r="SRR56" s="239"/>
      <c r="SRS56" s="239"/>
      <c r="SRT56" s="239"/>
      <c r="SRU56" s="239"/>
      <c r="SRV56" s="239"/>
      <c r="SRW56" s="239"/>
      <c r="SRX56" s="239"/>
      <c r="SRY56" s="239"/>
      <c r="SRZ56" s="239"/>
      <c r="SSA56" s="239"/>
      <c r="SSB56" s="239"/>
      <c r="SSC56" s="239"/>
      <c r="SSD56" s="239"/>
      <c r="SSE56" s="239"/>
      <c r="SSF56" s="239"/>
      <c r="SSG56" s="239"/>
      <c r="SSH56" s="239"/>
      <c r="SSI56" s="239"/>
      <c r="SSJ56" s="239"/>
      <c r="SSK56" s="239"/>
      <c r="SSL56" s="239"/>
      <c r="SSM56" s="239"/>
      <c r="SSN56" s="239"/>
      <c r="SSO56" s="239"/>
      <c r="SSP56" s="239"/>
      <c r="SSQ56" s="239"/>
      <c r="SSR56" s="239"/>
      <c r="SSS56" s="239"/>
      <c r="SST56" s="239"/>
      <c r="SSU56" s="239"/>
      <c r="SSV56" s="239"/>
      <c r="SSW56" s="239"/>
      <c r="SSX56" s="239"/>
      <c r="SSY56" s="239"/>
      <c r="SSZ56" s="239"/>
      <c r="STA56" s="239"/>
      <c r="STB56" s="239"/>
      <c r="STC56" s="239"/>
      <c r="STD56" s="239"/>
      <c r="STE56" s="239"/>
      <c r="STF56" s="239"/>
      <c r="STG56" s="239"/>
      <c r="STH56" s="239"/>
      <c r="STI56" s="239"/>
      <c r="STJ56" s="239"/>
      <c r="STK56" s="239"/>
      <c r="STL56" s="239"/>
      <c r="STM56" s="239"/>
      <c r="STN56" s="239"/>
      <c r="STO56" s="239"/>
      <c r="STP56" s="239"/>
      <c r="STQ56" s="239"/>
      <c r="STR56" s="239"/>
      <c r="STS56" s="239"/>
      <c r="STT56" s="239"/>
      <c r="STU56" s="239"/>
      <c r="STV56" s="239"/>
      <c r="STW56" s="239"/>
      <c r="STX56" s="239"/>
      <c r="STY56" s="239"/>
      <c r="STZ56" s="239"/>
      <c r="SUA56" s="239"/>
      <c r="SUB56" s="239"/>
      <c r="SUC56" s="239"/>
      <c r="SUD56" s="239"/>
      <c r="SUE56" s="239"/>
      <c r="SUF56" s="239"/>
      <c r="SUG56" s="239"/>
      <c r="SUH56" s="239"/>
      <c r="SUI56" s="239"/>
      <c r="SUJ56" s="239"/>
      <c r="SUK56" s="239"/>
      <c r="SUL56" s="239"/>
      <c r="SUM56" s="239"/>
      <c r="SUN56" s="239"/>
      <c r="SUO56" s="239"/>
      <c r="SUP56" s="239"/>
      <c r="SUQ56" s="239"/>
      <c r="SUR56" s="239"/>
      <c r="SUS56" s="239"/>
      <c r="SUT56" s="239"/>
      <c r="SUU56" s="239"/>
      <c r="SUV56" s="239"/>
      <c r="SUW56" s="239"/>
      <c r="SUX56" s="239"/>
      <c r="SUY56" s="239"/>
      <c r="SUZ56" s="239"/>
      <c r="SVA56" s="239"/>
      <c r="SVB56" s="239"/>
      <c r="SVC56" s="239"/>
      <c r="SVD56" s="239"/>
      <c r="SVE56" s="239"/>
      <c r="SVF56" s="239"/>
      <c r="SVG56" s="239"/>
      <c r="SVH56" s="239"/>
      <c r="SVI56" s="239"/>
      <c r="SVJ56" s="239"/>
      <c r="SVK56" s="239"/>
      <c r="SVL56" s="239"/>
      <c r="SVM56" s="239"/>
      <c r="SVN56" s="239"/>
      <c r="SVO56" s="239"/>
      <c r="SVP56" s="239"/>
      <c r="SVQ56" s="239"/>
      <c r="SVR56" s="239"/>
      <c r="SVS56" s="239"/>
      <c r="SVT56" s="239"/>
      <c r="SVU56" s="239"/>
      <c r="SVV56" s="239"/>
      <c r="SVW56" s="239"/>
      <c r="SVX56" s="239"/>
      <c r="SVY56" s="239"/>
      <c r="SVZ56" s="239"/>
      <c r="SWA56" s="239"/>
      <c r="SWB56" s="239"/>
      <c r="SWC56" s="239"/>
      <c r="SWD56" s="239"/>
      <c r="SWE56" s="239"/>
      <c r="SWF56" s="239"/>
      <c r="SWG56" s="239"/>
      <c r="SWH56" s="239"/>
      <c r="SWI56" s="239"/>
      <c r="SWJ56" s="239"/>
      <c r="SWK56" s="239"/>
      <c r="SWL56" s="239"/>
      <c r="SWM56" s="239"/>
      <c r="SWN56" s="239"/>
      <c r="SWO56" s="239"/>
      <c r="SWP56" s="239"/>
      <c r="SWQ56" s="239"/>
      <c r="SWR56" s="239"/>
      <c r="SWS56" s="239"/>
      <c r="SWT56" s="239"/>
      <c r="SWU56" s="239"/>
      <c r="SWV56" s="239"/>
      <c r="SWW56" s="239"/>
      <c r="SWX56" s="239"/>
      <c r="SWY56" s="239"/>
      <c r="SWZ56" s="239"/>
      <c r="SXA56" s="239"/>
      <c r="SXB56" s="239"/>
      <c r="SXC56" s="239"/>
      <c r="SXD56" s="239"/>
      <c r="SXE56" s="239"/>
      <c r="SXF56" s="239"/>
      <c r="SXG56" s="239"/>
      <c r="SXH56" s="239"/>
      <c r="SXI56" s="239"/>
      <c r="SXJ56" s="239"/>
      <c r="SXK56" s="239"/>
      <c r="SXL56" s="239"/>
      <c r="SXM56" s="239"/>
      <c r="SXN56" s="239"/>
      <c r="SXO56" s="239"/>
      <c r="SXP56" s="239"/>
      <c r="SXQ56" s="239"/>
      <c r="SXR56" s="239"/>
      <c r="SXS56" s="239"/>
      <c r="SXT56" s="239"/>
      <c r="SXU56" s="239"/>
      <c r="SXV56" s="239"/>
      <c r="SXW56" s="239"/>
      <c r="SXX56" s="239"/>
      <c r="SXY56" s="239"/>
      <c r="SXZ56" s="239"/>
      <c r="SYA56" s="239"/>
      <c r="SYB56" s="239"/>
      <c r="SYC56" s="239"/>
      <c r="SYD56" s="239"/>
      <c r="SYE56" s="239"/>
      <c r="SYF56" s="239"/>
      <c r="SYG56" s="239"/>
      <c r="SYH56" s="239"/>
      <c r="SYI56" s="239"/>
      <c r="SYJ56" s="239"/>
      <c r="SYK56" s="239"/>
      <c r="SYL56" s="239"/>
      <c r="SYM56" s="239"/>
      <c r="SYN56" s="239"/>
      <c r="SYO56" s="239"/>
      <c r="SYP56" s="239"/>
      <c r="SYQ56" s="239"/>
      <c r="SYR56" s="239"/>
      <c r="SYS56" s="239"/>
      <c r="SYT56" s="239"/>
      <c r="SYU56" s="239"/>
      <c r="SYV56" s="239"/>
      <c r="SYW56" s="239"/>
      <c r="SYX56" s="239"/>
      <c r="SYY56" s="239"/>
      <c r="SYZ56" s="239"/>
      <c r="SZA56" s="239"/>
      <c r="SZB56" s="239"/>
      <c r="SZC56" s="239"/>
      <c r="SZD56" s="239"/>
      <c r="SZE56" s="239"/>
      <c r="SZF56" s="239"/>
      <c r="SZG56" s="239"/>
      <c r="SZH56" s="239"/>
      <c r="SZI56" s="239"/>
      <c r="SZJ56" s="239"/>
      <c r="SZK56" s="239"/>
      <c r="SZL56" s="239"/>
      <c r="SZM56" s="239"/>
      <c r="SZN56" s="239"/>
      <c r="SZO56" s="239"/>
      <c r="SZP56" s="239"/>
      <c r="SZQ56" s="239"/>
      <c r="SZR56" s="239"/>
      <c r="SZS56" s="239"/>
      <c r="SZT56" s="239"/>
      <c r="SZU56" s="239"/>
      <c r="SZV56" s="239"/>
      <c r="SZW56" s="239"/>
      <c r="SZX56" s="239"/>
      <c r="SZY56" s="239"/>
      <c r="SZZ56" s="239"/>
      <c r="TAA56" s="239"/>
      <c r="TAB56" s="239"/>
      <c r="TAC56" s="239"/>
      <c r="TAD56" s="239"/>
      <c r="TAE56" s="239"/>
      <c r="TAF56" s="239"/>
      <c r="TAG56" s="239"/>
      <c r="TAH56" s="239"/>
      <c r="TAI56" s="239"/>
      <c r="TAJ56" s="239"/>
      <c r="TAK56" s="239"/>
      <c r="TAL56" s="239"/>
      <c r="TAM56" s="239"/>
      <c r="TAN56" s="239"/>
      <c r="TAO56" s="239"/>
      <c r="TAP56" s="239"/>
      <c r="TAQ56" s="239"/>
      <c r="TAR56" s="239"/>
      <c r="TAS56" s="239"/>
      <c r="TAT56" s="239"/>
      <c r="TAU56" s="239"/>
      <c r="TAV56" s="239"/>
      <c r="TAW56" s="239"/>
      <c r="TAX56" s="239"/>
      <c r="TAY56" s="239"/>
      <c r="TAZ56" s="239"/>
      <c r="TBA56" s="239"/>
      <c r="TBB56" s="239"/>
      <c r="TBC56" s="239"/>
      <c r="TBD56" s="239"/>
      <c r="TBE56" s="239"/>
      <c r="TBF56" s="239"/>
      <c r="TBG56" s="239"/>
      <c r="TBH56" s="239"/>
      <c r="TBI56" s="239"/>
      <c r="TBJ56" s="239"/>
      <c r="TBK56" s="239"/>
      <c r="TBL56" s="239"/>
      <c r="TBM56" s="239"/>
      <c r="TBN56" s="239"/>
      <c r="TBO56" s="239"/>
      <c r="TBP56" s="239"/>
      <c r="TBQ56" s="239"/>
      <c r="TBR56" s="239"/>
      <c r="TBS56" s="239"/>
      <c r="TBT56" s="239"/>
      <c r="TBU56" s="239"/>
      <c r="TBV56" s="239"/>
      <c r="TBW56" s="239"/>
      <c r="TBX56" s="239"/>
      <c r="TBY56" s="239"/>
      <c r="TBZ56" s="239"/>
      <c r="TCA56" s="239"/>
      <c r="TCB56" s="239"/>
      <c r="TCC56" s="239"/>
      <c r="TCD56" s="239"/>
      <c r="TCE56" s="239"/>
      <c r="TCF56" s="239"/>
      <c r="TCG56" s="239"/>
      <c r="TCH56" s="239"/>
      <c r="TCI56" s="239"/>
      <c r="TCJ56" s="239"/>
      <c r="TCK56" s="239"/>
      <c r="TCL56" s="239"/>
      <c r="TCM56" s="239"/>
      <c r="TCN56" s="239"/>
      <c r="TCO56" s="239"/>
      <c r="TCP56" s="239"/>
      <c r="TCQ56" s="239"/>
      <c r="TCR56" s="239"/>
      <c r="TCS56" s="239"/>
      <c r="TCT56" s="239"/>
      <c r="TCU56" s="239"/>
      <c r="TCV56" s="239"/>
      <c r="TCW56" s="239"/>
      <c r="TCX56" s="239"/>
      <c r="TCY56" s="239"/>
      <c r="TCZ56" s="239"/>
      <c r="TDA56" s="239"/>
      <c r="TDB56" s="239"/>
      <c r="TDC56" s="239"/>
      <c r="TDD56" s="239"/>
      <c r="TDE56" s="239"/>
      <c r="TDF56" s="239"/>
      <c r="TDG56" s="239"/>
      <c r="TDH56" s="239"/>
      <c r="TDI56" s="239"/>
      <c r="TDJ56" s="239"/>
      <c r="TDK56" s="239"/>
      <c r="TDL56" s="239"/>
      <c r="TDM56" s="239"/>
      <c r="TDN56" s="239"/>
      <c r="TDO56" s="239"/>
      <c r="TDP56" s="239"/>
      <c r="TDQ56" s="239"/>
      <c r="TDR56" s="239"/>
      <c r="TDS56" s="239"/>
      <c r="TDT56" s="239"/>
      <c r="TDU56" s="239"/>
      <c r="TDV56" s="239"/>
      <c r="TDW56" s="239"/>
      <c r="TDX56" s="239"/>
      <c r="TDY56" s="239"/>
      <c r="TDZ56" s="239"/>
      <c r="TEA56" s="239"/>
      <c r="TEB56" s="239"/>
      <c r="TEC56" s="239"/>
      <c r="TED56" s="239"/>
      <c r="TEE56" s="239"/>
      <c r="TEF56" s="239"/>
      <c r="TEG56" s="239"/>
      <c r="TEH56" s="239"/>
      <c r="TEI56" s="239"/>
      <c r="TEJ56" s="239"/>
      <c r="TEK56" s="239"/>
      <c r="TEL56" s="239"/>
      <c r="TEM56" s="239"/>
      <c r="TEN56" s="239"/>
      <c r="TEO56" s="239"/>
      <c r="TEP56" s="239"/>
      <c r="TEQ56" s="239"/>
      <c r="TER56" s="239"/>
      <c r="TES56" s="239"/>
      <c r="TET56" s="239"/>
      <c r="TEU56" s="239"/>
      <c r="TEV56" s="239"/>
      <c r="TEW56" s="239"/>
      <c r="TEX56" s="239"/>
      <c r="TEY56" s="239"/>
      <c r="TEZ56" s="239"/>
      <c r="TFA56" s="239"/>
      <c r="TFB56" s="239"/>
      <c r="TFC56" s="239"/>
      <c r="TFD56" s="239"/>
      <c r="TFE56" s="239"/>
      <c r="TFF56" s="239"/>
      <c r="TFG56" s="239"/>
      <c r="TFH56" s="239"/>
      <c r="TFI56" s="239"/>
      <c r="TFJ56" s="239"/>
      <c r="TFK56" s="239"/>
      <c r="TFL56" s="239"/>
      <c r="TFM56" s="239"/>
      <c r="TFN56" s="239"/>
      <c r="TFO56" s="239"/>
      <c r="TFP56" s="239"/>
      <c r="TFQ56" s="239"/>
      <c r="TFR56" s="239"/>
      <c r="TFS56" s="239"/>
      <c r="TFT56" s="239"/>
      <c r="TFU56" s="239"/>
      <c r="TFV56" s="239"/>
      <c r="TFW56" s="239"/>
      <c r="TFX56" s="239"/>
      <c r="TFY56" s="239"/>
      <c r="TFZ56" s="239"/>
      <c r="TGA56" s="239"/>
      <c r="TGB56" s="239"/>
      <c r="TGC56" s="239"/>
      <c r="TGD56" s="239"/>
      <c r="TGE56" s="239"/>
      <c r="TGF56" s="239"/>
      <c r="TGG56" s="239"/>
      <c r="TGH56" s="239"/>
      <c r="TGI56" s="239"/>
      <c r="TGJ56" s="239"/>
      <c r="TGK56" s="239"/>
      <c r="TGL56" s="239"/>
      <c r="TGM56" s="239"/>
      <c r="TGN56" s="239"/>
      <c r="TGO56" s="239"/>
      <c r="TGP56" s="239"/>
      <c r="TGQ56" s="239"/>
      <c r="TGR56" s="239"/>
      <c r="TGS56" s="239"/>
      <c r="TGT56" s="239"/>
      <c r="TGU56" s="239"/>
      <c r="TGV56" s="239"/>
      <c r="TGW56" s="239"/>
      <c r="TGX56" s="239"/>
      <c r="TGY56" s="239"/>
      <c r="TGZ56" s="239"/>
      <c r="THA56" s="239"/>
      <c r="THB56" s="239"/>
      <c r="THC56" s="239"/>
      <c r="THD56" s="239"/>
      <c r="THE56" s="239"/>
      <c r="THF56" s="239"/>
      <c r="THG56" s="239"/>
      <c r="THH56" s="239"/>
      <c r="THI56" s="239"/>
      <c r="THJ56" s="239"/>
      <c r="THK56" s="239"/>
      <c r="THL56" s="239"/>
      <c r="THM56" s="239"/>
      <c r="THN56" s="239"/>
      <c r="THO56" s="239"/>
      <c r="THP56" s="239"/>
      <c r="THQ56" s="239"/>
      <c r="THR56" s="239"/>
      <c r="THS56" s="239"/>
      <c r="THT56" s="239"/>
      <c r="THU56" s="239"/>
      <c r="THV56" s="239"/>
      <c r="THW56" s="239"/>
      <c r="THX56" s="239"/>
      <c r="THY56" s="239"/>
      <c r="THZ56" s="239"/>
      <c r="TIA56" s="239"/>
      <c r="TIB56" s="239"/>
      <c r="TIC56" s="239"/>
      <c r="TID56" s="239"/>
      <c r="TIE56" s="239"/>
      <c r="TIF56" s="239"/>
      <c r="TIG56" s="239"/>
      <c r="TIH56" s="239"/>
      <c r="TII56" s="239"/>
      <c r="TIJ56" s="239"/>
      <c r="TIK56" s="239"/>
      <c r="TIL56" s="239"/>
      <c r="TIM56" s="239"/>
      <c r="TIN56" s="239"/>
      <c r="TIO56" s="239"/>
      <c r="TIP56" s="239"/>
      <c r="TIQ56" s="239"/>
      <c r="TIR56" s="239"/>
      <c r="TIS56" s="239"/>
      <c r="TIT56" s="239"/>
      <c r="TIU56" s="239"/>
      <c r="TIV56" s="239"/>
      <c r="TIW56" s="239"/>
      <c r="TIX56" s="239"/>
      <c r="TIY56" s="239"/>
      <c r="TIZ56" s="239"/>
      <c r="TJA56" s="239"/>
      <c r="TJB56" s="239"/>
      <c r="TJC56" s="239"/>
      <c r="TJD56" s="239"/>
      <c r="TJE56" s="239"/>
      <c r="TJF56" s="239"/>
      <c r="TJG56" s="239"/>
      <c r="TJH56" s="239"/>
      <c r="TJI56" s="239"/>
      <c r="TJJ56" s="239"/>
      <c r="TJK56" s="239"/>
      <c r="TJL56" s="239"/>
      <c r="TJM56" s="239"/>
      <c r="TJN56" s="239"/>
      <c r="TJO56" s="239"/>
      <c r="TJP56" s="239"/>
      <c r="TJQ56" s="239"/>
      <c r="TJR56" s="239"/>
      <c r="TJS56" s="239"/>
      <c r="TJT56" s="239"/>
      <c r="TJU56" s="239"/>
      <c r="TJV56" s="239"/>
      <c r="TJW56" s="239"/>
      <c r="TJX56" s="239"/>
      <c r="TJY56" s="239"/>
      <c r="TJZ56" s="239"/>
      <c r="TKA56" s="239"/>
      <c r="TKB56" s="239"/>
      <c r="TKC56" s="239"/>
      <c r="TKD56" s="239"/>
      <c r="TKE56" s="239"/>
      <c r="TKF56" s="239"/>
      <c r="TKG56" s="239"/>
      <c r="TKH56" s="239"/>
      <c r="TKI56" s="239"/>
      <c r="TKJ56" s="239"/>
      <c r="TKK56" s="239"/>
      <c r="TKL56" s="239"/>
      <c r="TKM56" s="239"/>
      <c r="TKN56" s="239"/>
      <c r="TKO56" s="239"/>
      <c r="TKP56" s="239"/>
      <c r="TKQ56" s="239"/>
      <c r="TKR56" s="239"/>
      <c r="TKS56" s="239"/>
      <c r="TKT56" s="239"/>
      <c r="TKU56" s="239"/>
      <c r="TKV56" s="239"/>
      <c r="TKW56" s="239"/>
      <c r="TKX56" s="239"/>
      <c r="TKY56" s="239"/>
      <c r="TKZ56" s="239"/>
      <c r="TLA56" s="239"/>
      <c r="TLB56" s="239"/>
      <c r="TLC56" s="239"/>
      <c r="TLD56" s="239"/>
      <c r="TLE56" s="239"/>
      <c r="TLF56" s="239"/>
      <c r="TLG56" s="239"/>
      <c r="TLH56" s="239"/>
      <c r="TLI56" s="239"/>
      <c r="TLJ56" s="239"/>
      <c r="TLK56" s="239"/>
      <c r="TLL56" s="239"/>
      <c r="TLM56" s="239"/>
      <c r="TLN56" s="239"/>
      <c r="TLO56" s="239"/>
      <c r="TLP56" s="239"/>
      <c r="TLQ56" s="239"/>
      <c r="TLR56" s="239"/>
      <c r="TLS56" s="239"/>
      <c r="TLT56" s="239"/>
      <c r="TLU56" s="239"/>
      <c r="TLV56" s="239"/>
      <c r="TLW56" s="239"/>
      <c r="TLX56" s="239"/>
      <c r="TLY56" s="239"/>
      <c r="TLZ56" s="239"/>
      <c r="TMA56" s="239"/>
      <c r="TMB56" s="239"/>
      <c r="TMC56" s="239"/>
      <c r="TMD56" s="239"/>
      <c r="TME56" s="239"/>
      <c r="TMF56" s="239"/>
      <c r="TMG56" s="239"/>
      <c r="TMH56" s="239"/>
      <c r="TMI56" s="239"/>
      <c r="TMJ56" s="239"/>
      <c r="TMK56" s="239"/>
      <c r="TML56" s="239"/>
      <c r="TMM56" s="239"/>
      <c r="TMN56" s="239"/>
      <c r="TMO56" s="239"/>
      <c r="TMP56" s="239"/>
      <c r="TMQ56" s="239"/>
      <c r="TMR56" s="239"/>
      <c r="TMS56" s="239"/>
      <c r="TMT56" s="239"/>
      <c r="TMU56" s="239"/>
      <c r="TMV56" s="239"/>
      <c r="TMW56" s="239"/>
      <c r="TMX56" s="239"/>
      <c r="TMY56" s="239"/>
      <c r="TMZ56" s="239"/>
      <c r="TNA56" s="239"/>
      <c r="TNB56" s="239"/>
      <c r="TNC56" s="239"/>
      <c r="TND56" s="239"/>
      <c r="TNE56" s="239"/>
      <c r="TNF56" s="239"/>
      <c r="TNG56" s="239"/>
      <c r="TNH56" s="239"/>
      <c r="TNI56" s="239"/>
      <c r="TNJ56" s="239"/>
      <c r="TNK56" s="239"/>
      <c r="TNL56" s="239"/>
      <c r="TNM56" s="239"/>
      <c r="TNN56" s="239"/>
      <c r="TNO56" s="239"/>
      <c r="TNP56" s="239"/>
      <c r="TNQ56" s="239"/>
      <c r="TNR56" s="239"/>
      <c r="TNS56" s="239"/>
      <c r="TNT56" s="239"/>
      <c r="TNU56" s="239"/>
      <c r="TNV56" s="239"/>
      <c r="TNW56" s="239"/>
      <c r="TNX56" s="239"/>
      <c r="TNY56" s="239"/>
      <c r="TNZ56" s="239"/>
      <c r="TOA56" s="239"/>
      <c r="TOB56" s="239"/>
      <c r="TOC56" s="239"/>
      <c r="TOD56" s="239"/>
      <c r="TOE56" s="239"/>
      <c r="TOF56" s="239"/>
      <c r="TOG56" s="239"/>
      <c r="TOH56" s="239"/>
      <c r="TOI56" s="239"/>
      <c r="TOJ56" s="239"/>
      <c r="TOK56" s="239"/>
      <c r="TOL56" s="239"/>
      <c r="TOM56" s="239"/>
      <c r="TON56" s="239"/>
      <c r="TOO56" s="239"/>
      <c r="TOP56" s="239"/>
      <c r="TOQ56" s="239"/>
      <c r="TOR56" s="239"/>
      <c r="TOS56" s="239"/>
      <c r="TOT56" s="239"/>
      <c r="TOU56" s="239"/>
      <c r="TOV56" s="239"/>
      <c r="TOW56" s="239"/>
      <c r="TOX56" s="239"/>
      <c r="TOY56" s="239"/>
      <c r="TOZ56" s="239"/>
      <c r="TPA56" s="239"/>
      <c r="TPB56" s="239"/>
      <c r="TPC56" s="239"/>
      <c r="TPD56" s="239"/>
      <c r="TPE56" s="239"/>
      <c r="TPF56" s="239"/>
      <c r="TPG56" s="239"/>
      <c r="TPH56" s="239"/>
      <c r="TPI56" s="239"/>
      <c r="TPJ56" s="239"/>
      <c r="TPK56" s="239"/>
      <c r="TPL56" s="239"/>
      <c r="TPM56" s="239"/>
      <c r="TPN56" s="239"/>
      <c r="TPO56" s="239"/>
      <c r="TPP56" s="239"/>
      <c r="TPQ56" s="239"/>
      <c r="TPR56" s="239"/>
      <c r="TPS56" s="239"/>
      <c r="TPT56" s="239"/>
      <c r="TPU56" s="239"/>
      <c r="TPV56" s="239"/>
      <c r="TPW56" s="239"/>
      <c r="TPX56" s="239"/>
      <c r="TPY56" s="239"/>
      <c r="TPZ56" s="239"/>
      <c r="TQA56" s="239"/>
      <c r="TQB56" s="239"/>
      <c r="TQC56" s="239"/>
      <c r="TQD56" s="239"/>
      <c r="TQE56" s="239"/>
      <c r="TQF56" s="239"/>
      <c r="TQG56" s="239"/>
      <c r="TQH56" s="239"/>
      <c r="TQI56" s="239"/>
      <c r="TQJ56" s="239"/>
      <c r="TQK56" s="239"/>
      <c r="TQL56" s="239"/>
      <c r="TQM56" s="239"/>
      <c r="TQN56" s="239"/>
      <c r="TQO56" s="239"/>
      <c r="TQP56" s="239"/>
      <c r="TQQ56" s="239"/>
      <c r="TQR56" s="239"/>
      <c r="TQS56" s="239"/>
      <c r="TQT56" s="239"/>
      <c r="TQU56" s="239"/>
      <c r="TQV56" s="239"/>
      <c r="TQW56" s="239"/>
      <c r="TQX56" s="239"/>
      <c r="TQY56" s="239"/>
      <c r="TQZ56" s="239"/>
      <c r="TRA56" s="239"/>
      <c r="TRB56" s="239"/>
      <c r="TRC56" s="239"/>
      <c r="TRD56" s="239"/>
      <c r="TRE56" s="239"/>
      <c r="TRF56" s="239"/>
      <c r="TRG56" s="239"/>
      <c r="TRH56" s="239"/>
      <c r="TRI56" s="239"/>
      <c r="TRJ56" s="239"/>
      <c r="TRK56" s="239"/>
      <c r="TRL56" s="239"/>
      <c r="TRM56" s="239"/>
      <c r="TRN56" s="239"/>
      <c r="TRO56" s="239"/>
      <c r="TRP56" s="239"/>
      <c r="TRQ56" s="239"/>
      <c r="TRR56" s="239"/>
      <c r="TRS56" s="239"/>
      <c r="TRT56" s="239"/>
      <c r="TRU56" s="239"/>
      <c r="TRV56" s="239"/>
      <c r="TRW56" s="239"/>
      <c r="TRX56" s="239"/>
      <c r="TRY56" s="239"/>
      <c r="TRZ56" s="239"/>
      <c r="TSA56" s="239"/>
      <c r="TSB56" s="239"/>
      <c r="TSC56" s="239"/>
      <c r="TSD56" s="239"/>
      <c r="TSE56" s="239"/>
      <c r="TSF56" s="239"/>
      <c r="TSG56" s="239"/>
      <c r="TSH56" s="239"/>
      <c r="TSI56" s="239"/>
      <c r="TSJ56" s="239"/>
      <c r="TSK56" s="239"/>
      <c r="TSL56" s="239"/>
      <c r="TSM56" s="239"/>
      <c r="TSN56" s="239"/>
      <c r="TSO56" s="239"/>
      <c r="TSP56" s="239"/>
      <c r="TSQ56" s="239"/>
      <c r="TSR56" s="239"/>
      <c r="TSS56" s="239"/>
      <c r="TST56" s="239"/>
      <c r="TSU56" s="239"/>
      <c r="TSV56" s="239"/>
      <c r="TSW56" s="239"/>
      <c r="TSX56" s="239"/>
      <c r="TSY56" s="239"/>
      <c r="TSZ56" s="239"/>
      <c r="TTA56" s="239"/>
      <c r="TTB56" s="239"/>
      <c r="TTC56" s="239"/>
      <c r="TTD56" s="239"/>
      <c r="TTE56" s="239"/>
      <c r="TTF56" s="239"/>
      <c r="TTG56" s="239"/>
      <c r="TTH56" s="239"/>
      <c r="TTI56" s="239"/>
      <c r="TTJ56" s="239"/>
      <c r="TTK56" s="239"/>
      <c r="TTL56" s="239"/>
      <c r="TTM56" s="239"/>
      <c r="TTN56" s="239"/>
      <c r="TTO56" s="239"/>
      <c r="TTP56" s="239"/>
      <c r="TTQ56" s="239"/>
      <c r="TTR56" s="239"/>
      <c r="TTS56" s="239"/>
      <c r="TTT56" s="239"/>
      <c r="TTU56" s="239"/>
      <c r="TTV56" s="239"/>
      <c r="TTW56" s="239"/>
      <c r="TTX56" s="239"/>
      <c r="TTY56" s="239"/>
      <c r="TTZ56" s="239"/>
      <c r="TUA56" s="239"/>
      <c r="TUB56" s="239"/>
      <c r="TUC56" s="239"/>
      <c r="TUD56" s="239"/>
      <c r="TUE56" s="239"/>
      <c r="TUF56" s="239"/>
      <c r="TUG56" s="239"/>
      <c r="TUH56" s="239"/>
      <c r="TUI56" s="239"/>
      <c r="TUJ56" s="239"/>
      <c r="TUK56" s="239"/>
      <c r="TUL56" s="239"/>
      <c r="TUM56" s="239"/>
      <c r="TUN56" s="239"/>
      <c r="TUO56" s="239"/>
      <c r="TUP56" s="239"/>
      <c r="TUQ56" s="239"/>
      <c r="TUR56" s="239"/>
      <c r="TUS56" s="239"/>
      <c r="TUT56" s="239"/>
      <c r="TUU56" s="239"/>
      <c r="TUV56" s="239"/>
      <c r="TUW56" s="239"/>
      <c r="TUX56" s="239"/>
      <c r="TUY56" s="239"/>
      <c r="TUZ56" s="239"/>
      <c r="TVA56" s="239"/>
      <c r="TVB56" s="239"/>
      <c r="TVC56" s="239"/>
      <c r="TVD56" s="239"/>
      <c r="TVE56" s="239"/>
      <c r="TVF56" s="239"/>
      <c r="TVG56" s="239"/>
      <c r="TVH56" s="239"/>
      <c r="TVI56" s="239"/>
      <c r="TVJ56" s="239"/>
      <c r="TVK56" s="239"/>
      <c r="TVL56" s="239"/>
      <c r="TVM56" s="239"/>
      <c r="TVN56" s="239"/>
      <c r="TVO56" s="239"/>
      <c r="TVP56" s="239"/>
      <c r="TVQ56" s="239"/>
      <c r="TVR56" s="239"/>
      <c r="TVS56" s="239"/>
      <c r="TVT56" s="239"/>
      <c r="TVU56" s="239"/>
      <c r="TVV56" s="239"/>
      <c r="TVW56" s="239"/>
      <c r="TVX56" s="239"/>
      <c r="TVY56" s="239"/>
      <c r="TVZ56" s="239"/>
      <c r="TWA56" s="239"/>
      <c r="TWB56" s="239"/>
      <c r="TWC56" s="239"/>
      <c r="TWD56" s="239"/>
      <c r="TWE56" s="239"/>
      <c r="TWF56" s="239"/>
      <c r="TWG56" s="239"/>
      <c r="TWH56" s="239"/>
      <c r="TWI56" s="239"/>
      <c r="TWJ56" s="239"/>
      <c r="TWK56" s="239"/>
      <c r="TWL56" s="239"/>
      <c r="TWM56" s="239"/>
      <c r="TWN56" s="239"/>
      <c r="TWO56" s="239"/>
      <c r="TWP56" s="239"/>
      <c r="TWQ56" s="239"/>
      <c r="TWR56" s="239"/>
      <c r="TWS56" s="239"/>
      <c r="TWT56" s="239"/>
      <c r="TWU56" s="239"/>
      <c r="TWV56" s="239"/>
      <c r="TWW56" s="239"/>
      <c r="TWX56" s="239"/>
      <c r="TWY56" s="239"/>
      <c r="TWZ56" s="239"/>
      <c r="TXA56" s="239"/>
      <c r="TXB56" s="239"/>
      <c r="TXC56" s="239"/>
      <c r="TXD56" s="239"/>
      <c r="TXE56" s="239"/>
      <c r="TXF56" s="239"/>
      <c r="TXG56" s="239"/>
      <c r="TXH56" s="239"/>
      <c r="TXI56" s="239"/>
      <c r="TXJ56" s="239"/>
      <c r="TXK56" s="239"/>
      <c r="TXL56" s="239"/>
      <c r="TXM56" s="239"/>
      <c r="TXN56" s="239"/>
      <c r="TXO56" s="239"/>
      <c r="TXP56" s="239"/>
      <c r="TXQ56" s="239"/>
      <c r="TXR56" s="239"/>
      <c r="TXS56" s="239"/>
      <c r="TXT56" s="239"/>
      <c r="TXU56" s="239"/>
      <c r="TXV56" s="239"/>
      <c r="TXW56" s="239"/>
      <c r="TXX56" s="239"/>
      <c r="TXY56" s="239"/>
      <c r="TXZ56" s="239"/>
      <c r="TYA56" s="239"/>
      <c r="TYB56" s="239"/>
      <c r="TYC56" s="239"/>
      <c r="TYD56" s="239"/>
      <c r="TYE56" s="239"/>
      <c r="TYF56" s="239"/>
      <c r="TYG56" s="239"/>
      <c r="TYH56" s="239"/>
      <c r="TYI56" s="239"/>
      <c r="TYJ56" s="239"/>
      <c r="TYK56" s="239"/>
      <c r="TYL56" s="239"/>
      <c r="TYM56" s="239"/>
      <c r="TYN56" s="239"/>
      <c r="TYO56" s="239"/>
      <c r="TYP56" s="239"/>
      <c r="TYQ56" s="239"/>
      <c r="TYR56" s="239"/>
      <c r="TYS56" s="239"/>
      <c r="TYT56" s="239"/>
      <c r="TYU56" s="239"/>
      <c r="TYV56" s="239"/>
      <c r="TYW56" s="239"/>
      <c r="TYX56" s="239"/>
      <c r="TYY56" s="239"/>
      <c r="TYZ56" s="239"/>
      <c r="TZA56" s="239"/>
      <c r="TZB56" s="239"/>
      <c r="TZC56" s="239"/>
      <c r="TZD56" s="239"/>
      <c r="TZE56" s="239"/>
      <c r="TZF56" s="239"/>
      <c r="TZG56" s="239"/>
      <c r="TZH56" s="239"/>
      <c r="TZI56" s="239"/>
      <c r="TZJ56" s="239"/>
      <c r="TZK56" s="239"/>
      <c r="TZL56" s="239"/>
      <c r="TZM56" s="239"/>
      <c r="TZN56" s="239"/>
      <c r="TZO56" s="239"/>
      <c r="TZP56" s="239"/>
      <c r="TZQ56" s="239"/>
      <c r="TZR56" s="239"/>
      <c r="TZS56" s="239"/>
      <c r="TZT56" s="239"/>
      <c r="TZU56" s="239"/>
      <c r="TZV56" s="239"/>
      <c r="TZW56" s="239"/>
      <c r="TZX56" s="239"/>
      <c r="TZY56" s="239"/>
      <c r="TZZ56" s="239"/>
      <c r="UAA56" s="239"/>
      <c r="UAB56" s="239"/>
      <c r="UAC56" s="239"/>
      <c r="UAD56" s="239"/>
      <c r="UAE56" s="239"/>
      <c r="UAF56" s="239"/>
      <c r="UAG56" s="239"/>
      <c r="UAH56" s="239"/>
      <c r="UAI56" s="239"/>
      <c r="UAJ56" s="239"/>
      <c r="UAK56" s="239"/>
      <c r="UAL56" s="239"/>
      <c r="UAM56" s="239"/>
      <c r="UAN56" s="239"/>
      <c r="UAO56" s="239"/>
      <c r="UAP56" s="239"/>
      <c r="UAQ56" s="239"/>
      <c r="UAR56" s="239"/>
      <c r="UAS56" s="239"/>
      <c r="UAT56" s="239"/>
      <c r="UAU56" s="239"/>
      <c r="UAV56" s="239"/>
      <c r="UAW56" s="239"/>
      <c r="UAX56" s="239"/>
      <c r="UAY56" s="239"/>
      <c r="UAZ56" s="239"/>
      <c r="UBA56" s="239"/>
      <c r="UBB56" s="239"/>
      <c r="UBC56" s="239"/>
      <c r="UBD56" s="239"/>
      <c r="UBE56" s="239"/>
      <c r="UBF56" s="239"/>
      <c r="UBG56" s="239"/>
      <c r="UBH56" s="239"/>
      <c r="UBI56" s="239"/>
      <c r="UBJ56" s="239"/>
      <c r="UBK56" s="239"/>
      <c r="UBL56" s="239"/>
      <c r="UBM56" s="239"/>
      <c r="UBN56" s="239"/>
      <c r="UBO56" s="239"/>
      <c r="UBP56" s="239"/>
      <c r="UBQ56" s="239"/>
      <c r="UBR56" s="239"/>
      <c r="UBS56" s="239"/>
      <c r="UBT56" s="239"/>
      <c r="UBU56" s="239"/>
      <c r="UBV56" s="239"/>
      <c r="UBW56" s="239"/>
      <c r="UBX56" s="239"/>
      <c r="UBY56" s="239"/>
      <c r="UBZ56" s="239"/>
      <c r="UCA56" s="239"/>
      <c r="UCB56" s="239"/>
      <c r="UCC56" s="239"/>
      <c r="UCD56" s="239"/>
      <c r="UCE56" s="239"/>
      <c r="UCF56" s="239"/>
      <c r="UCG56" s="239"/>
      <c r="UCH56" s="239"/>
      <c r="UCI56" s="239"/>
      <c r="UCJ56" s="239"/>
      <c r="UCK56" s="239"/>
      <c r="UCL56" s="239"/>
      <c r="UCM56" s="239"/>
      <c r="UCN56" s="239"/>
      <c r="UCO56" s="239"/>
      <c r="UCP56" s="239"/>
      <c r="UCQ56" s="239"/>
      <c r="UCR56" s="239"/>
      <c r="UCS56" s="239"/>
      <c r="UCT56" s="239"/>
      <c r="UCU56" s="239"/>
      <c r="UCV56" s="239"/>
      <c r="UCW56" s="239"/>
      <c r="UCX56" s="239"/>
      <c r="UCY56" s="239"/>
      <c r="UCZ56" s="239"/>
      <c r="UDA56" s="239"/>
      <c r="UDB56" s="239"/>
      <c r="UDC56" s="239"/>
      <c r="UDD56" s="239"/>
      <c r="UDE56" s="239"/>
      <c r="UDF56" s="239"/>
      <c r="UDG56" s="239"/>
      <c r="UDH56" s="239"/>
      <c r="UDI56" s="239"/>
      <c r="UDJ56" s="239"/>
      <c r="UDK56" s="239"/>
      <c r="UDL56" s="239"/>
      <c r="UDM56" s="239"/>
      <c r="UDN56" s="239"/>
      <c r="UDO56" s="239"/>
      <c r="UDP56" s="239"/>
      <c r="UDQ56" s="239"/>
      <c r="UDR56" s="239"/>
      <c r="UDS56" s="239"/>
      <c r="UDT56" s="239"/>
      <c r="UDU56" s="239"/>
      <c r="UDV56" s="239"/>
      <c r="UDW56" s="239"/>
      <c r="UDX56" s="239"/>
      <c r="UDY56" s="239"/>
      <c r="UDZ56" s="239"/>
      <c r="UEA56" s="239"/>
      <c r="UEB56" s="239"/>
      <c r="UEC56" s="239"/>
      <c r="UED56" s="239"/>
      <c r="UEE56" s="239"/>
      <c r="UEF56" s="239"/>
      <c r="UEG56" s="239"/>
      <c r="UEH56" s="239"/>
      <c r="UEI56" s="239"/>
      <c r="UEJ56" s="239"/>
      <c r="UEK56" s="239"/>
      <c r="UEL56" s="239"/>
      <c r="UEM56" s="239"/>
      <c r="UEN56" s="239"/>
      <c r="UEO56" s="239"/>
      <c r="UEP56" s="239"/>
      <c r="UEQ56" s="239"/>
      <c r="UER56" s="239"/>
      <c r="UES56" s="239"/>
      <c r="UET56" s="239"/>
      <c r="UEU56" s="239"/>
      <c r="UEV56" s="239"/>
      <c r="UEW56" s="239"/>
      <c r="UEX56" s="239"/>
      <c r="UEY56" s="239"/>
      <c r="UEZ56" s="239"/>
      <c r="UFA56" s="239"/>
      <c r="UFB56" s="239"/>
      <c r="UFC56" s="239"/>
      <c r="UFD56" s="239"/>
      <c r="UFE56" s="239"/>
      <c r="UFF56" s="239"/>
      <c r="UFG56" s="239"/>
      <c r="UFH56" s="239"/>
      <c r="UFI56" s="239"/>
      <c r="UFJ56" s="239"/>
      <c r="UFK56" s="239"/>
      <c r="UFL56" s="239"/>
      <c r="UFM56" s="239"/>
      <c r="UFN56" s="239"/>
      <c r="UFO56" s="239"/>
      <c r="UFP56" s="239"/>
      <c r="UFQ56" s="239"/>
      <c r="UFR56" s="239"/>
      <c r="UFS56" s="239"/>
      <c r="UFT56" s="239"/>
      <c r="UFU56" s="239"/>
      <c r="UFV56" s="239"/>
      <c r="UFW56" s="239"/>
      <c r="UFX56" s="239"/>
      <c r="UFY56" s="239"/>
      <c r="UFZ56" s="239"/>
      <c r="UGA56" s="239"/>
      <c r="UGB56" s="239"/>
      <c r="UGC56" s="239"/>
      <c r="UGD56" s="239"/>
      <c r="UGE56" s="239"/>
      <c r="UGF56" s="239"/>
      <c r="UGG56" s="239"/>
      <c r="UGH56" s="239"/>
      <c r="UGI56" s="239"/>
      <c r="UGJ56" s="239"/>
      <c r="UGK56" s="239"/>
      <c r="UGL56" s="239"/>
      <c r="UGM56" s="239"/>
      <c r="UGN56" s="239"/>
      <c r="UGO56" s="239"/>
      <c r="UGP56" s="239"/>
      <c r="UGQ56" s="239"/>
      <c r="UGR56" s="239"/>
      <c r="UGS56" s="239"/>
      <c r="UGT56" s="239"/>
      <c r="UGU56" s="239"/>
      <c r="UGV56" s="239"/>
      <c r="UGW56" s="239"/>
      <c r="UGX56" s="239"/>
      <c r="UGY56" s="239"/>
      <c r="UGZ56" s="239"/>
      <c r="UHA56" s="239"/>
      <c r="UHB56" s="239"/>
      <c r="UHC56" s="239"/>
      <c r="UHD56" s="239"/>
      <c r="UHE56" s="239"/>
      <c r="UHF56" s="239"/>
      <c r="UHG56" s="239"/>
      <c r="UHH56" s="239"/>
      <c r="UHI56" s="239"/>
      <c r="UHJ56" s="239"/>
      <c r="UHK56" s="239"/>
      <c r="UHL56" s="239"/>
      <c r="UHM56" s="239"/>
      <c r="UHN56" s="239"/>
      <c r="UHO56" s="239"/>
      <c r="UHP56" s="239"/>
      <c r="UHQ56" s="239"/>
      <c r="UHR56" s="239"/>
      <c r="UHS56" s="239"/>
      <c r="UHT56" s="239"/>
      <c r="UHU56" s="239"/>
      <c r="UHV56" s="239"/>
      <c r="UHW56" s="239"/>
      <c r="UHX56" s="239"/>
      <c r="UHY56" s="239"/>
      <c r="UHZ56" s="239"/>
      <c r="UIA56" s="239"/>
      <c r="UIB56" s="239"/>
      <c r="UIC56" s="239"/>
      <c r="UID56" s="239"/>
      <c r="UIE56" s="239"/>
      <c r="UIF56" s="239"/>
      <c r="UIG56" s="239"/>
      <c r="UIH56" s="239"/>
      <c r="UII56" s="239"/>
      <c r="UIJ56" s="239"/>
      <c r="UIK56" s="239"/>
      <c r="UIL56" s="239"/>
      <c r="UIM56" s="239"/>
      <c r="UIN56" s="239"/>
      <c r="UIO56" s="239"/>
      <c r="UIP56" s="239"/>
      <c r="UIQ56" s="239"/>
      <c r="UIR56" s="239"/>
      <c r="UIS56" s="239"/>
      <c r="UIT56" s="239"/>
      <c r="UIU56" s="239"/>
      <c r="UIV56" s="239"/>
      <c r="UIW56" s="239"/>
      <c r="UIX56" s="239"/>
      <c r="UIY56" s="239"/>
      <c r="UIZ56" s="239"/>
      <c r="UJA56" s="239"/>
      <c r="UJB56" s="239"/>
      <c r="UJC56" s="239"/>
      <c r="UJD56" s="239"/>
      <c r="UJE56" s="239"/>
      <c r="UJF56" s="239"/>
      <c r="UJG56" s="239"/>
      <c r="UJH56" s="239"/>
      <c r="UJI56" s="239"/>
      <c r="UJJ56" s="239"/>
      <c r="UJK56" s="239"/>
      <c r="UJL56" s="239"/>
      <c r="UJM56" s="239"/>
      <c r="UJN56" s="239"/>
      <c r="UJO56" s="239"/>
      <c r="UJP56" s="239"/>
      <c r="UJQ56" s="239"/>
      <c r="UJR56" s="239"/>
      <c r="UJS56" s="239"/>
      <c r="UJT56" s="239"/>
      <c r="UJU56" s="239"/>
      <c r="UJV56" s="239"/>
      <c r="UJW56" s="239"/>
      <c r="UJX56" s="239"/>
      <c r="UJY56" s="239"/>
      <c r="UJZ56" s="239"/>
      <c r="UKA56" s="239"/>
      <c r="UKB56" s="239"/>
      <c r="UKC56" s="239"/>
      <c r="UKD56" s="239"/>
      <c r="UKE56" s="239"/>
      <c r="UKF56" s="239"/>
      <c r="UKG56" s="239"/>
      <c r="UKH56" s="239"/>
      <c r="UKI56" s="239"/>
      <c r="UKJ56" s="239"/>
      <c r="UKK56" s="239"/>
      <c r="UKL56" s="239"/>
      <c r="UKM56" s="239"/>
      <c r="UKN56" s="239"/>
      <c r="UKO56" s="239"/>
      <c r="UKP56" s="239"/>
      <c r="UKQ56" s="239"/>
      <c r="UKR56" s="239"/>
      <c r="UKS56" s="239"/>
      <c r="UKT56" s="239"/>
      <c r="UKU56" s="239"/>
      <c r="UKV56" s="239"/>
      <c r="UKW56" s="239"/>
      <c r="UKX56" s="239"/>
      <c r="UKY56" s="239"/>
      <c r="UKZ56" s="239"/>
      <c r="ULA56" s="239"/>
      <c r="ULB56" s="239"/>
      <c r="ULC56" s="239"/>
      <c r="ULD56" s="239"/>
      <c r="ULE56" s="239"/>
      <c r="ULF56" s="239"/>
      <c r="ULG56" s="239"/>
      <c r="ULH56" s="239"/>
      <c r="ULI56" s="239"/>
      <c r="ULJ56" s="239"/>
      <c r="ULK56" s="239"/>
      <c r="ULL56" s="239"/>
      <c r="ULM56" s="239"/>
      <c r="ULN56" s="239"/>
      <c r="ULO56" s="239"/>
      <c r="ULP56" s="239"/>
      <c r="ULQ56" s="239"/>
      <c r="ULR56" s="239"/>
      <c r="ULS56" s="239"/>
      <c r="ULT56" s="239"/>
      <c r="ULU56" s="239"/>
      <c r="ULV56" s="239"/>
      <c r="ULW56" s="239"/>
      <c r="ULX56" s="239"/>
      <c r="ULY56" s="239"/>
      <c r="ULZ56" s="239"/>
      <c r="UMA56" s="239"/>
      <c r="UMB56" s="239"/>
      <c r="UMC56" s="239"/>
      <c r="UMD56" s="239"/>
      <c r="UME56" s="239"/>
      <c r="UMF56" s="239"/>
      <c r="UMG56" s="239"/>
      <c r="UMH56" s="239"/>
      <c r="UMI56" s="239"/>
      <c r="UMJ56" s="239"/>
      <c r="UMK56" s="239"/>
      <c r="UML56" s="239"/>
      <c r="UMM56" s="239"/>
      <c r="UMN56" s="239"/>
      <c r="UMO56" s="239"/>
      <c r="UMP56" s="239"/>
      <c r="UMQ56" s="239"/>
      <c r="UMR56" s="239"/>
      <c r="UMS56" s="239"/>
      <c r="UMT56" s="239"/>
      <c r="UMU56" s="239"/>
      <c r="UMV56" s="239"/>
      <c r="UMW56" s="239"/>
      <c r="UMX56" s="239"/>
      <c r="UMY56" s="239"/>
      <c r="UMZ56" s="239"/>
      <c r="UNA56" s="239"/>
      <c r="UNB56" s="239"/>
      <c r="UNC56" s="239"/>
      <c r="UND56" s="239"/>
      <c r="UNE56" s="239"/>
      <c r="UNF56" s="239"/>
      <c r="UNG56" s="239"/>
      <c r="UNH56" s="239"/>
      <c r="UNI56" s="239"/>
      <c r="UNJ56" s="239"/>
      <c r="UNK56" s="239"/>
      <c r="UNL56" s="239"/>
      <c r="UNM56" s="239"/>
      <c r="UNN56" s="239"/>
      <c r="UNO56" s="239"/>
      <c r="UNP56" s="239"/>
      <c r="UNQ56" s="239"/>
      <c r="UNR56" s="239"/>
      <c r="UNS56" s="239"/>
      <c r="UNT56" s="239"/>
      <c r="UNU56" s="239"/>
      <c r="UNV56" s="239"/>
      <c r="UNW56" s="239"/>
      <c r="UNX56" s="239"/>
      <c r="UNY56" s="239"/>
      <c r="UNZ56" s="239"/>
      <c r="UOA56" s="239"/>
      <c r="UOB56" s="239"/>
      <c r="UOC56" s="239"/>
      <c r="UOD56" s="239"/>
      <c r="UOE56" s="239"/>
      <c r="UOF56" s="239"/>
      <c r="UOG56" s="239"/>
      <c r="UOH56" s="239"/>
      <c r="UOI56" s="239"/>
      <c r="UOJ56" s="239"/>
      <c r="UOK56" s="239"/>
      <c r="UOL56" s="239"/>
      <c r="UOM56" s="239"/>
      <c r="UON56" s="239"/>
      <c r="UOO56" s="239"/>
      <c r="UOP56" s="239"/>
      <c r="UOQ56" s="239"/>
      <c r="UOR56" s="239"/>
      <c r="UOS56" s="239"/>
      <c r="UOT56" s="239"/>
      <c r="UOU56" s="239"/>
      <c r="UOV56" s="239"/>
      <c r="UOW56" s="239"/>
      <c r="UOX56" s="239"/>
      <c r="UOY56" s="239"/>
      <c r="UOZ56" s="239"/>
      <c r="UPA56" s="239"/>
      <c r="UPB56" s="239"/>
      <c r="UPC56" s="239"/>
      <c r="UPD56" s="239"/>
      <c r="UPE56" s="239"/>
      <c r="UPF56" s="239"/>
      <c r="UPG56" s="239"/>
      <c r="UPH56" s="239"/>
      <c r="UPI56" s="239"/>
      <c r="UPJ56" s="239"/>
      <c r="UPK56" s="239"/>
      <c r="UPL56" s="239"/>
      <c r="UPM56" s="239"/>
      <c r="UPN56" s="239"/>
      <c r="UPO56" s="239"/>
      <c r="UPP56" s="239"/>
      <c r="UPQ56" s="239"/>
      <c r="UPR56" s="239"/>
      <c r="UPS56" s="239"/>
      <c r="UPT56" s="239"/>
      <c r="UPU56" s="239"/>
      <c r="UPV56" s="239"/>
      <c r="UPW56" s="239"/>
      <c r="UPX56" s="239"/>
      <c r="UPY56" s="239"/>
      <c r="UPZ56" s="239"/>
      <c r="UQA56" s="239"/>
      <c r="UQB56" s="239"/>
      <c r="UQC56" s="239"/>
      <c r="UQD56" s="239"/>
      <c r="UQE56" s="239"/>
      <c r="UQF56" s="239"/>
      <c r="UQG56" s="239"/>
      <c r="UQH56" s="239"/>
      <c r="UQI56" s="239"/>
      <c r="UQJ56" s="239"/>
      <c r="UQK56" s="239"/>
      <c r="UQL56" s="239"/>
      <c r="UQM56" s="239"/>
      <c r="UQN56" s="239"/>
      <c r="UQO56" s="239"/>
      <c r="UQP56" s="239"/>
      <c r="UQQ56" s="239"/>
      <c r="UQR56" s="239"/>
      <c r="UQS56" s="239"/>
      <c r="UQT56" s="239"/>
      <c r="UQU56" s="239"/>
      <c r="UQV56" s="239"/>
      <c r="UQW56" s="239"/>
      <c r="UQX56" s="239"/>
      <c r="UQY56" s="239"/>
      <c r="UQZ56" s="239"/>
      <c r="URA56" s="239"/>
      <c r="URB56" s="239"/>
      <c r="URC56" s="239"/>
      <c r="URD56" s="239"/>
      <c r="URE56" s="239"/>
      <c r="URF56" s="239"/>
      <c r="URG56" s="239"/>
      <c r="URH56" s="239"/>
      <c r="URI56" s="239"/>
      <c r="URJ56" s="239"/>
      <c r="URK56" s="239"/>
      <c r="URL56" s="239"/>
      <c r="URM56" s="239"/>
      <c r="URN56" s="239"/>
      <c r="URO56" s="239"/>
      <c r="URP56" s="239"/>
      <c r="URQ56" s="239"/>
      <c r="URR56" s="239"/>
      <c r="URS56" s="239"/>
      <c r="URT56" s="239"/>
      <c r="URU56" s="239"/>
      <c r="URV56" s="239"/>
      <c r="URW56" s="239"/>
      <c r="URX56" s="239"/>
      <c r="URY56" s="239"/>
      <c r="URZ56" s="239"/>
      <c r="USA56" s="239"/>
      <c r="USB56" s="239"/>
      <c r="USC56" s="239"/>
      <c r="USD56" s="239"/>
      <c r="USE56" s="239"/>
      <c r="USF56" s="239"/>
      <c r="USG56" s="239"/>
      <c r="USH56" s="239"/>
      <c r="USI56" s="239"/>
      <c r="USJ56" s="239"/>
      <c r="USK56" s="239"/>
      <c r="USL56" s="239"/>
      <c r="USM56" s="239"/>
      <c r="USN56" s="239"/>
      <c r="USO56" s="239"/>
      <c r="USP56" s="239"/>
      <c r="USQ56" s="239"/>
      <c r="USR56" s="239"/>
      <c r="USS56" s="239"/>
      <c r="UST56" s="239"/>
      <c r="USU56" s="239"/>
      <c r="USV56" s="239"/>
      <c r="USW56" s="239"/>
      <c r="USX56" s="239"/>
      <c r="USY56" s="239"/>
      <c r="USZ56" s="239"/>
      <c r="UTA56" s="239"/>
      <c r="UTB56" s="239"/>
      <c r="UTC56" s="239"/>
      <c r="UTD56" s="239"/>
      <c r="UTE56" s="239"/>
      <c r="UTF56" s="239"/>
      <c r="UTG56" s="239"/>
      <c r="UTH56" s="239"/>
      <c r="UTI56" s="239"/>
      <c r="UTJ56" s="239"/>
      <c r="UTK56" s="239"/>
      <c r="UTL56" s="239"/>
      <c r="UTM56" s="239"/>
      <c r="UTN56" s="239"/>
      <c r="UTO56" s="239"/>
      <c r="UTP56" s="239"/>
      <c r="UTQ56" s="239"/>
      <c r="UTR56" s="239"/>
      <c r="UTS56" s="239"/>
      <c r="UTT56" s="239"/>
      <c r="UTU56" s="239"/>
      <c r="UTV56" s="239"/>
      <c r="UTW56" s="239"/>
      <c r="UTX56" s="239"/>
      <c r="UTY56" s="239"/>
      <c r="UTZ56" s="239"/>
      <c r="UUA56" s="239"/>
      <c r="UUB56" s="239"/>
      <c r="UUC56" s="239"/>
      <c r="UUD56" s="239"/>
      <c r="UUE56" s="239"/>
      <c r="UUF56" s="239"/>
      <c r="UUG56" s="239"/>
      <c r="UUH56" s="239"/>
      <c r="UUI56" s="239"/>
      <c r="UUJ56" s="239"/>
      <c r="UUK56" s="239"/>
      <c r="UUL56" s="239"/>
      <c r="UUM56" s="239"/>
      <c r="UUN56" s="239"/>
      <c r="UUO56" s="239"/>
      <c r="UUP56" s="239"/>
      <c r="UUQ56" s="239"/>
      <c r="UUR56" s="239"/>
      <c r="UUS56" s="239"/>
      <c r="UUT56" s="239"/>
      <c r="UUU56" s="239"/>
      <c r="UUV56" s="239"/>
      <c r="UUW56" s="239"/>
      <c r="UUX56" s="239"/>
      <c r="UUY56" s="239"/>
      <c r="UUZ56" s="239"/>
      <c r="UVA56" s="239"/>
      <c r="UVB56" s="239"/>
      <c r="UVC56" s="239"/>
      <c r="UVD56" s="239"/>
      <c r="UVE56" s="239"/>
      <c r="UVF56" s="239"/>
      <c r="UVG56" s="239"/>
      <c r="UVH56" s="239"/>
      <c r="UVI56" s="239"/>
      <c r="UVJ56" s="239"/>
      <c r="UVK56" s="239"/>
      <c r="UVL56" s="239"/>
      <c r="UVM56" s="239"/>
      <c r="UVN56" s="239"/>
      <c r="UVO56" s="239"/>
      <c r="UVP56" s="239"/>
      <c r="UVQ56" s="239"/>
      <c r="UVR56" s="239"/>
      <c r="UVS56" s="239"/>
      <c r="UVT56" s="239"/>
      <c r="UVU56" s="239"/>
      <c r="UVV56" s="239"/>
      <c r="UVW56" s="239"/>
      <c r="UVX56" s="239"/>
      <c r="UVY56" s="239"/>
      <c r="UVZ56" s="239"/>
      <c r="UWA56" s="239"/>
      <c r="UWB56" s="239"/>
      <c r="UWC56" s="239"/>
      <c r="UWD56" s="239"/>
      <c r="UWE56" s="239"/>
      <c r="UWF56" s="239"/>
      <c r="UWG56" s="239"/>
      <c r="UWH56" s="239"/>
      <c r="UWI56" s="239"/>
      <c r="UWJ56" s="239"/>
      <c r="UWK56" s="239"/>
      <c r="UWL56" s="239"/>
      <c r="UWM56" s="239"/>
      <c r="UWN56" s="239"/>
      <c r="UWO56" s="239"/>
      <c r="UWP56" s="239"/>
      <c r="UWQ56" s="239"/>
      <c r="UWR56" s="239"/>
      <c r="UWS56" s="239"/>
      <c r="UWT56" s="239"/>
      <c r="UWU56" s="239"/>
      <c r="UWV56" s="239"/>
      <c r="UWW56" s="239"/>
      <c r="UWX56" s="239"/>
      <c r="UWY56" s="239"/>
      <c r="UWZ56" s="239"/>
      <c r="UXA56" s="239"/>
      <c r="UXB56" s="239"/>
      <c r="UXC56" s="239"/>
      <c r="UXD56" s="239"/>
      <c r="UXE56" s="239"/>
      <c r="UXF56" s="239"/>
      <c r="UXG56" s="239"/>
      <c r="UXH56" s="239"/>
      <c r="UXI56" s="239"/>
      <c r="UXJ56" s="239"/>
      <c r="UXK56" s="239"/>
      <c r="UXL56" s="239"/>
      <c r="UXM56" s="239"/>
      <c r="UXN56" s="239"/>
      <c r="UXO56" s="239"/>
      <c r="UXP56" s="239"/>
      <c r="UXQ56" s="239"/>
      <c r="UXR56" s="239"/>
      <c r="UXS56" s="239"/>
      <c r="UXT56" s="239"/>
      <c r="UXU56" s="239"/>
      <c r="UXV56" s="239"/>
      <c r="UXW56" s="239"/>
      <c r="UXX56" s="239"/>
      <c r="UXY56" s="239"/>
      <c r="UXZ56" s="239"/>
      <c r="UYA56" s="239"/>
      <c r="UYB56" s="239"/>
      <c r="UYC56" s="239"/>
      <c r="UYD56" s="239"/>
      <c r="UYE56" s="239"/>
      <c r="UYF56" s="239"/>
      <c r="UYG56" s="239"/>
      <c r="UYH56" s="239"/>
      <c r="UYI56" s="239"/>
      <c r="UYJ56" s="239"/>
      <c r="UYK56" s="239"/>
      <c r="UYL56" s="239"/>
      <c r="UYM56" s="239"/>
      <c r="UYN56" s="239"/>
      <c r="UYO56" s="239"/>
      <c r="UYP56" s="239"/>
      <c r="UYQ56" s="239"/>
      <c r="UYR56" s="239"/>
      <c r="UYS56" s="239"/>
      <c r="UYT56" s="239"/>
      <c r="UYU56" s="239"/>
      <c r="UYV56" s="239"/>
      <c r="UYW56" s="239"/>
      <c r="UYX56" s="239"/>
      <c r="UYY56" s="239"/>
      <c r="UYZ56" s="239"/>
      <c r="UZA56" s="239"/>
      <c r="UZB56" s="239"/>
      <c r="UZC56" s="239"/>
      <c r="UZD56" s="239"/>
      <c r="UZE56" s="239"/>
      <c r="UZF56" s="239"/>
      <c r="UZG56" s="239"/>
      <c r="UZH56" s="239"/>
      <c r="UZI56" s="239"/>
      <c r="UZJ56" s="239"/>
      <c r="UZK56" s="239"/>
      <c r="UZL56" s="239"/>
      <c r="UZM56" s="239"/>
      <c r="UZN56" s="239"/>
      <c r="UZO56" s="239"/>
      <c r="UZP56" s="239"/>
      <c r="UZQ56" s="239"/>
      <c r="UZR56" s="239"/>
      <c r="UZS56" s="239"/>
      <c r="UZT56" s="239"/>
      <c r="UZU56" s="239"/>
      <c r="UZV56" s="239"/>
      <c r="UZW56" s="239"/>
      <c r="UZX56" s="239"/>
      <c r="UZY56" s="239"/>
      <c r="UZZ56" s="239"/>
      <c r="VAA56" s="239"/>
      <c r="VAB56" s="239"/>
      <c r="VAC56" s="239"/>
      <c r="VAD56" s="239"/>
      <c r="VAE56" s="239"/>
      <c r="VAF56" s="239"/>
      <c r="VAG56" s="239"/>
      <c r="VAH56" s="239"/>
      <c r="VAI56" s="239"/>
      <c r="VAJ56" s="239"/>
      <c r="VAK56" s="239"/>
      <c r="VAL56" s="239"/>
      <c r="VAM56" s="239"/>
      <c r="VAN56" s="239"/>
      <c r="VAO56" s="239"/>
      <c r="VAP56" s="239"/>
      <c r="VAQ56" s="239"/>
      <c r="VAR56" s="239"/>
      <c r="VAS56" s="239"/>
      <c r="VAT56" s="239"/>
      <c r="VAU56" s="239"/>
      <c r="VAV56" s="239"/>
      <c r="VAW56" s="239"/>
      <c r="VAX56" s="239"/>
      <c r="VAY56" s="239"/>
      <c r="VAZ56" s="239"/>
      <c r="VBA56" s="239"/>
      <c r="VBB56" s="239"/>
      <c r="VBC56" s="239"/>
      <c r="VBD56" s="239"/>
      <c r="VBE56" s="239"/>
      <c r="VBF56" s="239"/>
      <c r="VBG56" s="239"/>
      <c r="VBH56" s="239"/>
      <c r="VBI56" s="239"/>
      <c r="VBJ56" s="239"/>
      <c r="VBK56" s="239"/>
      <c r="VBL56" s="239"/>
      <c r="VBM56" s="239"/>
      <c r="VBN56" s="239"/>
      <c r="VBO56" s="239"/>
      <c r="VBP56" s="239"/>
      <c r="VBQ56" s="239"/>
      <c r="VBR56" s="239"/>
      <c r="VBS56" s="239"/>
      <c r="VBT56" s="239"/>
      <c r="VBU56" s="239"/>
      <c r="VBV56" s="239"/>
      <c r="VBW56" s="239"/>
      <c r="VBX56" s="239"/>
      <c r="VBY56" s="239"/>
      <c r="VBZ56" s="239"/>
      <c r="VCA56" s="239"/>
      <c r="VCB56" s="239"/>
      <c r="VCC56" s="239"/>
      <c r="VCD56" s="239"/>
      <c r="VCE56" s="239"/>
      <c r="VCF56" s="239"/>
      <c r="VCG56" s="239"/>
      <c r="VCH56" s="239"/>
      <c r="VCI56" s="239"/>
      <c r="VCJ56" s="239"/>
      <c r="VCK56" s="239"/>
      <c r="VCL56" s="239"/>
      <c r="VCM56" s="239"/>
      <c r="VCN56" s="239"/>
      <c r="VCO56" s="239"/>
      <c r="VCP56" s="239"/>
      <c r="VCQ56" s="239"/>
      <c r="VCR56" s="239"/>
      <c r="VCS56" s="239"/>
      <c r="VCT56" s="239"/>
      <c r="VCU56" s="239"/>
      <c r="VCV56" s="239"/>
      <c r="VCW56" s="239"/>
      <c r="VCX56" s="239"/>
      <c r="VCY56" s="239"/>
      <c r="VCZ56" s="239"/>
      <c r="VDA56" s="239"/>
      <c r="VDB56" s="239"/>
      <c r="VDC56" s="239"/>
      <c r="VDD56" s="239"/>
      <c r="VDE56" s="239"/>
      <c r="VDF56" s="239"/>
      <c r="VDG56" s="239"/>
      <c r="VDH56" s="239"/>
      <c r="VDI56" s="239"/>
      <c r="VDJ56" s="239"/>
      <c r="VDK56" s="239"/>
      <c r="VDL56" s="239"/>
      <c r="VDM56" s="239"/>
      <c r="VDN56" s="239"/>
      <c r="VDO56" s="239"/>
      <c r="VDP56" s="239"/>
      <c r="VDQ56" s="239"/>
      <c r="VDR56" s="239"/>
      <c r="VDS56" s="239"/>
      <c r="VDT56" s="239"/>
      <c r="VDU56" s="239"/>
      <c r="VDV56" s="239"/>
      <c r="VDW56" s="239"/>
      <c r="VDX56" s="239"/>
      <c r="VDY56" s="239"/>
      <c r="VDZ56" s="239"/>
      <c r="VEA56" s="239"/>
      <c r="VEB56" s="239"/>
      <c r="VEC56" s="239"/>
      <c r="VED56" s="239"/>
      <c r="VEE56" s="239"/>
      <c r="VEF56" s="239"/>
      <c r="VEG56" s="239"/>
      <c r="VEH56" s="239"/>
      <c r="VEI56" s="239"/>
      <c r="VEJ56" s="239"/>
      <c r="VEK56" s="239"/>
      <c r="VEL56" s="239"/>
      <c r="VEM56" s="239"/>
      <c r="VEN56" s="239"/>
      <c r="VEO56" s="239"/>
      <c r="VEP56" s="239"/>
      <c r="VEQ56" s="239"/>
      <c r="VER56" s="239"/>
      <c r="VES56" s="239"/>
      <c r="VET56" s="239"/>
      <c r="VEU56" s="239"/>
      <c r="VEV56" s="239"/>
      <c r="VEW56" s="239"/>
      <c r="VEX56" s="239"/>
      <c r="VEY56" s="239"/>
      <c r="VEZ56" s="239"/>
      <c r="VFA56" s="239"/>
      <c r="VFB56" s="239"/>
      <c r="VFC56" s="239"/>
      <c r="VFD56" s="239"/>
      <c r="VFE56" s="239"/>
      <c r="VFF56" s="239"/>
      <c r="VFG56" s="239"/>
      <c r="VFH56" s="239"/>
      <c r="VFI56" s="239"/>
      <c r="VFJ56" s="239"/>
      <c r="VFK56" s="239"/>
      <c r="VFL56" s="239"/>
      <c r="VFM56" s="239"/>
      <c r="VFN56" s="239"/>
      <c r="VFO56" s="239"/>
      <c r="VFP56" s="239"/>
      <c r="VFQ56" s="239"/>
      <c r="VFR56" s="239"/>
      <c r="VFS56" s="239"/>
      <c r="VFT56" s="239"/>
      <c r="VFU56" s="239"/>
      <c r="VFV56" s="239"/>
      <c r="VFW56" s="239"/>
      <c r="VFX56" s="239"/>
      <c r="VFY56" s="239"/>
      <c r="VFZ56" s="239"/>
      <c r="VGA56" s="239"/>
      <c r="VGB56" s="239"/>
      <c r="VGC56" s="239"/>
      <c r="VGD56" s="239"/>
      <c r="VGE56" s="239"/>
      <c r="VGF56" s="239"/>
      <c r="VGG56" s="239"/>
      <c r="VGH56" s="239"/>
      <c r="VGI56" s="239"/>
      <c r="VGJ56" s="239"/>
      <c r="VGK56" s="239"/>
      <c r="VGL56" s="239"/>
      <c r="VGM56" s="239"/>
      <c r="VGN56" s="239"/>
      <c r="VGO56" s="239"/>
      <c r="VGP56" s="239"/>
      <c r="VGQ56" s="239"/>
      <c r="VGR56" s="239"/>
      <c r="VGS56" s="239"/>
      <c r="VGT56" s="239"/>
      <c r="VGU56" s="239"/>
      <c r="VGV56" s="239"/>
      <c r="VGW56" s="239"/>
      <c r="VGX56" s="239"/>
      <c r="VGY56" s="239"/>
      <c r="VGZ56" s="239"/>
      <c r="VHA56" s="239"/>
      <c r="VHB56" s="239"/>
      <c r="VHC56" s="239"/>
      <c r="VHD56" s="239"/>
      <c r="VHE56" s="239"/>
      <c r="VHF56" s="239"/>
      <c r="VHG56" s="239"/>
      <c r="VHH56" s="239"/>
      <c r="VHI56" s="239"/>
      <c r="VHJ56" s="239"/>
      <c r="VHK56" s="239"/>
      <c r="VHL56" s="239"/>
      <c r="VHM56" s="239"/>
      <c r="VHN56" s="239"/>
      <c r="VHO56" s="239"/>
      <c r="VHP56" s="239"/>
      <c r="VHQ56" s="239"/>
      <c r="VHR56" s="239"/>
      <c r="VHS56" s="239"/>
      <c r="VHT56" s="239"/>
      <c r="VHU56" s="239"/>
      <c r="VHV56" s="239"/>
      <c r="VHW56" s="239"/>
      <c r="VHX56" s="239"/>
      <c r="VHY56" s="239"/>
      <c r="VHZ56" s="239"/>
      <c r="VIA56" s="239"/>
      <c r="VIB56" s="239"/>
      <c r="VIC56" s="239"/>
      <c r="VID56" s="239"/>
      <c r="VIE56" s="239"/>
      <c r="VIF56" s="239"/>
      <c r="VIG56" s="239"/>
      <c r="VIH56" s="239"/>
      <c r="VII56" s="239"/>
      <c r="VIJ56" s="239"/>
      <c r="VIK56" s="239"/>
      <c r="VIL56" s="239"/>
      <c r="VIM56" s="239"/>
      <c r="VIN56" s="239"/>
      <c r="VIO56" s="239"/>
      <c r="VIP56" s="239"/>
      <c r="VIQ56" s="239"/>
      <c r="VIR56" s="239"/>
      <c r="VIS56" s="239"/>
      <c r="VIT56" s="239"/>
      <c r="VIU56" s="239"/>
      <c r="VIV56" s="239"/>
      <c r="VIW56" s="239"/>
      <c r="VIX56" s="239"/>
      <c r="VIY56" s="239"/>
      <c r="VIZ56" s="239"/>
      <c r="VJA56" s="239"/>
      <c r="VJB56" s="239"/>
      <c r="VJC56" s="239"/>
      <c r="VJD56" s="239"/>
      <c r="VJE56" s="239"/>
      <c r="VJF56" s="239"/>
      <c r="VJG56" s="239"/>
      <c r="VJH56" s="239"/>
      <c r="VJI56" s="239"/>
      <c r="VJJ56" s="239"/>
      <c r="VJK56" s="239"/>
      <c r="VJL56" s="239"/>
      <c r="VJM56" s="239"/>
      <c r="VJN56" s="239"/>
      <c r="VJO56" s="239"/>
      <c r="VJP56" s="239"/>
      <c r="VJQ56" s="239"/>
      <c r="VJR56" s="239"/>
      <c r="VJS56" s="239"/>
      <c r="VJT56" s="239"/>
      <c r="VJU56" s="239"/>
      <c r="VJV56" s="239"/>
      <c r="VJW56" s="239"/>
      <c r="VJX56" s="239"/>
      <c r="VJY56" s="239"/>
      <c r="VJZ56" s="239"/>
      <c r="VKA56" s="239"/>
      <c r="VKB56" s="239"/>
      <c r="VKC56" s="239"/>
      <c r="VKD56" s="239"/>
      <c r="VKE56" s="239"/>
      <c r="VKF56" s="239"/>
      <c r="VKG56" s="239"/>
      <c r="VKH56" s="239"/>
      <c r="VKI56" s="239"/>
      <c r="VKJ56" s="239"/>
      <c r="VKK56" s="239"/>
      <c r="VKL56" s="239"/>
      <c r="VKM56" s="239"/>
      <c r="VKN56" s="239"/>
      <c r="VKO56" s="239"/>
      <c r="VKP56" s="239"/>
      <c r="VKQ56" s="239"/>
      <c r="VKR56" s="239"/>
      <c r="VKS56" s="239"/>
      <c r="VKT56" s="239"/>
      <c r="VKU56" s="239"/>
      <c r="VKV56" s="239"/>
      <c r="VKW56" s="239"/>
      <c r="VKX56" s="239"/>
      <c r="VKY56" s="239"/>
      <c r="VKZ56" s="239"/>
      <c r="VLA56" s="239"/>
      <c r="VLB56" s="239"/>
      <c r="VLC56" s="239"/>
      <c r="VLD56" s="239"/>
      <c r="VLE56" s="239"/>
      <c r="VLF56" s="239"/>
      <c r="VLG56" s="239"/>
      <c r="VLH56" s="239"/>
      <c r="VLI56" s="239"/>
      <c r="VLJ56" s="239"/>
      <c r="VLK56" s="239"/>
      <c r="VLL56" s="239"/>
      <c r="VLM56" s="239"/>
      <c r="VLN56" s="239"/>
      <c r="VLO56" s="239"/>
      <c r="VLP56" s="239"/>
      <c r="VLQ56" s="239"/>
      <c r="VLR56" s="239"/>
      <c r="VLS56" s="239"/>
      <c r="VLT56" s="239"/>
      <c r="VLU56" s="239"/>
      <c r="VLV56" s="239"/>
      <c r="VLW56" s="239"/>
      <c r="VLX56" s="239"/>
      <c r="VLY56" s="239"/>
      <c r="VLZ56" s="239"/>
      <c r="VMA56" s="239"/>
      <c r="VMB56" s="239"/>
      <c r="VMC56" s="239"/>
      <c r="VMD56" s="239"/>
      <c r="VME56" s="239"/>
      <c r="VMF56" s="239"/>
      <c r="VMG56" s="239"/>
      <c r="VMH56" s="239"/>
      <c r="VMI56" s="239"/>
      <c r="VMJ56" s="239"/>
      <c r="VMK56" s="239"/>
      <c r="VML56" s="239"/>
      <c r="VMM56" s="239"/>
      <c r="VMN56" s="239"/>
      <c r="VMO56" s="239"/>
      <c r="VMP56" s="239"/>
      <c r="VMQ56" s="239"/>
      <c r="VMR56" s="239"/>
      <c r="VMS56" s="239"/>
      <c r="VMT56" s="239"/>
      <c r="VMU56" s="239"/>
      <c r="VMV56" s="239"/>
      <c r="VMW56" s="239"/>
      <c r="VMX56" s="239"/>
      <c r="VMY56" s="239"/>
      <c r="VMZ56" s="239"/>
      <c r="VNA56" s="239"/>
      <c r="VNB56" s="239"/>
      <c r="VNC56" s="239"/>
      <c r="VND56" s="239"/>
      <c r="VNE56" s="239"/>
      <c r="VNF56" s="239"/>
      <c r="VNG56" s="239"/>
      <c r="VNH56" s="239"/>
      <c r="VNI56" s="239"/>
      <c r="VNJ56" s="239"/>
      <c r="VNK56" s="239"/>
      <c r="VNL56" s="239"/>
      <c r="VNM56" s="239"/>
      <c r="VNN56" s="239"/>
      <c r="VNO56" s="239"/>
      <c r="VNP56" s="239"/>
      <c r="VNQ56" s="239"/>
      <c r="VNR56" s="239"/>
      <c r="VNS56" s="239"/>
      <c r="VNT56" s="239"/>
      <c r="VNU56" s="239"/>
      <c r="VNV56" s="239"/>
      <c r="VNW56" s="239"/>
      <c r="VNX56" s="239"/>
      <c r="VNY56" s="239"/>
      <c r="VNZ56" s="239"/>
      <c r="VOA56" s="239"/>
      <c r="VOB56" s="239"/>
      <c r="VOC56" s="239"/>
      <c r="VOD56" s="239"/>
      <c r="VOE56" s="239"/>
      <c r="VOF56" s="239"/>
      <c r="VOG56" s="239"/>
      <c r="VOH56" s="239"/>
      <c r="VOI56" s="239"/>
      <c r="VOJ56" s="239"/>
      <c r="VOK56" s="239"/>
      <c r="VOL56" s="239"/>
      <c r="VOM56" s="239"/>
      <c r="VON56" s="239"/>
      <c r="VOO56" s="239"/>
      <c r="VOP56" s="239"/>
      <c r="VOQ56" s="239"/>
      <c r="VOR56" s="239"/>
      <c r="VOS56" s="239"/>
      <c r="VOT56" s="239"/>
      <c r="VOU56" s="239"/>
      <c r="VOV56" s="239"/>
      <c r="VOW56" s="239"/>
      <c r="VOX56" s="239"/>
      <c r="VOY56" s="239"/>
      <c r="VOZ56" s="239"/>
      <c r="VPA56" s="239"/>
      <c r="VPB56" s="239"/>
      <c r="VPC56" s="239"/>
      <c r="VPD56" s="239"/>
      <c r="VPE56" s="239"/>
      <c r="VPF56" s="239"/>
      <c r="VPG56" s="239"/>
      <c r="VPH56" s="239"/>
      <c r="VPI56" s="239"/>
      <c r="VPJ56" s="239"/>
      <c r="VPK56" s="239"/>
      <c r="VPL56" s="239"/>
      <c r="VPM56" s="239"/>
      <c r="VPN56" s="239"/>
      <c r="VPO56" s="239"/>
      <c r="VPP56" s="239"/>
      <c r="VPQ56" s="239"/>
      <c r="VPR56" s="239"/>
      <c r="VPS56" s="239"/>
      <c r="VPT56" s="239"/>
      <c r="VPU56" s="239"/>
      <c r="VPV56" s="239"/>
      <c r="VPW56" s="239"/>
      <c r="VPX56" s="239"/>
      <c r="VPY56" s="239"/>
      <c r="VPZ56" s="239"/>
      <c r="VQA56" s="239"/>
      <c r="VQB56" s="239"/>
      <c r="VQC56" s="239"/>
      <c r="VQD56" s="239"/>
      <c r="VQE56" s="239"/>
      <c r="VQF56" s="239"/>
      <c r="VQG56" s="239"/>
      <c r="VQH56" s="239"/>
      <c r="VQI56" s="239"/>
      <c r="VQJ56" s="239"/>
      <c r="VQK56" s="239"/>
      <c r="VQL56" s="239"/>
      <c r="VQM56" s="239"/>
      <c r="VQN56" s="239"/>
      <c r="VQO56" s="239"/>
      <c r="VQP56" s="239"/>
      <c r="VQQ56" s="239"/>
      <c r="VQR56" s="239"/>
      <c r="VQS56" s="239"/>
      <c r="VQT56" s="239"/>
      <c r="VQU56" s="239"/>
      <c r="VQV56" s="239"/>
      <c r="VQW56" s="239"/>
      <c r="VQX56" s="239"/>
      <c r="VQY56" s="239"/>
      <c r="VQZ56" s="239"/>
      <c r="VRA56" s="239"/>
      <c r="VRB56" s="239"/>
      <c r="VRC56" s="239"/>
      <c r="VRD56" s="239"/>
      <c r="VRE56" s="239"/>
      <c r="VRF56" s="239"/>
      <c r="VRG56" s="239"/>
      <c r="VRH56" s="239"/>
      <c r="VRI56" s="239"/>
      <c r="VRJ56" s="239"/>
      <c r="VRK56" s="239"/>
      <c r="VRL56" s="239"/>
      <c r="VRM56" s="239"/>
      <c r="VRN56" s="239"/>
      <c r="VRO56" s="239"/>
      <c r="VRP56" s="239"/>
      <c r="VRQ56" s="239"/>
      <c r="VRR56" s="239"/>
      <c r="VRS56" s="239"/>
      <c r="VRT56" s="239"/>
      <c r="VRU56" s="239"/>
      <c r="VRV56" s="239"/>
      <c r="VRW56" s="239"/>
      <c r="VRX56" s="239"/>
      <c r="VRY56" s="239"/>
      <c r="VRZ56" s="239"/>
      <c r="VSA56" s="239"/>
      <c r="VSB56" s="239"/>
      <c r="VSC56" s="239"/>
      <c r="VSD56" s="239"/>
      <c r="VSE56" s="239"/>
      <c r="VSF56" s="239"/>
      <c r="VSG56" s="239"/>
      <c r="VSH56" s="239"/>
      <c r="VSI56" s="239"/>
      <c r="VSJ56" s="239"/>
      <c r="VSK56" s="239"/>
      <c r="VSL56" s="239"/>
      <c r="VSM56" s="239"/>
      <c r="VSN56" s="239"/>
      <c r="VSO56" s="239"/>
      <c r="VSP56" s="239"/>
      <c r="VSQ56" s="239"/>
      <c r="VSR56" s="239"/>
      <c r="VSS56" s="239"/>
      <c r="VST56" s="239"/>
      <c r="VSU56" s="239"/>
      <c r="VSV56" s="239"/>
      <c r="VSW56" s="239"/>
      <c r="VSX56" s="239"/>
      <c r="VSY56" s="239"/>
      <c r="VSZ56" s="239"/>
      <c r="VTA56" s="239"/>
      <c r="VTB56" s="239"/>
      <c r="VTC56" s="239"/>
      <c r="VTD56" s="239"/>
      <c r="VTE56" s="239"/>
      <c r="VTF56" s="239"/>
      <c r="VTG56" s="239"/>
      <c r="VTH56" s="239"/>
      <c r="VTI56" s="239"/>
      <c r="VTJ56" s="239"/>
      <c r="VTK56" s="239"/>
      <c r="VTL56" s="239"/>
      <c r="VTM56" s="239"/>
      <c r="VTN56" s="239"/>
      <c r="VTO56" s="239"/>
      <c r="VTP56" s="239"/>
      <c r="VTQ56" s="239"/>
      <c r="VTR56" s="239"/>
      <c r="VTS56" s="239"/>
      <c r="VTT56" s="239"/>
      <c r="VTU56" s="239"/>
      <c r="VTV56" s="239"/>
      <c r="VTW56" s="239"/>
      <c r="VTX56" s="239"/>
      <c r="VTY56" s="239"/>
      <c r="VTZ56" s="239"/>
      <c r="VUA56" s="239"/>
      <c r="VUB56" s="239"/>
      <c r="VUC56" s="239"/>
      <c r="VUD56" s="239"/>
      <c r="VUE56" s="239"/>
      <c r="VUF56" s="239"/>
      <c r="VUG56" s="239"/>
      <c r="VUH56" s="239"/>
      <c r="VUI56" s="239"/>
      <c r="VUJ56" s="239"/>
      <c r="VUK56" s="239"/>
      <c r="VUL56" s="239"/>
      <c r="VUM56" s="239"/>
      <c r="VUN56" s="239"/>
      <c r="VUO56" s="239"/>
      <c r="VUP56" s="239"/>
      <c r="VUQ56" s="239"/>
      <c r="VUR56" s="239"/>
      <c r="VUS56" s="239"/>
      <c r="VUT56" s="239"/>
      <c r="VUU56" s="239"/>
      <c r="VUV56" s="239"/>
      <c r="VUW56" s="239"/>
      <c r="VUX56" s="239"/>
      <c r="VUY56" s="239"/>
      <c r="VUZ56" s="239"/>
      <c r="VVA56" s="239"/>
      <c r="VVB56" s="239"/>
      <c r="VVC56" s="239"/>
      <c r="VVD56" s="239"/>
      <c r="VVE56" s="239"/>
      <c r="VVF56" s="239"/>
      <c r="VVG56" s="239"/>
      <c r="VVH56" s="239"/>
      <c r="VVI56" s="239"/>
      <c r="VVJ56" s="239"/>
      <c r="VVK56" s="239"/>
      <c r="VVL56" s="239"/>
      <c r="VVM56" s="239"/>
      <c r="VVN56" s="239"/>
      <c r="VVO56" s="239"/>
      <c r="VVP56" s="239"/>
      <c r="VVQ56" s="239"/>
      <c r="VVR56" s="239"/>
      <c r="VVS56" s="239"/>
      <c r="VVT56" s="239"/>
      <c r="VVU56" s="239"/>
      <c r="VVV56" s="239"/>
      <c r="VVW56" s="239"/>
      <c r="VVX56" s="239"/>
      <c r="VVY56" s="239"/>
      <c r="VVZ56" s="239"/>
      <c r="VWA56" s="239"/>
      <c r="VWB56" s="239"/>
      <c r="VWC56" s="239"/>
      <c r="VWD56" s="239"/>
      <c r="VWE56" s="239"/>
      <c r="VWF56" s="239"/>
      <c r="VWG56" s="239"/>
      <c r="VWH56" s="239"/>
      <c r="VWI56" s="239"/>
      <c r="VWJ56" s="239"/>
      <c r="VWK56" s="239"/>
      <c r="VWL56" s="239"/>
      <c r="VWM56" s="239"/>
      <c r="VWN56" s="239"/>
      <c r="VWO56" s="239"/>
      <c r="VWP56" s="239"/>
      <c r="VWQ56" s="239"/>
      <c r="VWR56" s="239"/>
      <c r="VWS56" s="239"/>
      <c r="VWT56" s="239"/>
      <c r="VWU56" s="239"/>
      <c r="VWV56" s="239"/>
      <c r="VWW56" s="239"/>
      <c r="VWX56" s="239"/>
      <c r="VWY56" s="239"/>
      <c r="VWZ56" s="239"/>
      <c r="VXA56" s="239"/>
      <c r="VXB56" s="239"/>
      <c r="VXC56" s="239"/>
      <c r="VXD56" s="239"/>
      <c r="VXE56" s="239"/>
      <c r="VXF56" s="239"/>
      <c r="VXG56" s="239"/>
      <c r="VXH56" s="239"/>
      <c r="VXI56" s="239"/>
      <c r="VXJ56" s="239"/>
      <c r="VXK56" s="239"/>
      <c r="VXL56" s="239"/>
      <c r="VXM56" s="239"/>
      <c r="VXN56" s="239"/>
      <c r="VXO56" s="239"/>
      <c r="VXP56" s="239"/>
      <c r="VXQ56" s="239"/>
      <c r="VXR56" s="239"/>
      <c r="VXS56" s="239"/>
      <c r="VXT56" s="239"/>
      <c r="VXU56" s="239"/>
      <c r="VXV56" s="239"/>
      <c r="VXW56" s="239"/>
      <c r="VXX56" s="239"/>
      <c r="VXY56" s="239"/>
      <c r="VXZ56" s="239"/>
      <c r="VYA56" s="239"/>
      <c r="VYB56" s="239"/>
      <c r="VYC56" s="239"/>
      <c r="VYD56" s="239"/>
      <c r="VYE56" s="239"/>
      <c r="VYF56" s="239"/>
      <c r="VYG56" s="239"/>
      <c r="VYH56" s="239"/>
      <c r="VYI56" s="239"/>
      <c r="VYJ56" s="239"/>
      <c r="VYK56" s="239"/>
      <c r="VYL56" s="239"/>
      <c r="VYM56" s="239"/>
      <c r="VYN56" s="239"/>
      <c r="VYO56" s="239"/>
      <c r="VYP56" s="239"/>
      <c r="VYQ56" s="239"/>
      <c r="VYR56" s="239"/>
      <c r="VYS56" s="239"/>
      <c r="VYT56" s="239"/>
      <c r="VYU56" s="239"/>
      <c r="VYV56" s="239"/>
      <c r="VYW56" s="239"/>
      <c r="VYX56" s="239"/>
      <c r="VYY56" s="239"/>
      <c r="VYZ56" s="239"/>
      <c r="VZA56" s="239"/>
      <c r="VZB56" s="239"/>
      <c r="VZC56" s="239"/>
      <c r="VZD56" s="239"/>
      <c r="VZE56" s="239"/>
      <c r="VZF56" s="239"/>
      <c r="VZG56" s="239"/>
      <c r="VZH56" s="239"/>
      <c r="VZI56" s="239"/>
      <c r="VZJ56" s="239"/>
      <c r="VZK56" s="239"/>
      <c r="VZL56" s="239"/>
      <c r="VZM56" s="239"/>
      <c r="VZN56" s="239"/>
      <c r="VZO56" s="239"/>
      <c r="VZP56" s="239"/>
      <c r="VZQ56" s="239"/>
      <c r="VZR56" s="239"/>
      <c r="VZS56" s="239"/>
      <c r="VZT56" s="239"/>
      <c r="VZU56" s="239"/>
      <c r="VZV56" s="239"/>
      <c r="VZW56" s="239"/>
      <c r="VZX56" s="239"/>
      <c r="VZY56" s="239"/>
      <c r="VZZ56" s="239"/>
      <c r="WAA56" s="239"/>
      <c r="WAB56" s="239"/>
      <c r="WAC56" s="239"/>
      <c r="WAD56" s="239"/>
      <c r="WAE56" s="239"/>
      <c r="WAF56" s="239"/>
      <c r="WAG56" s="239"/>
      <c r="WAH56" s="239"/>
      <c r="WAI56" s="239"/>
      <c r="WAJ56" s="239"/>
      <c r="WAK56" s="239"/>
      <c r="WAL56" s="239"/>
      <c r="WAM56" s="239"/>
      <c r="WAN56" s="239"/>
      <c r="WAO56" s="239"/>
      <c r="WAP56" s="239"/>
      <c r="WAQ56" s="239"/>
      <c r="WAR56" s="239"/>
      <c r="WAS56" s="239"/>
      <c r="WAT56" s="239"/>
      <c r="WAU56" s="239"/>
      <c r="WAV56" s="239"/>
      <c r="WAW56" s="239"/>
      <c r="WAX56" s="239"/>
      <c r="WAY56" s="239"/>
      <c r="WAZ56" s="239"/>
      <c r="WBA56" s="239"/>
      <c r="WBB56" s="239"/>
      <c r="WBC56" s="239"/>
      <c r="WBD56" s="239"/>
      <c r="WBE56" s="239"/>
      <c r="WBF56" s="239"/>
      <c r="WBG56" s="239"/>
      <c r="WBH56" s="239"/>
      <c r="WBI56" s="239"/>
      <c r="WBJ56" s="239"/>
      <c r="WBK56" s="239"/>
      <c r="WBL56" s="239"/>
      <c r="WBM56" s="239"/>
      <c r="WBN56" s="239"/>
      <c r="WBO56" s="239"/>
      <c r="WBP56" s="239"/>
      <c r="WBQ56" s="239"/>
      <c r="WBR56" s="239"/>
      <c r="WBS56" s="239"/>
      <c r="WBT56" s="239"/>
      <c r="WBU56" s="239"/>
      <c r="WBV56" s="239"/>
      <c r="WBW56" s="239"/>
      <c r="WBX56" s="239"/>
      <c r="WBY56" s="239"/>
      <c r="WBZ56" s="239"/>
      <c r="WCA56" s="239"/>
      <c r="WCB56" s="239"/>
      <c r="WCC56" s="239"/>
      <c r="WCD56" s="239"/>
      <c r="WCE56" s="239"/>
      <c r="WCF56" s="239"/>
      <c r="WCG56" s="239"/>
      <c r="WCH56" s="239"/>
      <c r="WCI56" s="239"/>
      <c r="WCJ56" s="239"/>
      <c r="WCK56" s="239"/>
      <c r="WCL56" s="239"/>
      <c r="WCM56" s="239"/>
      <c r="WCN56" s="239"/>
      <c r="WCO56" s="239"/>
      <c r="WCP56" s="239"/>
      <c r="WCQ56" s="239"/>
      <c r="WCR56" s="239"/>
      <c r="WCS56" s="239"/>
      <c r="WCT56" s="239"/>
      <c r="WCU56" s="239"/>
      <c r="WCV56" s="239"/>
      <c r="WCW56" s="239"/>
      <c r="WCX56" s="239"/>
      <c r="WCY56" s="239"/>
      <c r="WCZ56" s="239"/>
      <c r="WDA56" s="239"/>
      <c r="WDB56" s="239"/>
      <c r="WDC56" s="239"/>
      <c r="WDD56" s="239"/>
      <c r="WDE56" s="239"/>
      <c r="WDF56" s="239"/>
      <c r="WDG56" s="239"/>
      <c r="WDH56" s="239"/>
      <c r="WDI56" s="239"/>
      <c r="WDJ56" s="239"/>
      <c r="WDK56" s="239"/>
      <c r="WDL56" s="239"/>
      <c r="WDM56" s="239"/>
      <c r="WDN56" s="239"/>
      <c r="WDO56" s="239"/>
      <c r="WDP56" s="239"/>
      <c r="WDQ56" s="239"/>
      <c r="WDR56" s="239"/>
      <c r="WDS56" s="239"/>
      <c r="WDT56" s="239"/>
      <c r="WDU56" s="239"/>
      <c r="WDV56" s="239"/>
      <c r="WDW56" s="239"/>
      <c r="WDX56" s="239"/>
      <c r="WDY56" s="239"/>
      <c r="WDZ56" s="239"/>
      <c r="WEA56" s="239"/>
      <c r="WEB56" s="239"/>
      <c r="WEC56" s="239"/>
      <c r="WED56" s="239"/>
      <c r="WEE56" s="239"/>
      <c r="WEF56" s="239"/>
      <c r="WEG56" s="239"/>
      <c r="WEH56" s="239"/>
      <c r="WEI56" s="239"/>
      <c r="WEJ56" s="239"/>
      <c r="WEK56" s="239"/>
      <c r="WEL56" s="239"/>
      <c r="WEM56" s="239"/>
      <c r="WEN56" s="239"/>
      <c r="WEO56" s="239"/>
      <c r="WEP56" s="239"/>
      <c r="WEQ56" s="239"/>
      <c r="WER56" s="239"/>
      <c r="WES56" s="239"/>
      <c r="WET56" s="239"/>
      <c r="WEU56" s="239"/>
      <c r="WEV56" s="239"/>
      <c r="WEW56" s="239"/>
      <c r="WEX56" s="239"/>
      <c r="WEY56" s="239"/>
      <c r="WEZ56" s="239"/>
      <c r="WFA56" s="239"/>
      <c r="WFB56" s="239"/>
      <c r="WFC56" s="239"/>
      <c r="WFD56" s="239"/>
      <c r="WFE56" s="239"/>
      <c r="WFF56" s="239"/>
      <c r="WFG56" s="239"/>
      <c r="WFH56" s="239"/>
      <c r="WFI56" s="239"/>
      <c r="WFJ56" s="239"/>
      <c r="WFK56" s="239"/>
      <c r="WFL56" s="239"/>
      <c r="WFM56" s="239"/>
      <c r="WFN56" s="239"/>
      <c r="WFO56" s="239"/>
      <c r="WFP56" s="239"/>
      <c r="WFQ56" s="239"/>
      <c r="WFR56" s="239"/>
      <c r="WFS56" s="239"/>
      <c r="WFT56" s="239"/>
      <c r="WFU56" s="239"/>
      <c r="WFV56" s="239"/>
      <c r="WFW56" s="239"/>
      <c r="WFX56" s="239"/>
      <c r="WFY56" s="239"/>
      <c r="WFZ56" s="239"/>
      <c r="WGA56" s="239"/>
      <c r="WGB56" s="239"/>
      <c r="WGC56" s="239"/>
      <c r="WGD56" s="239"/>
      <c r="WGE56" s="239"/>
      <c r="WGF56" s="239"/>
      <c r="WGG56" s="239"/>
      <c r="WGH56" s="239"/>
      <c r="WGI56" s="239"/>
      <c r="WGJ56" s="239"/>
      <c r="WGK56" s="239"/>
      <c r="WGL56" s="239"/>
      <c r="WGM56" s="239"/>
      <c r="WGN56" s="239"/>
      <c r="WGO56" s="239"/>
      <c r="WGP56" s="239"/>
      <c r="WGQ56" s="239"/>
      <c r="WGR56" s="239"/>
      <c r="WGS56" s="239"/>
      <c r="WGT56" s="239"/>
      <c r="WGU56" s="239"/>
      <c r="WGV56" s="239"/>
      <c r="WGW56" s="239"/>
      <c r="WGX56" s="239"/>
      <c r="WGY56" s="239"/>
      <c r="WGZ56" s="239"/>
      <c r="WHA56" s="239"/>
      <c r="WHB56" s="239"/>
      <c r="WHC56" s="239"/>
      <c r="WHD56" s="239"/>
      <c r="WHE56" s="239"/>
      <c r="WHF56" s="239"/>
      <c r="WHG56" s="239"/>
      <c r="WHH56" s="239"/>
      <c r="WHI56" s="239"/>
      <c r="WHJ56" s="239"/>
      <c r="WHK56" s="239"/>
      <c r="WHL56" s="239"/>
      <c r="WHM56" s="239"/>
      <c r="WHN56" s="239"/>
      <c r="WHO56" s="239"/>
      <c r="WHP56" s="239"/>
      <c r="WHQ56" s="239"/>
      <c r="WHR56" s="239"/>
      <c r="WHS56" s="239"/>
      <c r="WHT56" s="239"/>
      <c r="WHU56" s="239"/>
      <c r="WHV56" s="239"/>
      <c r="WHW56" s="239"/>
      <c r="WHX56" s="239"/>
      <c r="WHY56" s="239"/>
      <c r="WHZ56" s="239"/>
      <c r="WIA56" s="239"/>
      <c r="WIB56" s="239"/>
      <c r="WIC56" s="239"/>
      <c r="WID56" s="239"/>
      <c r="WIE56" s="239"/>
      <c r="WIF56" s="239"/>
      <c r="WIG56" s="239"/>
      <c r="WIH56" s="239"/>
      <c r="WII56" s="239"/>
      <c r="WIJ56" s="239"/>
      <c r="WIK56" s="239"/>
      <c r="WIL56" s="239"/>
      <c r="WIM56" s="239"/>
      <c r="WIN56" s="239"/>
      <c r="WIO56" s="239"/>
      <c r="WIP56" s="239"/>
      <c r="WIQ56" s="239"/>
      <c r="WIR56" s="239"/>
      <c r="WIS56" s="239"/>
      <c r="WIT56" s="239"/>
      <c r="WIU56" s="239"/>
      <c r="WIV56" s="239"/>
      <c r="WIW56" s="239"/>
      <c r="WIX56" s="239"/>
      <c r="WIY56" s="239"/>
      <c r="WIZ56" s="239"/>
      <c r="WJA56" s="239"/>
      <c r="WJB56" s="239"/>
      <c r="WJC56" s="239"/>
      <c r="WJD56" s="239"/>
      <c r="WJE56" s="239"/>
      <c r="WJF56" s="239"/>
      <c r="WJG56" s="239"/>
      <c r="WJH56" s="239"/>
      <c r="WJI56" s="239"/>
      <c r="WJJ56" s="239"/>
      <c r="WJK56" s="239"/>
      <c r="WJL56" s="239"/>
      <c r="WJM56" s="239"/>
      <c r="WJN56" s="239"/>
      <c r="WJO56" s="239"/>
      <c r="WJP56" s="239"/>
      <c r="WJQ56" s="239"/>
      <c r="WJR56" s="239"/>
      <c r="WJS56" s="239"/>
      <c r="WJT56" s="239"/>
      <c r="WJU56" s="239"/>
      <c r="WJV56" s="239"/>
      <c r="WJW56" s="239"/>
      <c r="WJX56" s="239"/>
      <c r="WJY56" s="239"/>
      <c r="WJZ56" s="239"/>
      <c r="WKA56" s="239"/>
      <c r="WKB56" s="239"/>
      <c r="WKC56" s="239"/>
      <c r="WKD56" s="239"/>
      <c r="WKE56" s="239"/>
      <c r="WKF56" s="239"/>
      <c r="WKG56" s="239"/>
      <c r="WKH56" s="239"/>
      <c r="WKI56" s="239"/>
      <c r="WKJ56" s="239"/>
      <c r="WKK56" s="239"/>
      <c r="WKL56" s="239"/>
      <c r="WKM56" s="239"/>
      <c r="WKN56" s="239"/>
      <c r="WKO56" s="239"/>
      <c r="WKP56" s="239"/>
      <c r="WKQ56" s="239"/>
      <c r="WKR56" s="239"/>
      <c r="WKS56" s="239"/>
      <c r="WKT56" s="239"/>
      <c r="WKU56" s="239"/>
      <c r="WKV56" s="239"/>
      <c r="WKW56" s="239"/>
      <c r="WKX56" s="239"/>
      <c r="WKY56" s="239"/>
      <c r="WKZ56" s="239"/>
      <c r="WLA56" s="239"/>
      <c r="WLB56" s="239"/>
      <c r="WLC56" s="239"/>
      <c r="WLD56" s="239"/>
      <c r="WLE56" s="239"/>
      <c r="WLF56" s="239"/>
      <c r="WLG56" s="239"/>
      <c r="WLH56" s="239"/>
      <c r="WLI56" s="239"/>
      <c r="WLJ56" s="239"/>
      <c r="WLK56" s="239"/>
      <c r="WLL56" s="239"/>
      <c r="WLM56" s="239"/>
      <c r="WLN56" s="239"/>
      <c r="WLO56" s="239"/>
      <c r="WLP56" s="239"/>
      <c r="WLQ56" s="239"/>
      <c r="WLR56" s="239"/>
      <c r="WLS56" s="239"/>
      <c r="WLT56" s="239"/>
      <c r="WLU56" s="239"/>
      <c r="WLV56" s="239"/>
      <c r="WLW56" s="239"/>
      <c r="WLX56" s="239"/>
      <c r="WLY56" s="239"/>
      <c r="WLZ56" s="239"/>
      <c r="WMA56" s="239"/>
      <c r="WMB56" s="239"/>
      <c r="WMC56" s="239"/>
      <c r="WMD56" s="239"/>
      <c r="WME56" s="239"/>
      <c r="WMF56" s="239"/>
      <c r="WMG56" s="239"/>
      <c r="WMH56" s="239"/>
      <c r="WMI56" s="239"/>
      <c r="WMJ56" s="239"/>
      <c r="WMK56" s="239"/>
      <c r="WML56" s="239"/>
      <c r="WMM56" s="239"/>
      <c r="WMN56" s="239"/>
      <c r="WMO56" s="239"/>
      <c r="WMP56" s="239"/>
      <c r="WMQ56" s="239"/>
      <c r="WMR56" s="239"/>
      <c r="WMS56" s="239"/>
      <c r="WMT56" s="239"/>
      <c r="WMU56" s="239"/>
      <c r="WMV56" s="239"/>
      <c r="WMW56" s="239"/>
      <c r="WMX56" s="239"/>
      <c r="WMY56" s="239"/>
      <c r="WMZ56" s="239"/>
      <c r="WNA56" s="239"/>
      <c r="WNB56" s="239"/>
      <c r="WNC56" s="239"/>
      <c r="WND56" s="239"/>
      <c r="WNE56" s="239"/>
      <c r="WNF56" s="239"/>
      <c r="WNG56" s="239"/>
      <c r="WNH56" s="239"/>
      <c r="WNI56" s="239"/>
      <c r="WNJ56" s="239"/>
      <c r="WNK56" s="239"/>
      <c r="WNL56" s="239"/>
      <c r="WNM56" s="239"/>
      <c r="WNN56" s="239"/>
      <c r="WNO56" s="239"/>
      <c r="WNP56" s="239"/>
      <c r="WNQ56" s="239"/>
      <c r="WNR56" s="239"/>
      <c r="WNS56" s="239"/>
      <c r="WNT56" s="239"/>
      <c r="WNU56" s="239"/>
      <c r="WNV56" s="239"/>
      <c r="WNW56" s="239"/>
      <c r="WNX56" s="239"/>
      <c r="WNY56" s="239"/>
      <c r="WNZ56" s="239"/>
      <c r="WOA56" s="239"/>
      <c r="WOB56" s="239"/>
      <c r="WOC56" s="239"/>
      <c r="WOD56" s="239"/>
      <c r="WOE56" s="239"/>
      <c r="WOF56" s="239"/>
      <c r="WOG56" s="239"/>
      <c r="WOH56" s="239"/>
      <c r="WOI56" s="239"/>
      <c r="WOJ56" s="239"/>
      <c r="WOK56" s="239"/>
      <c r="WOL56" s="239"/>
      <c r="WOM56" s="239"/>
      <c r="WON56" s="239"/>
      <c r="WOO56" s="239"/>
      <c r="WOP56" s="239"/>
      <c r="WOQ56" s="239"/>
      <c r="WOR56" s="239"/>
      <c r="WOS56" s="239"/>
      <c r="WOT56" s="239"/>
      <c r="WOU56" s="239"/>
      <c r="WOV56" s="239"/>
      <c r="WOW56" s="239"/>
      <c r="WOX56" s="239"/>
      <c r="WOY56" s="239"/>
      <c r="WOZ56" s="239"/>
      <c r="WPA56" s="239"/>
      <c r="WPB56" s="239"/>
      <c r="WPC56" s="239"/>
      <c r="WPD56" s="239"/>
      <c r="WPE56" s="239"/>
      <c r="WPF56" s="239"/>
      <c r="WPG56" s="239"/>
      <c r="WPH56" s="239"/>
      <c r="WPI56" s="239"/>
      <c r="WPJ56" s="239"/>
      <c r="WPK56" s="239"/>
      <c r="WPL56" s="239"/>
      <c r="WPM56" s="239"/>
      <c r="WPN56" s="239"/>
      <c r="WPO56" s="239"/>
      <c r="WPP56" s="239"/>
      <c r="WPQ56" s="239"/>
      <c r="WPR56" s="239"/>
      <c r="WPS56" s="239"/>
      <c r="WPT56" s="239"/>
      <c r="WPU56" s="239"/>
      <c r="WPV56" s="239"/>
      <c r="WPW56" s="239"/>
      <c r="WPX56" s="239"/>
      <c r="WPY56" s="239"/>
      <c r="WPZ56" s="239"/>
      <c r="WQA56" s="239"/>
      <c r="WQB56" s="239"/>
      <c r="WQC56" s="239"/>
      <c r="WQD56" s="239"/>
      <c r="WQE56" s="239"/>
      <c r="WQF56" s="239"/>
      <c r="WQG56" s="239"/>
      <c r="WQH56" s="239"/>
      <c r="WQI56" s="239"/>
      <c r="WQJ56" s="239"/>
      <c r="WQK56" s="239"/>
      <c r="WQL56" s="239"/>
      <c r="WQM56" s="239"/>
      <c r="WQN56" s="239"/>
      <c r="WQO56" s="239"/>
      <c r="WQP56" s="239"/>
      <c r="WQQ56" s="239"/>
      <c r="WQR56" s="239"/>
      <c r="WQS56" s="239"/>
      <c r="WQT56" s="239"/>
      <c r="WQU56" s="239"/>
      <c r="WQV56" s="239"/>
      <c r="WQW56" s="239"/>
      <c r="WQX56" s="239"/>
      <c r="WQY56" s="239"/>
      <c r="WQZ56" s="239"/>
      <c r="WRA56" s="239"/>
      <c r="WRB56" s="239"/>
      <c r="WRC56" s="239"/>
      <c r="WRD56" s="239"/>
      <c r="WRE56" s="239"/>
      <c r="WRF56" s="239"/>
      <c r="WRG56" s="239"/>
      <c r="WRH56" s="239"/>
      <c r="WRI56" s="239"/>
      <c r="WRJ56" s="239"/>
      <c r="WRK56" s="239"/>
      <c r="WRL56" s="239"/>
      <c r="WRM56" s="239"/>
      <c r="WRN56" s="239"/>
      <c r="WRO56" s="239"/>
      <c r="WRP56" s="239"/>
      <c r="WRQ56" s="239"/>
      <c r="WRR56" s="239"/>
      <c r="WRS56" s="239"/>
      <c r="WRT56" s="239"/>
      <c r="WRU56" s="239"/>
      <c r="WRV56" s="239"/>
      <c r="WRW56" s="239"/>
      <c r="WRX56" s="239"/>
      <c r="WRY56" s="239"/>
      <c r="WRZ56" s="239"/>
      <c r="WSA56" s="239"/>
      <c r="WSB56" s="239"/>
      <c r="WSC56" s="239"/>
      <c r="WSD56" s="239"/>
      <c r="WSE56" s="239"/>
      <c r="WSF56" s="239"/>
      <c r="WSG56" s="239"/>
      <c r="WSH56" s="239"/>
      <c r="WSI56" s="239"/>
      <c r="WSJ56" s="239"/>
      <c r="WSK56" s="239"/>
      <c r="WSL56" s="239"/>
      <c r="WSM56" s="239"/>
      <c r="WSN56" s="239"/>
      <c r="WSO56" s="239"/>
      <c r="WSP56" s="239"/>
      <c r="WSQ56" s="239"/>
      <c r="WSR56" s="239"/>
      <c r="WSS56" s="239"/>
      <c r="WST56" s="239"/>
      <c r="WSU56" s="239"/>
      <c r="WSV56" s="239"/>
      <c r="WSW56" s="239"/>
      <c r="WSX56" s="239"/>
      <c r="WSY56" s="239"/>
      <c r="WSZ56" s="239"/>
      <c r="WTA56" s="239"/>
      <c r="WTB56" s="239"/>
      <c r="WTC56" s="239"/>
      <c r="WTD56" s="239"/>
      <c r="WTE56" s="239"/>
      <c r="WTF56" s="239"/>
      <c r="WTG56" s="239"/>
      <c r="WTH56" s="239"/>
      <c r="WTI56" s="239"/>
      <c r="WTJ56" s="239"/>
      <c r="WTK56" s="239"/>
      <c r="WTL56" s="239"/>
      <c r="WTM56" s="239"/>
      <c r="WTN56" s="239"/>
      <c r="WTO56" s="239"/>
      <c r="WTP56" s="239"/>
      <c r="WTQ56" s="239"/>
      <c r="WTR56" s="239"/>
      <c r="WTS56" s="239"/>
      <c r="WTT56" s="239"/>
      <c r="WTU56" s="239"/>
      <c r="WTV56" s="239"/>
      <c r="WTW56" s="239"/>
      <c r="WTX56" s="239"/>
      <c r="WTY56" s="239"/>
      <c r="WTZ56" s="239"/>
      <c r="WUA56" s="239"/>
      <c r="WUB56" s="239"/>
      <c r="WUC56" s="239"/>
      <c r="WUD56" s="239"/>
      <c r="WUE56" s="239"/>
      <c r="WUF56" s="239"/>
      <c r="WUG56" s="239"/>
      <c r="WUH56" s="239"/>
      <c r="WUI56" s="239"/>
      <c r="WUJ56" s="239"/>
      <c r="WUK56" s="239"/>
      <c r="WUL56" s="239"/>
      <c r="WUM56" s="239"/>
      <c r="WUN56" s="239"/>
      <c r="WUO56" s="239"/>
      <c r="WUP56" s="239"/>
      <c r="WUQ56" s="239"/>
      <c r="WUR56" s="239"/>
      <c r="WUS56" s="239"/>
      <c r="WUT56" s="239"/>
      <c r="WUU56" s="239"/>
      <c r="WUV56" s="239"/>
      <c r="WUW56" s="239"/>
      <c r="WUX56" s="239"/>
      <c r="WUY56" s="239"/>
      <c r="WUZ56" s="239"/>
      <c r="WVA56" s="239"/>
      <c r="WVB56" s="239"/>
      <c r="WVC56" s="239"/>
      <c r="WVD56" s="239"/>
      <c r="WVE56" s="239"/>
      <c r="WVF56" s="239"/>
      <c r="WVG56" s="239"/>
      <c r="WVH56" s="239"/>
      <c r="WVI56" s="239"/>
      <c r="WVJ56" s="239"/>
      <c r="WVK56" s="239"/>
      <c r="WVL56" s="239"/>
      <c r="WVM56" s="239"/>
      <c r="WVN56" s="239"/>
      <c r="WVO56" s="239"/>
      <c r="WVP56" s="239"/>
      <c r="WVQ56" s="239"/>
      <c r="WVR56" s="239"/>
      <c r="WVS56" s="239"/>
      <c r="WVT56" s="239"/>
      <c r="WVU56" s="239"/>
      <c r="WVV56" s="239"/>
      <c r="WVW56" s="239"/>
      <c r="WVX56" s="239"/>
      <c r="WVY56" s="239"/>
      <c r="WVZ56" s="239"/>
      <c r="WWA56" s="239"/>
      <c r="WWB56" s="239"/>
      <c r="WWC56" s="239"/>
      <c r="WWD56" s="239"/>
      <c r="WWE56" s="239"/>
      <c r="WWF56" s="239"/>
      <c r="WWG56" s="239"/>
      <c r="WWH56" s="239"/>
      <c r="WWI56" s="239"/>
      <c r="WWJ56" s="239"/>
      <c r="WWK56" s="239"/>
      <c r="WWL56" s="239"/>
      <c r="WWM56" s="239"/>
      <c r="WWN56" s="239"/>
      <c r="WWO56" s="239"/>
      <c r="WWP56" s="239"/>
      <c r="WWQ56" s="239"/>
      <c r="WWR56" s="239"/>
      <c r="WWS56" s="239"/>
      <c r="WWT56" s="239"/>
      <c r="WWU56" s="239"/>
      <c r="WWV56" s="239"/>
      <c r="WWW56" s="239"/>
      <c r="WWX56" s="239"/>
      <c r="WWY56" s="239"/>
      <c r="WWZ56" s="239"/>
      <c r="WXA56" s="239"/>
      <c r="WXB56" s="239"/>
      <c r="WXC56" s="239"/>
      <c r="WXD56" s="239"/>
      <c r="WXE56" s="239"/>
      <c r="WXF56" s="239"/>
      <c r="WXG56" s="239"/>
      <c r="WXH56" s="239"/>
      <c r="WXI56" s="239"/>
      <c r="WXJ56" s="239"/>
      <c r="WXK56" s="239"/>
      <c r="WXL56" s="239"/>
      <c r="WXM56" s="239"/>
      <c r="WXN56" s="239"/>
      <c r="WXO56" s="239"/>
      <c r="WXP56" s="239"/>
      <c r="WXQ56" s="239"/>
      <c r="WXR56" s="239"/>
      <c r="WXS56" s="239"/>
      <c r="WXT56" s="239"/>
      <c r="WXU56" s="239"/>
      <c r="WXV56" s="239"/>
      <c r="WXW56" s="239"/>
      <c r="WXX56" s="239"/>
      <c r="WXY56" s="239"/>
      <c r="WXZ56" s="239"/>
      <c r="WYA56" s="239"/>
      <c r="WYB56" s="239"/>
      <c r="WYC56" s="239"/>
      <c r="WYD56" s="239"/>
      <c r="WYE56" s="239"/>
      <c r="WYF56" s="239"/>
      <c r="WYG56" s="239"/>
      <c r="WYH56" s="239"/>
      <c r="WYI56" s="239"/>
      <c r="WYJ56" s="239"/>
      <c r="WYK56" s="239"/>
      <c r="WYL56" s="239"/>
      <c r="WYM56" s="239"/>
      <c r="WYN56" s="239"/>
      <c r="WYO56" s="239"/>
      <c r="WYP56" s="239"/>
      <c r="WYQ56" s="239"/>
      <c r="WYR56" s="239"/>
      <c r="WYS56" s="239"/>
      <c r="WYT56" s="239"/>
      <c r="WYU56" s="239"/>
      <c r="WYV56" s="239"/>
      <c r="WYW56" s="239"/>
      <c r="WYX56" s="239"/>
      <c r="WYY56" s="239"/>
      <c r="WYZ56" s="239"/>
      <c r="WZA56" s="239"/>
      <c r="WZB56" s="239"/>
      <c r="WZC56" s="239"/>
      <c r="WZD56" s="239"/>
      <c r="WZE56" s="239"/>
      <c r="WZF56" s="239"/>
      <c r="WZG56" s="239"/>
      <c r="WZH56" s="239"/>
      <c r="WZI56" s="239"/>
      <c r="WZJ56" s="239"/>
      <c r="WZK56" s="239"/>
      <c r="WZL56" s="239"/>
      <c r="WZM56" s="239"/>
      <c r="WZN56" s="239"/>
      <c r="WZO56" s="239"/>
      <c r="WZP56" s="239"/>
      <c r="WZQ56" s="239"/>
      <c r="WZR56" s="239"/>
      <c r="WZS56" s="239"/>
      <c r="WZT56" s="239"/>
      <c r="WZU56" s="239"/>
      <c r="WZV56" s="239"/>
      <c r="WZW56" s="239"/>
      <c r="WZX56" s="239"/>
      <c r="WZY56" s="239"/>
      <c r="WZZ56" s="239"/>
      <c r="XAA56" s="239"/>
      <c r="XAB56" s="239"/>
      <c r="XAC56" s="239"/>
      <c r="XAD56" s="239"/>
      <c r="XAE56" s="239"/>
      <c r="XAF56" s="239"/>
      <c r="XAG56" s="239"/>
      <c r="XAH56" s="239"/>
      <c r="XAI56" s="239"/>
      <c r="XAJ56" s="239"/>
      <c r="XAK56" s="239"/>
      <c r="XAL56" s="239"/>
      <c r="XAM56" s="239"/>
      <c r="XAN56" s="239"/>
      <c r="XAO56" s="239"/>
      <c r="XAP56" s="239"/>
      <c r="XAQ56" s="239"/>
      <c r="XAR56" s="239"/>
      <c r="XAS56" s="239"/>
      <c r="XAT56" s="239"/>
      <c r="XAU56" s="239"/>
      <c r="XAV56" s="239"/>
      <c r="XAW56" s="239"/>
      <c r="XAX56" s="239"/>
      <c r="XAY56" s="239"/>
      <c r="XAZ56" s="239"/>
      <c r="XBA56" s="239"/>
      <c r="XBB56" s="239"/>
      <c r="XBC56" s="239"/>
      <c r="XBD56" s="239"/>
      <c r="XBE56" s="239"/>
      <c r="XBF56" s="239"/>
      <c r="XBG56" s="239"/>
      <c r="XBH56" s="239"/>
      <c r="XBI56" s="239"/>
      <c r="XBJ56" s="239"/>
      <c r="XBK56" s="239"/>
      <c r="XBL56" s="239"/>
      <c r="XBM56" s="239"/>
      <c r="XBN56" s="239"/>
      <c r="XBO56" s="239"/>
      <c r="XBP56" s="239"/>
      <c r="XBQ56" s="239"/>
      <c r="XBR56" s="239"/>
      <c r="XBS56" s="239"/>
      <c r="XBT56" s="239"/>
      <c r="XBU56" s="239"/>
      <c r="XBV56" s="239"/>
      <c r="XBW56" s="239"/>
      <c r="XBX56" s="239"/>
      <c r="XBY56" s="239"/>
      <c r="XBZ56" s="239"/>
      <c r="XCA56" s="239"/>
      <c r="XCB56" s="239"/>
      <c r="XCC56" s="239"/>
      <c r="XCD56" s="239"/>
      <c r="XCE56" s="239"/>
      <c r="XCF56" s="239"/>
      <c r="XCG56" s="239"/>
      <c r="XCH56" s="239"/>
      <c r="XCI56" s="239"/>
      <c r="XCJ56" s="239"/>
      <c r="XCK56" s="239"/>
      <c r="XCL56" s="239"/>
      <c r="XCM56" s="239"/>
      <c r="XCN56" s="239"/>
      <c r="XCO56" s="239"/>
      <c r="XCP56" s="239"/>
      <c r="XCQ56" s="239"/>
      <c r="XCR56" s="239"/>
      <c r="XCS56" s="239"/>
      <c r="XCT56" s="239"/>
      <c r="XCU56" s="239"/>
      <c r="XCV56" s="239"/>
      <c r="XCW56" s="239"/>
      <c r="XCX56" s="239"/>
      <c r="XCY56" s="239"/>
      <c r="XCZ56" s="239"/>
      <c r="XDA56" s="239"/>
      <c r="XDB56" s="239"/>
      <c r="XDC56" s="239"/>
      <c r="XDD56" s="239"/>
      <c r="XDE56" s="239"/>
      <c r="XDF56" s="239"/>
      <c r="XDG56" s="239"/>
      <c r="XDH56" s="239"/>
      <c r="XDI56" s="239"/>
      <c r="XDJ56" s="239"/>
      <c r="XDK56" s="239"/>
      <c r="XDL56" s="239"/>
      <c r="XDM56" s="239"/>
      <c r="XDN56" s="239"/>
      <c r="XDO56" s="239"/>
      <c r="XDP56" s="239"/>
      <c r="XDQ56" s="239"/>
      <c r="XDR56" s="239"/>
      <c r="XDS56" s="239"/>
      <c r="XDT56" s="239"/>
      <c r="XDU56" s="239"/>
      <c r="XDV56" s="239"/>
      <c r="XDW56" s="239"/>
      <c r="XDX56" s="239"/>
      <c r="XDY56" s="239"/>
      <c r="XDZ56" s="239"/>
      <c r="XEA56" s="239"/>
      <c r="XEB56" s="239"/>
      <c r="XEC56" s="239"/>
      <c r="XED56" s="239"/>
      <c r="XEE56" s="239"/>
      <c r="XEF56" s="239"/>
      <c r="XEG56" s="239"/>
      <c r="XEH56" s="239"/>
      <c r="XEI56" s="239"/>
      <c r="XEJ56" s="239"/>
      <c r="XEK56" s="239"/>
      <c r="XEL56" s="239"/>
      <c r="XEM56" s="239"/>
      <c r="XEN56" s="239"/>
      <c r="XEO56" s="239"/>
      <c r="XEP56" s="239"/>
      <c r="XEQ56" s="239"/>
      <c r="XER56" s="239"/>
      <c r="XES56" s="239"/>
      <c r="XET56" s="239"/>
      <c r="XEU56" s="239"/>
      <c r="XEV56" s="239"/>
      <c r="XEW56" s="239"/>
      <c r="XEX56" s="239"/>
      <c r="XEY56" s="239"/>
      <c r="XEZ56" s="239"/>
      <c r="XFA56" s="239"/>
      <c r="XFB56" s="239"/>
      <c r="XFC56" s="239"/>
    </row>
    <row r="57" spans="2:16383" s="203" customFormat="1" ht="15" x14ac:dyDescent="0.25">
      <c r="C57" s="292" t="str">
        <f>"Prijs conform staffel cumulatief"</f>
        <v>Prijs conform staffel cumulatief</v>
      </c>
      <c r="D57" s="295" t="str">
        <f>IF(ISERROR(VLOOKUP(D56,$D$47:$I$51,6,TRUE)),"",VLOOKUP(D56,$D$47:$I$51,6,TRUE))</f>
        <v/>
      </c>
      <c r="E57" s="295" t="str">
        <f>IF(ISERROR(VLOOKUP(E56,$D$47:$I$51,6,TRUE)),"",VLOOKUP(E56,$D$47:$I$51,6,TRUE))</f>
        <v/>
      </c>
      <c r="F57" s="295" t="str">
        <f>IF(ISERROR(VLOOKUP(F56,$D$47:$I$51,6,TRUE)),"",VLOOKUP(F56,$D$47:$I$51,6,TRUE))</f>
        <v/>
      </c>
      <c r="G57" s="295" t="str">
        <f>IF(ISERROR(VLOOKUP(G56,$D$47:$I$51,6,TRUE)),"",VLOOKUP(G56,$D$47:$I$51,6,TRUE))</f>
        <v/>
      </c>
      <c r="J57" s="290"/>
      <c r="L57" s="197"/>
      <c r="M57" s="197"/>
      <c r="N57" s="195"/>
      <c r="O57" s="239"/>
      <c r="P57" s="239"/>
      <c r="Q57" s="239"/>
      <c r="R57" s="239"/>
      <c r="S57" s="239"/>
      <c r="T57" s="239"/>
      <c r="U57" s="239"/>
      <c r="V57" s="239"/>
      <c r="W57" s="239"/>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9"/>
      <c r="AX57" s="239"/>
      <c r="AY57" s="239"/>
      <c r="AZ57" s="239"/>
      <c r="BA57" s="239"/>
      <c r="BB57" s="239"/>
      <c r="BC57" s="239"/>
      <c r="BD57" s="239"/>
      <c r="BE57" s="239"/>
      <c r="BF57" s="239"/>
      <c r="BG57" s="239"/>
      <c r="BH57" s="239"/>
      <c r="BI57" s="239"/>
      <c r="BJ57" s="239"/>
      <c r="BK57" s="239"/>
      <c r="BL57" s="239"/>
      <c r="BM57" s="239"/>
      <c r="BN57" s="239"/>
      <c r="BO57" s="239"/>
      <c r="BP57" s="239"/>
      <c r="BQ57" s="239"/>
      <c r="BR57" s="239"/>
      <c r="BS57" s="239"/>
      <c r="BT57" s="239"/>
      <c r="BU57" s="239"/>
      <c r="BV57" s="239"/>
      <c r="BW57" s="239"/>
      <c r="BX57" s="239"/>
      <c r="BY57" s="239"/>
      <c r="BZ57" s="239"/>
      <c r="CA57" s="239"/>
      <c r="CB57" s="239"/>
      <c r="CC57" s="239"/>
      <c r="CD57" s="239"/>
      <c r="CE57" s="239"/>
      <c r="CF57" s="239"/>
      <c r="CG57" s="239"/>
      <c r="CH57" s="239"/>
      <c r="CI57" s="239"/>
      <c r="CJ57" s="239"/>
      <c r="CK57" s="239"/>
      <c r="CL57" s="239"/>
      <c r="CM57" s="239"/>
      <c r="CN57" s="239"/>
      <c r="CO57" s="239"/>
      <c r="CP57" s="239"/>
      <c r="CQ57" s="239"/>
      <c r="CR57" s="239"/>
      <c r="CS57" s="239"/>
      <c r="CT57" s="239"/>
      <c r="CU57" s="239"/>
      <c r="CV57" s="239"/>
      <c r="CW57" s="239"/>
      <c r="CX57" s="239"/>
      <c r="CY57" s="239"/>
      <c r="CZ57" s="239"/>
      <c r="DA57" s="239"/>
      <c r="DB57" s="239"/>
      <c r="DC57" s="239"/>
      <c r="DD57" s="239"/>
      <c r="DE57" s="239"/>
      <c r="DF57" s="239"/>
      <c r="DG57" s="239"/>
      <c r="DH57" s="239"/>
      <c r="DI57" s="239"/>
      <c r="DJ57" s="239"/>
      <c r="DK57" s="239"/>
      <c r="DL57" s="239"/>
      <c r="DM57" s="239"/>
      <c r="DN57" s="239"/>
      <c r="DO57" s="239"/>
      <c r="DP57" s="239"/>
      <c r="DQ57" s="239"/>
      <c r="DR57" s="239"/>
      <c r="DS57" s="239"/>
      <c r="DT57" s="239"/>
      <c r="DU57" s="239"/>
      <c r="DV57" s="239"/>
      <c r="DW57" s="239"/>
      <c r="DX57" s="239"/>
      <c r="DY57" s="239"/>
      <c r="DZ57" s="239"/>
      <c r="EA57" s="239"/>
      <c r="EB57" s="239"/>
      <c r="EC57" s="239"/>
      <c r="ED57" s="239"/>
      <c r="EE57" s="239"/>
      <c r="EF57" s="239"/>
      <c r="EG57" s="239"/>
      <c r="EH57" s="239"/>
      <c r="EI57" s="239"/>
      <c r="EJ57" s="239"/>
      <c r="EK57" s="239"/>
      <c r="EL57" s="239"/>
      <c r="EM57" s="239"/>
      <c r="EN57" s="239"/>
      <c r="EO57" s="239"/>
      <c r="EP57" s="239"/>
      <c r="EQ57" s="239"/>
      <c r="ER57" s="239"/>
      <c r="ES57" s="239"/>
      <c r="ET57" s="239"/>
      <c r="EU57" s="239"/>
      <c r="EV57" s="239"/>
      <c r="EW57" s="239"/>
      <c r="EX57" s="239"/>
      <c r="EY57" s="239"/>
      <c r="EZ57" s="239"/>
      <c r="FA57" s="239"/>
      <c r="FB57" s="239"/>
      <c r="FC57" s="239"/>
      <c r="FD57" s="239"/>
      <c r="FE57" s="239"/>
      <c r="FF57" s="239"/>
      <c r="FG57" s="239"/>
      <c r="FH57" s="239"/>
      <c r="FI57" s="239"/>
      <c r="FJ57" s="239"/>
      <c r="FK57" s="239"/>
      <c r="FL57" s="239"/>
      <c r="FM57" s="239"/>
      <c r="FN57" s="239"/>
      <c r="FO57" s="239"/>
      <c r="FP57" s="239"/>
      <c r="FQ57" s="239"/>
      <c r="FR57" s="239"/>
      <c r="FS57" s="239"/>
      <c r="FT57" s="239"/>
      <c r="FU57" s="239"/>
      <c r="FV57" s="239"/>
      <c r="FW57" s="239"/>
      <c r="FX57" s="239"/>
      <c r="FY57" s="239"/>
      <c r="FZ57" s="239"/>
      <c r="GA57" s="239"/>
      <c r="GB57" s="239"/>
      <c r="GC57" s="239"/>
      <c r="GD57" s="239"/>
      <c r="GE57" s="239"/>
      <c r="GF57" s="239"/>
      <c r="GG57" s="239"/>
      <c r="GH57" s="239"/>
      <c r="GI57" s="239"/>
      <c r="GJ57" s="239"/>
      <c r="GK57" s="239"/>
      <c r="GL57" s="239"/>
      <c r="GM57" s="239"/>
      <c r="GN57" s="239"/>
      <c r="GO57" s="239"/>
      <c r="GP57" s="239"/>
      <c r="GQ57" s="239"/>
      <c r="GR57" s="239"/>
      <c r="GS57" s="239"/>
      <c r="GT57" s="239"/>
      <c r="GU57" s="239"/>
      <c r="GV57" s="239"/>
      <c r="GW57" s="239"/>
      <c r="GX57" s="239"/>
      <c r="GY57" s="239"/>
      <c r="GZ57" s="239"/>
      <c r="HA57" s="239"/>
      <c r="HB57" s="239"/>
      <c r="HC57" s="239"/>
      <c r="HD57" s="239"/>
      <c r="HE57" s="239"/>
      <c r="HF57" s="239"/>
      <c r="HG57" s="239"/>
      <c r="HH57" s="239"/>
      <c r="HI57" s="239"/>
      <c r="HJ57" s="239"/>
      <c r="HK57" s="239"/>
      <c r="HL57" s="239"/>
      <c r="HM57" s="239"/>
      <c r="HN57" s="239"/>
      <c r="HO57" s="239"/>
      <c r="HP57" s="239"/>
      <c r="HQ57" s="239"/>
      <c r="HR57" s="239"/>
      <c r="HS57" s="239"/>
      <c r="HT57" s="239"/>
      <c r="HU57" s="239"/>
      <c r="HV57" s="239"/>
      <c r="HW57" s="239"/>
      <c r="HX57" s="239"/>
      <c r="HY57" s="239"/>
      <c r="HZ57" s="239"/>
      <c r="IA57" s="239"/>
      <c r="IB57" s="239"/>
      <c r="IC57" s="239"/>
      <c r="ID57" s="239"/>
      <c r="IE57" s="239"/>
      <c r="IF57" s="239"/>
      <c r="IG57" s="239"/>
      <c r="IH57" s="239"/>
      <c r="II57" s="239"/>
      <c r="IJ57" s="239"/>
      <c r="IK57" s="239"/>
      <c r="IL57" s="239"/>
      <c r="IM57" s="239"/>
      <c r="IN57" s="239"/>
      <c r="IO57" s="239"/>
      <c r="IP57" s="239"/>
      <c r="IQ57" s="239"/>
      <c r="IR57" s="239"/>
      <c r="IS57" s="239"/>
      <c r="IT57" s="239"/>
      <c r="IU57" s="239"/>
      <c r="IV57" s="239"/>
      <c r="IW57" s="239"/>
      <c r="IX57" s="239"/>
      <c r="IY57" s="239"/>
      <c r="IZ57" s="239"/>
      <c r="JA57" s="239"/>
      <c r="JB57" s="239"/>
      <c r="JC57" s="239"/>
      <c r="JD57" s="239"/>
      <c r="JE57" s="239"/>
      <c r="JF57" s="239"/>
      <c r="JG57" s="239"/>
      <c r="JH57" s="239"/>
      <c r="JI57" s="239"/>
      <c r="JJ57" s="239"/>
      <c r="JK57" s="239"/>
      <c r="JL57" s="239"/>
      <c r="JM57" s="239"/>
      <c r="JN57" s="239"/>
      <c r="JO57" s="239"/>
      <c r="JP57" s="239"/>
      <c r="JQ57" s="239"/>
      <c r="JR57" s="239"/>
      <c r="JS57" s="239"/>
      <c r="JT57" s="239"/>
      <c r="JU57" s="239"/>
      <c r="JV57" s="239"/>
      <c r="JW57" s="239"/>
      <c r="JX57" s="239"/>
      <c r="JY57" s="239"/>
      <c r="JZ57" s="239"/>
      <c r="KA57" s="239"/>
      <c r="KB57" s="239"/>
      <c r="KC57" s="239"/>
      <c r="KD57" s="239"/>
      <c r="KE57" s="239"/>
      <c r="KF57" s="239"/>
      <c r="KG57" s="239"/>
      <c r="KH57" s="239"/>
      <c r="KI57" s="239"/>
      <c r="KJ57" s="239"/>
      <c r="KK57" s="239"/>
      <c r="KL57" s="239"/>
      <c r="KM57" s="239"/>
      <c r="KN57" s="239"/>
      <c r="KO57" s="239"/>
      <c r="KP57" s="239"/>
      <c r="KQ57" s="239"/>
      <c r="KR57" s="239"/>
      <c r="KS57" s="239"/>
      <c r="KT57" s="239"/>
      <c r="KU57" s="239"/>
      <c r="KV57" s="239"/>
      <c r="KW57" s="239"/>
      <c r="KX57" s="239"/>
      <c r="KY57" s="239"/>
      <c r="KZ57" s="239"/>
      <c r="LA57" s="239"/>
      <c r="LB57" s="239"/>
      <c r="LC57" s="239"/>
      <c r="LD57" s="239"/>
      <c r="LE57" s="239"/>
      <c r="LF57" s="239"/>
      <c r="LG57" s="239"/>
      <c r="LH57" s="239"/>
      <c r="LI57" s="239"/>
      <c r="LJ57" s="239"/>
      <c r="LK57" s="239"/>
      <c r="LL57" s="239"/>
      <c r="LM57" s="239"/>
      <c r="LN57" s="239"/>
      <c r="LO57" s="239"/>
      <c r="LP57" s="239"/>
      <c r="LQ57" s="239"/>
      <c r="LR57" s="239"/>
      <c r="LS57" s="239"/>
      <c r="LT57" s="239"/>
      <c r="LU57" s="239"/>
      <c r="LV57" s="239"/>
      <c r="LW57" s="239"/>
      <c r="LX57" s="239"/>
      <c r="LY57" s="239"/>
      <c r="LZ57" s="239"/>
      <c r="MA57" s="239"/>
      <c r="MB57" s="239"/>
      <c r="MC57" s="239"/>
      <c r="MD57" s="239"/>
      <c r="ME57" s="239"/>
      <c r="MF57" s="239"/>
      <c r="MG57" s="239"/>
      <c r="MH57" s="239"/>
      <c r="MI57" s="239"/>
      <c r="MJ57" s="239"/>
      <c r="MK57" s="239"/>
      <c r="ML57" s="239"/>
      <c r="MM57" s="239"/>
      <c r="MN57" s="239"/>
      <c r="MO57" s="239"/>
      <c r="MP57" s="239"/>
      <c r="MQ57" s="239"/>
      <c r="MR57" s="239"/>
      <c r="MS57" s="239"/>
      <c r="MT57" s="239"/>
      <c r="MU57" s="239"/>
      <c r="MV57" s="239"/>
      <c r="MW57" s="239"/>
      <c r="MX57" s="239"/>
      <c r="MY57" s="239"/>
      <c r="MZ57" s="239"/>
      <c r="NA57" s="239"/>
      <c r="NB57" s="239"/>
      <c r="NC57" s="239"/>
      <c r="ND57" s="239"/>
      <c r="NE57" s="239"/>
      <c r="NF57" s="239"/>
      <c r="NG57" s="239"/>
      <c r="NH57" s="239"/>
      <c r="NI57" s="239"/>
      <c r="NJ57" s="239"/>
      <c r="NK57" s="239"/>
      <c r="NL57" s="239"/>
      <c r="NM57" s="239"/>
      <c r="NN57" s="239"/>
      <c r="NO57" s="239"/>
      <c r="NP57" s="239"/>
      <c r="NQ57" s="239"/>
      <c r="NR57" s="239"/>
      <c r="NS57" s="239"/>
      <c r="NT57" s="239"/>
      <c r="NU57" s="239"/>
      <c r="NV57" s="239"/>
      <c r="NW57" s="239"/>
      <c r="NX57" s="239"/>
      <c r="NY57" s="239"/>
      <c r="NZ57" s="239"/>
      <c r="OA57" s="239"/>
      <c r="OB57" s="239"/>
      <c r="OC57" s="239"/>
      <c r="OD57" s="239"/>
      <c r="OE57" s="239"/>
      <c r="OF57" s="239"/>
      <c r="OG57" s="239"/>
      <c r="OH57" s="239"/>
      <c r="OI57" s="239"/>
      <c r="OJ57" s="239"/>
      <c r="OK57" s="239"/>
      <c r="OL57" s="239"/>
      <c r="OM57" s="239"/>
      <c r="ON57" s="239"/>
      <c r="OO57" s="239"/>
      <c r="OP57" s="239"/>
      <c r="OQ57" s="239"/>
      <c r="OR57" s="239"/>
      <c r="OS57" s="239"/>
      <c r="OT57" s="239"/>
      <c r="OU57" s="239"/>
      <c r="OV57" s="239"/>
      <c r="OW57" s="239"/>
      <c r="OX57" s="239"/>
      <c r="OY57" s="239"/>
      <c r="OZ57" s="239"/>
      <c r="PA57" s="239"/>
      <c r="PB57" s="239"/>
      <c r="PC57" s="239"/>
      <c r="PD57" s="239"/>
      <c r="PE57" s="239"/>
      <c r="PF57" s="239"/>
      <c r="PG57" s="239"/>
      <c r="PH57" s="239"/>
      <c r="PI57" s="239"/>
      <c r="PJ57" s="239"/>
      <c r="PK57" s="239"/>
      <c r="PL57" s="239"/>
      <c r="PM57" s="239"/>
      <c r="PN57" s="239"/>
      <c r="PO57" s="239"/>
      <c r="PP57" s="239"/>
      <c r="PQ57" s="239"/>
      <c r="PR57" s="239"/>
      <c r="PS57" s="239"/>
      <c r="PT57" s="239"/>
      <c r="PU57" s="239"/>
      <c r="PV57" s="239"/>
      <c r="PW57" s="239"/>
      <c r="PX57" s="239"/>
      <c r="PY57" s="239"/>
      <c r="PZ57" s="239"/>
      <c r="QA57" s="239"/>
      <c r="QB57" s="239"/>
      <c r="QC57" s="239"/>
      <c r="QD57" s="239"/>
      <c r="QE57" s="239"/>
      <c r="QF57" s="239"/>
      <c r="QG57" s="239"/>
      <c r="QH57" s="239"/>
      <c r="QI57" s="239"/>
      <c r="QJ57" s="239"/>
      <c r="QK57" s="239"/>
      <c r="QL57" s="239"/>
      <c r="QM57" s="239"/>
      <c r="QN57" s="239"/>
      <c r="QO57" s="239"/>
      <c r="QP57" s="239"/>
      <c r="QQ57" s="239"/>
      <c r="QR57" s="239"/>
      <c r="QS57" s="239"/>
      <c r="QT57" s="239"/>
      <c r="QU57" s="239"/>
      <c r="QV57" s="239"/>
      <c r="QW57" s="239"/>
      <c r="QX57" s="239"/>
      <c r="QY57" s="239"/>
      <c r="QZ57" s="239"/>
      <c r="RA57" s="239"/>
      <c r="RB57" s="239"/>
      <c r="RC57" s="239"/>
      <c r="RD57" s="239"/>
      <c r="RE57" s="239"/>
      <c r="RF57" s="239"/>
      <c r="RG57" s="239"/>
      <c r="RH57" s="239"/>
      <c r="RI57" s="239"/>
      <c r="RJ57" s="239"/>
      <c r="RK57" s="239"/>
      <c r="RL57" s="239"/>
      <c r="RM57" s="239"/>
      <c r="RN57" s="239"/>
      <c r="RO57" s="239"/>
      <c r="RP57" s="239"/>
      <c r="RQ57" s="239"/>
      <c r="RR57" s="239"/>
      <c r="RS57" s="239"/>
      <c r="RT57" s="239"/>
      <c r="RU57" s="239"/>
      <c r="RV57" s="239"/>
      <c r="RW57" s="239"/>
      <c r="RX57" s="239"/>
      <c r="RY57" s="239"/>
      <c r="RZ57" s="239"/>
      <c r="SA57" s="239"/>
      <c r="SB57" s="239"/>
      <c r="SC57" s="239"/>
      <c r="SD57" s="239"/>
      <c r="SE57" s="239"/>
      <c r="SF57" s="239"/>
      <c r="SG57" s="239"/>
      <c r="SH57" s="239"/>
      <c r="SI57" s="239"/>
      <c r="SJ57" s="239"/>
      <c r="SK57" s="239"/>
      <c r="SL57" s="239"/>
      <c r="SM57" s="239"/>
      <c r="SN57" s="239"/>
      <c r="SO57" s="239"/>
      <c r="SP57" s="239"/>
      <c r="SQ57" s="239"/>
      <c r="SR57" s="239"/>
      <c r="SS57" s="239"/>
      <c r="ST57" s="239"/>
      <c r="SU57" s="239"/>
      <c r="SV57" s="239"/>
      <c r="SW57" s="239"/>
      <c r="SX57" s="239"/>
      <c r="SY57" s="239"/>
      <c r="SZ57" s="239"/>
      <c r="TA57" s="239"/>
      <c r="TB57" s="239"/>
      <c r="TC57" s="239"/>
      <c r="TD57" s="239"/>
      <c r="TE57" s="239"/>
      <c r="TF57" s="239"/>
      <c r="TG57" s="239"/>
      <c r="TH57" s="239"/>
      <c r="TI57" s="239"/>
      <c r="TJ57" s="239"/>
      <c r="TK57" s="239"/>
      <c r="TL57" s="239"/>
      <c r="TM57" s="239"/>
      <c r="TN57" s="239"/>
      <c r="TO57" s="239"/>
      <c r="TP57" s="239"/>
      <c r="TQ57" s="239"/>
      <c r="TR57" s="239"/>
      <c r="TS57" s="239"/>
      <c r="TT57" s="239"/>
      <c r="TU57" s="239"/>
      <c r="TV57" s="239"/>
      <c r="TW57" s="239"/>
      <c r="TX57" s="239"/>
      <c r="TY57" s="239"/>
      <c r="TZ57" s="239"/>
      <c r="UA57" s="239"/>
      <c r="UB57" s="239"/>
      <c r="UC57" s="239"/>
      <c r="UD57" s="239"/>
      <c r="UE57" s="239"/>
      <c r="UF57" s="239"/>
      <c r="UG57" s="239"/>
      <c r="UH57" s="239"/>
      <c r="UI57" s="239"/>
      <c r="UJ57" s="239"/>
      <c r="UK57" s="239"/>
      <c r="UL57" s="239"/>
      <c r="UM57" s="239"/>
      <c r="UN57" s="239"/>
      <c r="UO57" s="239"/>
      <c r="UP57" s="239"/>
      <c r="UQ57" s="239"/>
      <c r="UR57" s="239"/>
      <c r="US57" s="239"/>
      <c r="UT57" s="239"/>
      <c r="UU57" s="239"/>
      <c r="UV57" s="239"/>
      <c r="UW57" s="239"/>
      <c r="UX57" s="239"/>
      <c r="UY57" s="239"/>
      <c r="UZ57" s="239"/>
      <c r="VA57" s="239"/>
      <c r="VB57" s="239"/>
      <c r="VC57" s="239"/>
      <c r="VD57" s="239"/>
      <c r="VE57" s="239"/>
      <c r="VF57" s="239"/>
      <c r="VG57" s="239"/>
      <c r="VH57" s="239"/>
      <c r="VI57" s="239"/>
      <c r="VJ57" s="239"/>
      <c r="VK57" s="239"/>
      <c r="VL57" s="239"/>
      <c r="VM57" s="239"/>
      <c r="VN57" s="239"/>
      <c r="VO57" s="239"/>
      <c r="VP57" s="239"/>
      <c r="VQ57" s="239"/>
      <c r="VR57" s="239"/>
      <c r="VS57" s="239"/>
      <c r="VT57" s="239"/>
      <c r="VU57" s="239"/>
      <c r="VV57" s="239"/>
      <c r="VW57" s="239"/>
      <c r="VX57" s="239"/>
      <c r="VY57" s="239"/>
      <c r="VZ57" s="239"/>
      <c r="WA57" s="239"/>
      <c r="WB57" s="239"/>
      <c r="WC57" s="239"/>
      <c r="WD57" s="239"/>
      <c r="WE57" s="239"/>
      <c r="WF57" s="239"/>
      <c r="WG57" s="239"/>
      <c r="WH57" s="239"/>
      <c r="WI57" s="239"/>
      <c r="WJ57" s="239"/>
      <c r="WK57" s="239"/>
      <c r="WL57" s="239"/>
      <c r="WM57" s="239"/>
      <c r="WN57" s="239"/>
      <c r="WO57" s="239"/>
      <c r="WP57" s="239"/>
      <c r="WQ57" s="239"/>
      <c r="WR57" s="239"/>
      <c r="WS57" s="239"/>
      <c r="WT57" s="239"/>
      <c r="WU57" s="239"/>
      <c r="WV57" s="239"/>
      <c r="WW57" s="239"/>
      <c r="WX57" s="239"/>
      <c r="WY57" s="239"/>
      <c r="WZ57" s="239"/>
      <c r="XA57" s="239"/>
      <c r="XB57" s="239"/>
      <c r="XC57" s="239"/>
      <c r="XD57" s="239"/>
      <c r="XE57" s="239"/>
      <c r="XF57" s="239"/>
      <c r="XG57" s="239"/>
      <c r="XH57" s="239"/>
      <c r="XI57" s="239"/>
      <c r="XJ57" s="239"/>
      <c r="XK57" s="239"/>
      <c r="XL57" s="239"/>
      <c r="XM57" s="239"/>
      <c r="XN57" s="239"/>
      <c r="XO57" s="239"/>
      <c r="XP57" s="239"/>
      <c r="XQ57" s="239"/>
      <c r="XR57" s="239"/>
      <c r="XS57" s="239"/>
      <c r="XT57" s="239"/>
      <c r="XU57" s="239"/>
      <c r="XV57" s="239"/>
      <c r="XW57" s="239"/>
      <c r="XX57" s="239"/>
      <c r="XY57" s="239"/>
      <c r="XZ57" s="239"/>
      <c r="YA57" s="239"/>
      <c r="YB57" s="239"/>
      <c r="YC57" s="239"/>
      <c r="YD57" s="239"/>
      <c r="YE57" s="239"/>
      <c r="YF57" s="239"/>
      <c r="YG57" s="239"/>
      <c r="YH57" s="239"/>
      <c r="YI57" s="239"/>
      <c r="YJ57" s="239"/>
      <c r="YK57" s="239"/>
      <c r="YL57" s="239"/>
      <c r="YM57" s="239"/>
      <c r="YN57" s="239"/>
      <c r="YO57" s="239"/>
      <c r="YP57" s="239"/>
      <c r="YQ57" s="239"/>
      <c r="YR57" s="239"/>
      <c r="YS57" s="239"/>
      <c r="YT57" s="239"/>
      <c r="YU57" s="239"/>
      <c r="YV57" s="239"/>
      <c r="YW57" s="239"/>
      <c r="YX57" s="239"/>
      <c r="YY57" s="239"/>
      <c r="YZ57" s="239"/>
      <c r="ZA57" s="239"/>
      <c r="ZB57" s="239"/>
      <c r="ZC57" s="239"/>
      <c r="ZD57" s="239"/>
      <c r="ZE57" s="239"/>
      <c r="ZF57" s="239"/>
      <c r="ZG57" s="239"/>
      <c r="ZH57" s="239"/>
      <c r="ZI57" s="239"/>
      <c r="ZJ57" s="239"/>
      <c r="ZK57" s="239"/>
      <c r="ZL57" s="239"/>
      <c r="ZM57" s="239"/>
      <c r="ZN57" s="239"/>
      <c r="ZO57" s="239"/>
      <c r="ZP57" s="239"/>
      <c r="ZQ57" s="239"/>
      <c r="ZR57" s="239"/>
      <c r="ZS57" s="239"/>
      <c r="ZT57" s="239"/>
      <c r="ZU57" s="239"/>
      <c r="ZV57" s="239"/>
      <c r="ZW57" s="239"/>
      <c r="ZX57" s="239"/>
      <c r="ZY57" s="239"/>
      <c r="ZZ57" s="239"/>
      <c r="AAA57" s="239"/>
      <c r="AAB57" s="239"/>
      <c r="AAC57" s="239"/>
      <c r="AAD57" s="239"/>
      <c r="AAE57" s="239"/>
      <c r="AAF57" s="239"/>
      <c r="AAG57" s="239"/>
      <c r="AAH57" s="239"/>
      <c r="AAI57" s="239"/>
      <c r="AAJ57" s="239"/>
      <c r="AAK57" s="239"/>
      <c r="AAL57" s="239"/>
      <c r="AAM57" s="239"/>
      <c r="AAN57" s="239"/>
      <c r="AAO57" s="239"/>
      <c r="AAP57" s="239"/>
      <c r="AAQ57" s="239"/>
      <c r="AAR57" s="239"/>
      <c r="AAS57" s="239"/>
      <c r="AAT57" s="239"/>
      <c r="AAU57" s="239"/>
      <c r="AAV57" s="239"/>
      <c r="AAW57" s="239"/>
      <c r="AAX57" s="239"/>
      <c r="AAY57" s="239"/>
      <c r="AAZ57" s="239"/>
      <c r="ABA57" s="239"/>
      <c r="ABB57" s="239"/>
      <c r="ABC57" s="239"/>
      <c r="ABD57" s="239"/>
      <c r="ABE57" s="239"/>
      <c r="ABF57" s="239"/>
      <c r="ABG57" s="239"/>
      <c r="ABH57" s="239"/>
      <c r="ABI57" s="239"/>
      <c r="ABJ57" s="239"/>
      <c r="ABK57" s="239"/>
      <c r="ABL57" s="239"/>
      <c r="ABM57" s="239"/>
      <c r="ABN57" s="239"/>
      <c r="ABO57" s="239"/>
      <c r="ABP57" s="239"/>
      <c r="ABQ57" s="239"/>
      <c r="ABR57" s="239"/>
      <c r="ABS57" s="239"/>
      <c r="ABT57" s="239"/>
      <c r="ABU57" s="239"/>
      <c r="ABV57" s="239"/>
      <c r="ABW57" s="239"/>
      <c r="ABX57" s="239"/>
      <c r="ABY57" s="239"/>
      <c r="ABZ57" s="239"/>
      <c r="ACA57" s="239"/>
      <c r="ACB57" s="239"/>
      <c r="ACC57" s="239"/>
      <c r="ACD57" s="239"/>
      <c r="ACE57" s="239"/>
      <c r="ACF57" s="239"/>
      <c r="ACG57" s="239"/>
      <c r="ACH57" s="239"/>
      <c r="ACI57" s="239"/>
      <c r="ACJ57" s="239"/>
      <c r="ACK57" s="239"/>
      <c r="ACL57" s="239"/>
      <c r="ACM57" s="239"/>
      <c r="ACN57" s="239"/>
      <c r="ACO57" s="239"/>
      <c r="ACP57" s="239"/>
      <c r="ACQ57" s="239"/>
      <c r="ACR57" s="239"/>
      <c r="ACS57" s="239"/>
      <c r="ACT57" s="239"/>
      <c r="ACU57" s="239"/>
      <c r="ACV57" s="239"/>
      <c r="ACW57" s="239"/>
      <c r="ACX57" s="239"/>
      <c r="ACY57" s="239"/>
      <c r="ACZ57" s="239"/>
      <c r="ADA57" s="239"/>
      <c r="ADB57" s="239"/>
      <c r="ADC57" s="239"/>
      <c r="ADD57" s="239"/>
      <c r="ADE57" s="239"/>
      <c r="ADF57" s="239"/>
      <c r="ADG57" s="239"/>
      <c r="ADH57" s="239"/>
      <c r="ADI57" s="239"/>
      <c r="ADJ57" s="239"/>
      <c r="ADK57" s="239"/>
      <c r="ADL57" s="239"/>
      <c r="ADM57" s="239"/>
      <c r="ADN57" s="239"/>
      <c r="ADO57" s="239"/>
      <c r="ADP57" s="239"/>
      <c r="ADQ57" s="239"/>
      <c r="ADR57" s="239"/>
      <c r="ADS57" s="239"/>
      <c r="ADT57" s="239"/>
      <c r="ADU57" s="239"/>
      <c r="ADV57" s="239"/>
      <c r="ADW57" s="239"/>
      <c r="ADX57" s="239"/>
      <c r="ADY57" s="239"/>
      <c r="ADZ57" s="239"/>
      <c r="AEA57" s="239"/>
      <c r="AEB57" s="239"/>
      <c r="AEC57" s="239"/>
      <c r="AED57" s="239"/>
      <c r="AEE57" s="239"/>
      <c r="AEF57" s="239"/>
      <c r="AEG57" s="239"/>
      <c r="AEH57" s="239"/>
      <c r="AEI57" s="239"/>
      <c r="AEJ57" s="239"/>
      <c r="AEK57" s="239"/>
      <c r="AEL57" s="239"/>
      <c r="AEM57" s="239"/>
      <c r="AEN57" s="239"/>
      <c r="AEO57" s="239"/>
      <c r="AEP57" s="239"/>
      <c r="AEQ57" s="239"/>
      <c r="AER57" s="239"/>
      <c r="AES57" s="239"/>
      <c r="AET57" s="239"/>
      <c r="AEU57" s="239"/>
      <c r="AEV57" s="239"/>
      <c r="AEW57" s="239"/>
      <c r="AEX57" s="239"/>
      <c r="AEY57" s="239"/>
      <c r="AEZ57" s="239"/>
      <c r="AFA57" s="239"/>
      <c r="AFB57" s="239"/>
      <c r="AFC57" s="239"/>
      <c r="AFD57" s="239"/>
      <c r="AFE57" s="239"/>
      <c r="AFF57" s="239"/>
      <c r="AFG57" s="239"/>
      <c r="AFH57" s="239"/>
      <c r="AFI57" s="239"/>
      <c r="AFJ57" s="239"/>
      <c r="AFK57" s="239"/>
      <c r="AFL57" s="239"/>
      <c r="AFM57" s="239"/>
      <c r="AFN57" s="239"/>
      <c r="AFO57" s="239"/>
      <c r="AFP57" s="239"/>
      <c r="AFQ57" s="239"/>
      <c r="AFR57" s="239"/>
      <c r="AFS57" s="239"/>
      <c r="AFT57" s="239"/>
      <c r="AFU57" s="239"/>
      <c r="AFV57" s="239"/>
      <c r="AFW57" s="239"/>
      <c r="AFX57" s="239"/>
      <c r="AFY57" s="239"/>
      <c r="AFZ57" s="239"/>
      <c r="AGA57" s="239"/>
      <c r="AGB57" s="239"/>
      <c r="AGC57" s="239"/>
      <c r="AGD57" s="239"/>
      <c r="AGE57" s="239"/>
      <c r="AGF57" s="239"/>
      <c r="AGG57" s="239"/>
      <c r="AGH57" s="239"/>
      <c r="AGI57" s="239"/>
      <c r="AGJ57" s="239"/>
      <c r="AGK57" s="239"/>
      <c r="AGL57" s="239"/>
      <c r="AGM57" s="239"/>
      <c r="AGN57" s="239"/>
      <c r="AGO57" s="239"/>
      <c r="AGP57" s="239"/>
      <c r="AGQ57" s="239"/>
      <c r="AGR57" s="239"/>
      <c r="AGS57" s="239"/>
      <c r="AGT57" s="239"/>
      <c r="AGU57" s="239"/>
      <c r="AGV57" s="239"/>
      <c r="AGW57" s="239"/>
      <c r="AGX57" s="239"/>
      <c r="AGY57" s="239"/>
      <c r="AGZ57" s="239"/>
      <c r="AHA57" s="239"/>
      <c r="AHB57" s="239"/>
      <c r="AHC57" s="239"/>
      <c r="AHD57" s="239"/>
      <c r="AHE57" s="239"/>
      <c r="AHF57" s="239"/>
      <c r="AHG57" s="239"/>
      <c r="AHH57" s="239"/>
      <c r="AHI57" s="239"/>
      <c r="AHJ57" s="239"/>
      <c r="AHK57" s="239"/>
      <c r="AHL57" s="239"/>
      <c r="AHM57" s="239"/>
      <c r="AHN57" s="239"/>
      <c r="AHO57" s="239"/>
      <c r="AHP57" s="239"/>
      <c r="AHQ57" s="239"/>
      <c r="AHR57" s="239"/>
      <c r="AHS57" s="239"/>
      <c r="AHT57" s="239"/>
      <c r="AHU57" s="239"/>
      <c r="AHV57" s="239"/>
      <c r="AHW57" s="239"/>
      <c r="AHX57" s="239"/>
      <c r="AHY57" s="239"/>
      <c r="AHZ57" s="239"/>
      <c r="AIA57" s="239"/>
      <c r="AIB57" s="239"/>
      <c r="AIC57" s="239"/>
      <c r="AID57" s="239"/>
      <c r="AIE57" s="239"/>
      <c r="AIF57" s="239"/>
      <c r="AIG57" s="239"/>
      <c r="AIH57" s="239"/>
      <c r="AII57" s="239"/>
      <c r="AIJ57" s="239"/>
      <c r="AIK57" s="239"/>
      <c r="AIL57" s="239"/>
      <c r="AIM57" s="239"/>
      <c r="AIN57" s="239"/>
      <c r="AIO57" s="239"/>
      <c r="AIP57" s="239"/>
      <c r="AIQ57" s="239"/>
      <c r="AIR57" s="239"/>
      <c r="AIS57" s="239"/>
      <c r="AIT57" s="239"/>
      <c r="AIU57" s="239"/>
      <c r="AIV57" s="239"/>
      <c r="AIW57" s="239"/>
      <c r="AIX57" s="239"/>
      <c r="AIY57" s="239"/>
      <c r="AIZ57" s="239"/>
      <c r="AJA57" s="239"/>
      <c r="AJB57" s="239"/>
      <c r="AJC57" s="239"/>
      <c r="AJD57" s="239"/>
      <c r="AJE57" s="239"/>
      <c r="AJF57" s="239"/>
      <c r="AJG57" s="239"/>
      <c r="AJH57" s="239"/>
      <c r="AJI57" s="239"/>
      <c r="AJJ57" s="239"/>
      <c r="AJK57" s="239"/>
      <c r="AJL57" s="239"/>
      <c r="AJM57" s="239"/>
      <c r="AJN57" s="239"/>
      <c r="AJO57" s="239"/>
      <c r="AJP57" s="239"/>
      <c r="AJQ57" s="239"/>
      <c r="AJR57" s="239"/>
      <c r="AJS57" s="239"/>
      <c r="AJT57" s="239"/>
      <c r="AJU57" s="239"/>
      <c r="AJV57" s="239"/>
      <c r="AJW57" s="239"/>
      <c r="AJX57" s="239"/>
      <c r="AJY57" s="239"/>
      <c r="AJZ57" s="239"/>
      <c r="AKA57" s="239"/>
      <c r="AKB57" s="239"/>
      <c r="AKC57" s="239"/>
      <c r="AKD57" s="239"/>
      <c r="AKE57" s="239"/>
      <c r="AKF57" s="239"/>
      <c r="AKG57" s="239"/>
      <c r="AKH57" s="239"/>
      <c r="AKI57" s="239"/>
      <c r="AKJ57" s="239"/>
      <c r="AKK57" s="239"/>
      <c r="AKL57" s="239"/>
      <c r="AKM57" s="239"/>
      <c r="AKN57" s="239"/>
      <c r="AKO57" s="239"/>
      <c r="AKP57" s="239"/>
      <c r="AKQ57" s="239"/>
      <c r="AKR57" s="239"/>
      <c r="AKS57" s="239"/>
      <c r="AKT57" s="239"/>
      <c r="AKU57" s="239"/>
      <c r="AKV57" s="239"/>
      <c r="AKW57" s="239"/>
      <c r="AKX57" s="239"/>
      <c r="AKY57" s="239"/>
      <c r="AKZ57" s="239"/>
      <c r="ALA57" s="239"/>
      <c r="ALB57" s="239"/>
      <c r="ALC57" s="239"/>
      <c r="ALD57" s="239"/>
      <c r="ALE57" s="239"/>
      <c r="ALF57" s="239"/>
      <c r="ALG57" s="239"/>
      <c r="ALH57" s="239"/>
      <c r="ALI57" s="239"/>
      <c r="ALJ57" s="239"/>
      <c r="ALK57" s="239"/>
      <c r="ALL57" s="239"/>
      <c r="ALM57" s="239"/>
      <c r="ALN57" s="239"/>
      <c r="ALO57" s="239"/>
      <c r="ALP57" s="239"/>
      <c r="ALQ57" s="239"/>
      <c r="ALR57" s="239"/>
      <c r="ALS57" s="239"/>
      <c r="ALT57" s="239"/>
      <c r="ALU57" s="239"/>
      <c r="ALV57" s="239"/>
      <c r="ALW57" s="239"/>
      <c r="ALX57" s="239"/>
      <c r="ALY57" s="239"/>
      <c r="ALZ57" s="239"/>
      <c r="AMA57" s="239"/>
      <c r="AMB57" s="239"/>
      <c r="AMC57" s="239"/>
      <c r="AMD57" s="239"/>
      <c r="AME57" s="239"/>
      <c r="AMF57" s="239"/>
      <c r="AMG57" s="239"/>
      <c r="AMH57" s="239"/>
      <c r="AMI57" s="239"/>
      <c r="AMJ57" s="239"/>
      <c r="AMK57" s="239"/>
      <c r="AML57" s="239"/>
      <c r="AMM57" s="239"/>
      <c r="AMN57" s="239"/>
      <c r="AMO57" s="239"/>
      <c r="AMP57" s="239"/>
      <c r="AMQ57" s="239"/>
      <c r="AMR57" s="239"/>
      <c r="AMS57" s="239"/>
      <c r="AMT57" s="239"/>
      <c r="AMU57" s="239"/>
      <c r="AMV57" s="239"/>
      <c r="AMW57" s="239"/>
      <c r="AMX57" s="239"/>
      <c r="AMY57" s="239"/>
      <c r="AMZ57" s="239"/>
      <c r="ANA57" s="239"/>
      <c r="ANB57" s="239"/>
      <c r="ANC57" s="239"/>
      <c r="AND57" s="239"/>
      <c r="ANE57" s="239"/>
      <c r="ANF57" s="239"/>
      <c r="ANG57" s="239"/>
      <c r="ANH57" s="239"/>
      <c r="ANI57" s="239"/>
      <c r="ANJ57" s="239"/>
      <c r="ANK57" s="239"/>
      <c r="ANL57" s="239"/>
      <c r="ANM57" s="239"/>
      <c r="ANN57" s="239"/>
      <c r="ANO57" s="239"/>
      <c r="ANP57" s="239"/>
      <c r="ANQ57" s="239"/>
      <c r="ANR57" s="239"/>
      <c r="ANS57" s="239"/>
      <c r="ANT57" s="239"/>
      <c r="ANU57" s="239"/>
      <c r="ANV57" s="239"/>
      <c r="ANW57" s="239"/>
      <c r="ANX57" s="239"/>
      <c r="ANY57" s="239"/>
      <c r="ANZ57" s="239"/>
      <c r="AOA57" s="239"/>
      <c r="AOB57" s="239"/>
      <c r="AOC57" s="239"/>
      <c r="AOD57" s="239"/>
      <c r="AOE57" s="239"/>
      <c r="AOF57" s="239"/>
      <c r="AOG57" s="239"/>
      <c r="AOH57" s="239"/>
      <c r="AOI57" s="239"/>
      <c r="AOJ57" s="239"/>
      <c r="AOK57" s="239"/>
      <c r="AOL57" s="239"/>
      <c r="AOM57" s="239"/>
      <c r="AON57" s="239"/>
      <c r="AOO57" s="239"/>
      <c r="AOP57" s="239"/>
      <c r="AOQ57" s="239"/>
      <c r="AOR57" s="239"/>
      <c r="AOS57" s="239"/>
      <c r="AOT57" s="239"/>
      <c r="AOU57" s="239"/>
      <c r="AOV57" s="239"/>
      <c r="AOW57" s="239"/>
      <c r="AOX57" s="239"/>
      <c r="AOY57" s="239"/>
      <c r="AOZ57" s="239"/>
      <c r="APA57" s="239"/>
      <c r="APB57" s="239"/>
      <c r="APC57" s="239"/>
      <c r="APD57" s="239"/>
      <c r="APE57" s="239"/>
      <c r="APF57" s="239"/>
      <c r="APG57" s="239"/>
      <c r="APH57" s="239"/>
      <c r="API57" s="239"/>
      <c r="APJ57" s="239"/>
      <c r="APK57" s="239"/>
      <c r="APL57" s="239"/>
      <c r="APM57" s="239"/>
      <c r="APN57" s="239"/>
      <c r="APO57" s="239"/>
      <c r="APP57" s="239"/>
      <c r="APQ57" s="239"/>
      <c r="APR57" s="239"/>
      <c r="APS57" s="239"/>
      <c r="APT57" s="239"/>
      <c r="APU57" s="239"/>
      <c r="APV57" s="239"/>
      <c r="APW57" s="239"/>
      <c r="APX57" s="239"/>
      <c r="APY57" s="239"/>
      <c r="APZ57" s="239"/>
      <c r="AQA57" s="239"/>
      <c r="AQB57" s="239"/>
      <c r="AQC57" s="239"/>
      <c r="AQD57" s="239"/>
      <c r="AQE57" s="239"/>
      <c r="AQF57" s="239"/>
      <c r="AQG57" s="239"/>
      <c r="AQH57" s="239"/>
      <c r="AQI57" s="239"/>
      <c r="AQJ57" s="239"/>
      <c r="AQK57" s="239"/>
      <c r="AQL57" s="239"/>
      <c r="AQM57" s="239"/>
      <c r="AQN57" s="239"/>
      <c r="AQO57" s="239"/>
      <c r="AQP57" s="239"/>
      <c r="AQQ57" s="239"/>
      <c r="AQR57" s="239"/>
      <c r="AQS57" s="239"/>
      <c r="AQT57" s="239"/>
      <c r="AQU57" s="239"/>
      <c r="AQV57" s="239"/>
      <c r="AQW57" s="239"/>
      <c r="AQX57" s="239"/>
      <c r="AQY57" s="239"/>
      <c r="AQZ57" s="239"/>
      <c r="ARA57" s="239"/>
      <c r="ARB57" s="239"/>
      <c r="ARC57" s="239"/>
      <c r="ARD57" s="239"/>
      <c r="ARE57" s="239"/>
      <c r="ARF57" s="239"/>
      <c r="ARG57" s="239"/>
      <c r="ARH57" s="239"/>
      <c r="ARI57" s="239"/>
      <c r="ARJ57" s="239"/>
      <c r="ARK57" s="239"/>
      <c r="ARL57" s="239"/>
      <c r="ARM57" s="239"/>
      <c r="ARN57" s="239"/>
      <c r="ARO57" s="239"/>
      <c r="ARP57" s="239"/>
      <c r="ARQ57" s="239"/>
      <c r="ARR57" s="239"/>
      <c r="ARS57" s="239"/>
      <c r="ART57" s="239"/>
      <c r="ARU57" s="239"/>
      <c r="ARV57" s="239"/>
      <c r="ARW57" s="239"/>
      <c r="ARX57" s="239"/>
      <c r="ARY57" s="239"/>
      <c r="ARZ57" s="239"/>
      <c r="ASA57" s="239"/>
      <c r="ASB57" s="239"/>
      <c r="ASC57" s="239"/>
      <c r="ASD57" s="239"/>
      <c r="ASE57" s="239"/>
      <c r="ASF57" s="239"/>
      <c r="ASG57" s="239"/>
      <c r="ASH57" s="239"/>
      <c r="ASI57" s="239"/>
      <c r="ASJ57" s="239"/>
      <c r="ASK57" s="239"/>
      <c r="ASL57" s="239"/>
      <c r="ASM57" s="239"/>
      <c r="ASN57" s="239"/>
      <c r="ASO57" s="239"/>
      <c r="ASP57" s="239"/>
      <c r="ASQ57" s="239"/>
      <c r="ASR57" s="239"/>
      <c r="ASS57" s="239"/>
      <c r="AST57" s="239"/>
      <c r="ASU57" s="239"/>
      <c r="ASV57" s="239"/>
      <c r="ASW57" s="239"/>
      <c r="ASX57" s="239"/>
      <c r="ASY57" s="239"/>
      <c r="ASZ57" s="239"/>
      <c r="ATA57" s="239"/>
      <c r="ATB57" s="239"/>
      <c r="ATC57" s="239"/>
      <c r="ATD57" s="239"/>
      <c r="ATE57" s="239"/>
      <c r="ATF57" s="239"/>
      <c r="ATG57" s="239"/>
      <c r="ATH57" s="239"/>
      <c r="ATI57" s="239"/>
      <c r="ATJ57" s="239"/>
      <c r="ATK57" s="239"/>
      <c r="ATL57" s="239"/>
      <c r="ATM57" s="239"/>
      <c r="ATN57" s="239"/>
      <c r="ATO57" s="239"/>
      <c r="ATP57" s="239"/>
      <c r="ATQ57" s="239"/>
      <c r="ATR57" s="239"/>
      <c r="ATS57" s="239"/>
      <c r="ATT57" s="239"/>
      <c r="ATU57" s="239"/>
      <c r="ATV57" s="239"/>
      <c r="ATW57" s="239"/>
      <c r="ATX57" s="239"/>
      <c r="ATY57" s="239"/>
      <c r="ATZ57" s="239"/>
      <c r="AUA57" s="239"/>
      <c r="AUB57" s="239"/>
      <c r="AUC57" s="239"/>
      <c r="AUD57" s="239"/>
      <c r="AUE57" s="239"/>
      <c r="AUF57" s="239"/>
      <c r="AUG57" s="239"/>
      <c r="AUH57" s="239"/>
      <c r="AUI57" s="239"/>
      <c r="AUJ57" s="239"/>
      <c r="AUK57" s="239"/>
      <c r="AUL57" s="239"/>
      <c r="AUM57" s="239"/>
      <c r="AUN57" s="239"/>
      <c r="AUO57" s="239"/>
      <c r="AUP57" s="239"/>
      <c r="AUQ57" s="239"/>
      <c r="AUR57" s="239"/>
      <c r="AUS57" s="239"/>
      <c r="AUT57" s="239"/>
      <c r="AUU57" s="239"/>
      <c r="AUV57" s="239"/>
      <c r="AUW57" s="239"/>
      <c r="AUX57" s="239"/>
      <c r="AUY57" s="239"/>
      <c r="AUZ57" s="239"/>
      <c r="AVA57" s="239"/>
      <c r="AVB57" s="239"/>
      <c r="AVC57" s="239"/>
      <c r="AVD57" s="239"/>
      <c r="AVE57" s="239"/>
      <c r="AVF57" s="239"/>
      <c r="AVG57" s="239"/>
      <c r="AVH57" s="239"/>
      <c r="AVI57" s="239"/>
      <c r="AVJ57" s="239"/>
      <c r="AVK57" s="239"/>
      <c r="AVL57" s="239"/>
      <c r="AVM57" s="239"/>
      <c r="AVN57" s="239"/>
      <c r="AVO57" s="239"/>
      <c r="AVP57" s="239"/>
      <c r="AVQ57" s="239"/>
      <c r="AVR57" s="239"/>
      <c r="AVS57" s="239"/>
      <c r="AVT57" s="239"/>
      <c r="AVU57" s="239"/>
      <c r="AVV57" s="239"/>
      <c r="AVW57" s="239"/>
      <c r="AVX57" s="239"/>
      <c r="AVY57" s="239"/>
      <c r="AVZ57" s="239"/>
      <c r="AWA57" s="239"/>
      <c r="AWB57" s="239"/>
      <c r="AWC57" s="239"/>
      <c r="AWD57" s="239"/>
      <c r="AWE57" s="239"/>
      <c r="AWF57" s="239"/>
      <c r="AWG57" s="239"/>
      <c r="AWH57" s="239"/>
      <c r="AWI57" s="239"/>
      <c r="AWJ57" s="239"/>
      <c r="AWK57" s="239"/>
      <c r="AWL57" s="239"/>
      <c r="AWM57" s="239"/>
      <c r="AWN57" s="239"/>
      <c r="AWO57" s="239"/>
      <c r="AWP57" s="239"/>
      <c r="AWQ57" s="239"/>
      <c r="AWR57" s="239"/>
      <c r="AWS57" s="239"/>
      <c r="AWT57" s="239"/>
      <c r="AWU57" s="239"/>
      <c r="AWV57" s="239"/>
      <c r="AWW57" s="239"/>
      <c r="AWX57" s="239"/>
      <c r="AWY57" s="239"/>
      <c r="AWZ57" s="239"/>
      <c r="AXA57" s="239"/>
      <c r="AXB57" s="239"/>
      <c r="AXC57" s="239"/>
      <c r="AXD57" s="239"/>
      <c r="AXE57" s="239"/>
      <c r="AXF57" s="239"/>
      <c r="AXG57" s="239"/>
      <c r="AXH57" s="239"/>
      <c r="AXI57" s="239"/>
      <c r="AXJ57" s="239"/>
      <c r="AXK57" s="239"/>
      <c r="AXL57" s="239"/>
      <c r="AXM57" s="239"/>
      <c r="AXN57" s="239"/>
      <c r="AXO57" s="239"/>
      <c r="AXP57" s="239"/>
      <c r="AXQ57" s="239"/>
      <c r="AXR57" s="239"/>
      <c r="AXS57" s="239"/>
      <c r="AXT57" s="239"/>
      <c r="AXU57" s="239"/>
      <c r="AXV57" s="239"/>
      <c r="AXW57" s="239"/>
      <c r="AXX57" s="239"/>
      <c r="AXY57" s="239"/>
      <c r="AXZ57" s="239"/>
      <c r="AYA57" s="239"/>
      <c r="AYB57" s="239"/>
      <c r="AYC57" s="239"/>
      <c r="AYD57" s="239"/>
      <c r="AYE57" s="239"/>
      <c r="AYF57" s="239"/>
      <c r="AYG57" s="239"/>
      <c r="AYH57" s="239"/>
      <c r="AYI57" s="239"/>
      <c r="AYJ57" s="239"/>
      <c r="AYK57" s="239"/>
      <c r="AYL57" s="239"/>
      <c r="AYM57" s="239"/>
      <c r="AYN57" s="239"/>
      <c r="AYO57" s="239"/>
      <c r="AYP57" s="239"/>
      <c r="AYQ57" s="239"/>
      <c r="AYR57" s="239"/>
      <c r="AYS57" s="239"/>
      <c r="AYT57" s="239"/>
      <c r="AYU57" s="239"/>
      <c r="AYV57" s="239"/>
      <c r="AYW57" s="239"/>
      <c r="AYX57" s="239"/>
      <c r="AYY57" s="239"/>
      <c r="AYZ57" s="239"/>
      <c r="AZA57" s="239"/>
      <c r="AZB57" s="239"/>
      <c r="AZC57" s="239"/>
      <c r="AZD57" s="239"/>
      <c r="AZE57" s="239"/>
      <c r="AZF57" s="239"/>
      <c r="AZG57" s="239"/>
      <c r="AZH57" s="239"/>
      <c r="AZI57" s="239"/>
      <c r="AZJ57" s="239"/>
      <c r="AZK57" s="239"/>
      <c r="AZL57" s="239"/>
      <c r="AZM57" s="239"/>
      <c r="AZN57" s="239"/>
      <c r="AZO57" s="239"/>
      <c r="AZP57" s="239"/>
      <c r="AZQ57" s="239"/>
      <c r="AZR57" s="239"/>
      <c r="AZS57" s="239"/>
      <c r="AZT57" s="239"/>
      <c r="AZU57" s="239"/>
      <c r="AZV57" s="239"/>
      <c r="AZW57" s="239"/>
      <c r="AZX57" s="239"/>
      <c r="AZY57" s="239"/>
      <c r="AZZ57" s="239"/>
      <c r="BAA57" s="239"/>
      <c r="BAB57" s="239"/>
      <c r="BAC57" s="239"/>
      <c r="BAD57" s="239"/>
      <c r="BAE57" s="239"/>
      <c r="BAF57" s="239"/>
      <c r="BAG57" s="239"/>
      <c r="BAH57" s="239"/>
      <c r="BAI57" s="239"/>
      <c r="BAJ57" s="239"/>
      <c r="BAK57" s="239"/>
      <c r="BAL57" s="239"/>
      <c r="BAM57" s="239"/>
      <c r="BAN57" s="239"/>
      <c r="BAO57" s="239"/>
      <c r="BAP57" s="239"/>
      <c r="BAQ57" s="239"/>
      <c r="BAR57" s="239"/>
      <c r="BAS57" s="239"/>
      <c r="BAT57" s="239"/>
      <c r="BAU57" s="239"/>
      <c r="BAV57" s="239"/>
      <c r="BAW57" s="239"/>
      <c r="BAX57" s="239"/>
      <c r="BAY57" s="239"/>
      <c r="BAZ57" s="239"/>
      <c r="BBA57" s="239"/>
      <c r="BBB57" s="239"/>
      <c r="BBC57" s="239"/>
      <c r="BBD57" s="239"/>
      <c r="BBE57" s="239"/>
      <c r="BBF57" s="239"/>
      <c r="BBG57" s="239"/>
      <c r="BBH57" s="239"/>
      <c r="BBI57" s="239"/>
      <c r="BBJ57" s="239"/>
      <c r="BBK57" s="239"/>
      <c r="BBL57" s="239"/>
      <c r="BBM57" s="239"/>
      <c r="BBN57" s="239"/>
      <c r="BBO57" s="239"/>
      <c r="BBP57" s="239"/>
      <c r="BBQ57" s="239"/>
      <c r="BBR57" s="239"/>
      <c r="BBS57" s="239"/>
      <c r="BBT57" s="239"/>
      <c r="BBU57" s="239"/>
      <c r="BBV57" s="239"/>
      <c r="BBW57" s="239"/>
      <c r="BBX57" s="239"/>
      <c r="BBY57" s="239"/>
      <c r="BBZ57" s="239"/>
      <c r="BCA57" s="239"/>
      <c r="BCB57" s="239"/>
      <c r="BCC57" s="239"/>
      <c r="BCD57" s="239"/>
      <c r="BCE57" s="239"/>
      <c r="BCF57" s="239"/>
      <c r="BCG57" s="239"/>
      <c r="BCH57" s="239"/>
      <c r="BCI57" s="239"/>
      <c r="BCJ57" s="239"/>
      <c r="BCK57" s="239"/>
      <c r="BCL57" s="239"/>
      <c r="BCM57" s="239"/>
      <c r="BCN57" s="239"/>
      <c r="BCO57" s="239"/>
      <c r="BCP57" s="239"/>
      <c r="BCQ57" s="239"/>
      <c r="BCR57" s="239"/>
      <c r="BCS57" s="239"/>
      <c r="BCT57" s="239"/>
      <c r="BCU57" s="239"/>
      <c r="BCV57" s="239"/>
      <c r="BCW57" s="239"/>
      <c r="BCX57" s="239"/>
      <c r="BCY57" s="239"/>
      <c r="BCZ57" s="239"/>
      <c r="BDA57" s="239"/>
      <c r="BDB57" s="239"/>
      <c r="BDC57" s="239"/>
      <c r="BDD57" s="239"/>
      <c r="BDE57" s="239"/>
      <c r="BDF57" s="239"/>
      <c r="BDG57" s="239"/>
      <c r="BDH57" s="239"/>
      <c r="BDI57" s="239"/>
      <c r="BDJ57" s="239"/>
      <c r="BDK57" s="239"/>
      <c r="BDL57" s="239"/>
      <c r="BDM57" s="239"/>
      <c r="BDN57" s="239"/>
      <c r="BDO57" s="239"/>
      <c r="BDP57" s="239"/>
      <c r="BDQ57" s="239"/>
      <c r="BDR57" s="239"/>
      <c r="BDS57" s="239"/>
      <c r="BDT57" s="239"/>
      <c r="BDU57" s="239"/>
      <c r="BDV57" s="239"/>
      <c r="BDW57" s="239"/>
      <c r="BDX57" s="239"/>
      <c r="BDY57" s="239"/>
      <c r="BDZ57" s="239"/>
      <c r="BEA57" s="239"/>
      <c r="BEB57" s="239"/>
      <c r="BEC57" s="239"/>
      <c r="BED57" s="239"/>
      <c r="BEE57" s="239"/>
      <c r="BEF57" s="239"/>
      <c r="BEG57" s="239"/>
      <c r="BEH57" s="239"/>
      <c r="BEI57" s="239"/>
      <c r="BEJ57" s="239"/>
      <c r="BEK57" s="239"/>
      <c r="BEL57" s="239"/>
      <c r="BEM57" s="239"/>
      <c r="BEN57" s="239"/>
      <c r="BEO57" s="239"/>
      <c r="BEP57" s="239"/>
      <c r="BEQ57" s="239"/>
      <c r="BER57" s="239"/>
      <c r="BES57" s="239"/>
      <c r="BET57" s="239"/>
      <c r="BEU57" s="239"/>
      <c r="BEV57" s="239"/>
      <c r="BEW57" s="239"/>
      <c r="BEX57" s="239"/>
      <c r="BEY57" s="239"/>
      <c r="BEZ57" s="239"/>
      <c r="BFA57" s="239"/>
      <c r="BFB57" s="239"/>
      <c r="BFC57" s="239"/>
      <c r="BFD57" s="239"/>
      <c r="BFE57" s="239"/>
      <c r="BFF57" s="239"/>
      <c r="BFG57" s="239"/>
      <c r="BFH57" s="239"/>
      <c r="BFI57" s="239"/>
      <c r="BFJ57" s="239"/>
      <c r="BFK57" s="239"/>
      <c r="BFL57" s="239"/>
      <c r="BFM57" s="239"/>
      <c r="BFN57" s="239"/>
      <c r="BFO57" s="239"/>
      <c r="BFP57" s="239"/>
      <c r="BFQ57" s="239"/>
      <c r="BFR57" s="239"/>
      <c r="BFS57" s="239"/>
      <c r="BFT57" s="239"/>
      <c r="BFU57" s="239"/>
      <c r="BFV57" s="239"/>
      <c r="BFW57" s="239"/>
      <c r="BFX57" s="239"/>
      <c r="BFY57" s="239"/>
      <c r="BFZ57" s="239"/>
      <c r="BGA57" s="239"/>
      <c r="BGB57" s="239"/>
      <c r="BGC57" s="239"/>
      <c r="BGD57" s="239"/>
      <c r="BGE57" s="239"/>
      <c r="BGF57" s="239"/>
      <c r="BGG57" s="239"/>
      <c r="BGH57" s="239"/>
      <c r="BGI57" s="239"/>
      <c r="BGJ57" s="239"/>
      <c r="BGK57" s="239"/>
      <c r="BGL57" s="239"/>
      <c r="BGM57" s="239"/>
      <c r="BGN57" s="239"/>
      <c r="BGO57" s="239"/>
      <c r="BGP57" s="239"/>
      <c r="BGQ57" s="239"/>
      <c r="BGR57" s="239"/>
      <c r="BGS57" s="239"/>
      <c r="BGT57" s="239"/>
      <c r="BGU57" s="239"/>
      <c r="BGV57" s="239"/>
      <c r="BGW57" s="239"/>
      <c r="BGX57" s="239"/>
      <c r="BGY57" s="239"/>
      <c r="BGZ57" s="239"/>
      <c r="BHA57" s="239"/>
      <c r="BHB57" s="239"/>
      <c r="BHC57" s="239"/>
      <c r="BHD57" s="239"/>
      <c r="BHE57" s="239"/>
      <c r="BHF57" s="239"/>
      <c r="BHG57" s="239"/>
      <c r="BHH57" s="239"/>
      <c r="BHI57" s="239"/>
      <c r="BHJ57" s="239"/>
      <c r="BHK57" s="239"/>
      <c r="BHL57" s="239"/>
      <c r="BHM57" s="239"/>
      <c r="BHN57" s="239"/>
      <c r="BHO57" s="239"/>
      <c r="BHP57" s="239"/>
      <c r="BHQ57" s="239"/>
      <c r="BHR57" s="239"/>
      <c r="BHS57" s="239"/>
      <c r="BHT57" s="239"/>
      <c r="BHU57" s="239"/>
      <c r="BHV57" s="239"/>
      <c r="BHW57" s="239"/>
      <c r="BHX57" s="239"/>
      <c r="BHY57" s="239"/>
      <c r="BHZ57" s="239"/>
      <c r="BIA57" s="239"/>
      <c r="BIB57" s="239"/>
      <c r="BIC57" s="239"/>
      <c r="BID57" s="239"/>
      <c r="BIE57" s="239"/>
      <c r="BIF57" s="239"/>
      <c r="BIG57" s="239"/>
      <c r="BIH57" s="239"/>
      <c r="BII57" s="239"/>
      <c r="BIJ57" s="239"/>
      <c r="BIK57" s="239"/>
      <c r="BIL57" s="239"/>
      <c r="BIM57" s="239"/>
      <c r="BIN57" s="239"/>
      <c r="BIO57" s="239"/>
      <c r="BIP57" s="239"/>
      <c r="BIQ57" s="239"/>
      <c r="BIR57" s="239"/>
      <c r="BIS57" s="239"/>
      <c r="BIT57" s="239"/>
      <c r="BIU57" s="239"/>
      <c r="BIV57" s="239"/>
      <c r="BIW57" s="239"/>
      <c r="BIX57" s="239"/>
      <c r="BIY57" s="239"/>
      <c r="BIZ57" s="239"/>
      <c r="BJA57" s="239"/>
      <c r="BJB57" s="239"/>
      <c r="BJC57" s="239"/>
      <c r="BJD57" s="239"/>
      <c r="BJE57" s="239"/>
      <c r="BJF57" s="239"/>
      <c r="BJG57" s="239"/>
      <c r="BJH57" s="239"/>
      <c r="BJI57" s="239"/>
      <c r="BJJ57" s="239"/>
      <c r="BJK57" s="239"/>
      <c r="BJL57" s="239"/>
      <c r="BJM57" s="239"/>
      <c r="BJN57" s="239"/>
      <c r="BJO57" s="239"/>
      <c r="BJP57" s="239"/>
      <c r="BJQ57" s="239"/>
      <c r="BJR57" s="239"/>
      <c r="BJS57" s="239"/>
      <c r="BJT57" s="239"/>
      <c r="BJU57" s="239"/>
      <c r="BJV57" s="239"/>
      <c r="BJW57" s="239"/>
      <c r="BJX57" s="239"/>
      <c r="BJY57" s="239"/>
      <c r="BJZ57" s="239"/>
      <c r="BKA57" s="239"/>
      <c r="BKB57" s="239"/>
      <c r="BKC57" s="239"/>
      <c r="BKD57" s="239"/>
      <c r="BKE57" s="239"/>
      <c r="BKF57" s="239"/>
      <c r="BKG57" s="239"/>
      <c r="BKH57" s="239"/>
      <c r="BKI57" s="239"/>
      <c r="BKJ57" s="239"/>
      <c r="BKK57" s="239"/>
      <c r="BKL57" s="239"/>
      <c r="BKM57" s="239"/>
      <c r="BKN57" s="239"/>
      <c r="BKO57" s="239"/>
      <c r="BKP57" s="239"/>
      <c r="BKQ57" s="239"/>
      <c r="BKR57" s="239"/>
      <c r="BKS57" s="239"/>
      <c r="BKT57" s="239"/>
      <c r="BKU57" s="239"/>
      <c r="BKV57" s="239"/>
      <c r="BKW57" s="239"/>
      <c r="BKX57" s="239"/>
      <c r="BKY57" s="239"/>
      <c r="BKZ57" s="239"/>
      <c r="BLA57" s="239"/>
      <c r="BLB57" s="239"/>
      <c r="BLC57" s="239"/>
      <c r="BLD57" s="239"/>
      <c r="BLE57" s="239"/>
      <c r="BLF57" s="239"/>
      <c r="BLG57" s="239"/>
      <c r="BLH57" s="239"/>
      <c r="BLI57" s="239"/>
      <c r="BLJ57" s="239"/>
      <c r="BLK57" s="239"/>
      <c r="BLL57" s="239"/>
      <c r="BLM57" s="239"/>
      <c r="BLN57" s="239"/>
      <c r="BLO57" s="239"/>
      <c r="BLP57" s="239"/>
      <c r="BLQ57" s="239"/>
      <c r="BLR57" s="239"/>
      <c r="BLS57" s="239"/>
      <c r="BLT57" s="239"/>
      <c r="BLU57" s="239"/>
      <c r="BLV57" s="239"/>
      <c r="BLW57" s="239"/>
      <c r="BLX57" s="239"/>
      <c r="BLY57" s="239"/>
      <c r="BLZ57" s="239"/>
      <c r="BMA57" s="239"/>
      <c r="BMB57" s="239"/>
      <c r="BMC57" s="239"/>
      <c r="BMD57" s="239"/>
      <c r="BME57" s="239"/>
      <c r="BMF57" s="239"/>
      <c r="BMG57" s="239"/>
      <c r="BMH57" s="239"/>
      <c r="BMI57" s="239"/>
      <c r="BMJ57" s="239"/>
      <c r="BMK57" s="239"/>
      <c r="BML57" s="239"/>
      <c r="BMM57" s="239"/>
      <c r="BMN57" s="239"/>
      <c r="BMO57" s="239"/>
      <c r="BMP57" s="239"/>
      <c r="BMQ57" s="239"/>
      <c r="BMR57" s="239"/>
      <c r="BMS57" s="239"/>
      <c r="BMT57" s="239"/>
      <c r="BMU57" s="239"/>
      <c r="BMV57" s="239"/>
      <c r="BMW57" s="239"/>
      <c r="BMX57" s="239"/>
      <c r="BMY57" s="239"/>
      <c r="BMZ57" s="239"/>
      <c r="BNA57" s="239"/>
      <c r="BNB57" s="239"/>
      <c r="BNC57" s="239"/>
      <c r="BND57" s="239"/>
      <c r="BNE57" s="239"/>
      <c r="BNF57" s="239"/>
      <c r="BNG57" s="239"/>
      <c r="BNH57" s="239"/>
      <c r="BNI57" s="239"/>
      <c r="BNJ57" s="239"/>
      <c r="BNK57" s="239"/>
      <c r="BNL57" s="239"/>
      <c r="BNM57" s="239"/>
      <c r="BNN57" s="239"/>
      <c r="BNO57" s="239"/>
      <c r="BNP57" s="239"/>
      <c r="BNQ57" s="239"/>
      <c r="BNR57" s="239"/>
      <c r="BNS57" s="239"/>
      <c r="BNT57" s="239"/>
      <c r="BNU57" s="239"/>
      <c r="BNV57" s="239"/>
      <c r="BNW57" s="239"/>
      <c r="BNX57" s="239"/>
      <c r="BNY57" s="239"/>
      <c r="BNZ57" s="239"/>
      <c r="BOA57" s="239"/>
      <c r="BOB57" s="239"/>
      <c r="BOC57" s="239"/>
      <c r="BOD57" s="239"/>
      <c r="BOE57" s="239"/>
      <c r="BOF57" s="239"/>
      <c r="BOG57" s="239"/>
      <c r="BOH57" s="239"/>
      <c r="BOI57" s="239"/>
      <c r="BOJ57" s="239"/>
      <c r="BOK57" s="239"/>
      <c r="BOL57" s="239"/>
      <c r="BOM57" s="239"/>
      <c r="BON57" s="239"/>
      <c r="BOO57" s="239"/>
      <c r="BOP57" s="239"/>
      <c r="BOQ57" s="239"/>
      <c r="BOR57" s="239"/>
      <c r="BOS57" s="239"/>
      <c r="BOT57" s="239"/>
      <c r="BOU57" s="239"/>
      <c r="BOV57" s="239"/>
      <c r="BOW57" s="239"/>
      <c r="BOX57" s="239"/>
      <c r="BOY57" s="239"/>
      <c r="BOZ57" s="239"/>
      <c r="BPA57" s="239"/>
      <c r="BPB57" s="239"/>
      <c r="BPC57" s="239"/>
      <c r="BPD57" s="239"/>
      <c r="BPE57" s="239"/>
      <c r="BPF57" s="239"/>
      <c r="BPG57" s="239"/>
      <c r="BPH57" s="239"/>
      <c r="BPI57" s="239"/>
      <c r="BPJ57" s="239"/>
      <c r="BPK57" s="239"/>
      <c r="BPL57" s="239"/>
      <c r="BPM57" s="239"/>
      <c r="BPN57" s="239"/>
      <c r="BPO57" s="239"/>
      <c r="BPP57" s="239"/>
      <c r="BPQ57" s="239"/>
      <c r="BPR57" s="239"/>
      <c r="BPS57" s="239"/>
      <c r="BPT57" s="239"/>
      <c r="BPU57" s="239"/>
      <c r="BPV57" s="239"/>
      <c r="BPW57" s="239"/>
      <c r="BPX57" s="239"/>
      <c r="BPY57" s="239"/>
      <c r="BPZ57" s="239"/>
      <c r="BQA57" s="239"/>
      <c r="BQB57" s="239"/>
      <c r="BQC57" s="239"/>
      <c r="BQD57" s="239"/>
      <c r="BQE57" s="239"/>
      <c r="BQF57" s="239"/>
      <c r="BQG57" s="239"/>
      <c r="BQH57" s="239"/>
      <c r="BQI57" s="239"/>
      <c r="BQJ57" s="239"/>
      <c r="BQK57" s="239"/>
      <c r="BQL57" s="239"/>
      <c r="BQM57" s="239"/>
      <c r="BQN57" s="239"/>
      <c r="BQO57" s="239"/>
      <c r="BQP57" s="239"/>
      <c r="BQQ57" s="239"/>
      <c r="BQR57" s="239"/>
      <c r="BQS57" s="239"/>
      <c r="BQT57" s="239"/>
      <c r="BQU57" s="239"/>
      <c r="BQV57" s="239"/>
      <c r="BQW57" s="239"/>
      <c r="BQX57" s="239"/>
      <c r="BQY57" s="239"/>
      <c r="BQZ57" s="239"/>
      <c r="BRA57" s="239"/>
      <c r="BRB57" s="239"/>
      <c r="BRC57" s="239"/>
      <c r="BRD57" s="239"/>
      <c r="BRE57" s="239"/>
      <c r="BRF57" s="239"/>
      <c r="BRG57" s="239"/>
      <c r="BRH57" s="239"/>
      <c r="BRI57" s="239"/>
      <c r="BRJ57" s="239"/>
      <c r="BRK57" s="239"/>
      <c r="BRL57" s="239"/>
      <c r="BRM57" s="239"/>
      <c r="BRN57" s="239"/>
      <c r="BRO57" s="239"/>
      <c r="BRP57" s="239"/>
      <c r="BRQ57" s="239"/>
      <c r="BRR57" s="239"/>
      <c r="BRS57" s="239"/>
      <c r="BRT57" s="239"/>
      <c r="BRU57" s="239"/>
      <c r="BRV57" s="239"/>
      <c r="BRW57" s="239"/>
      <c r="BRX57" s="239"/>
      <c r="BRY57" s="239"/>
      <c r="BRZ57" s="239"/>
      <c r="BSA57" s="239"/>
      <c r="BSB57" s="239"/>
      <c r="BSC57" s="239"/>
      <c r="BSD57" s="239"/>
      <c r="BSE57" s="239"/>
      <c r="BSF57" s="239"/>
      <c r="BSG57" s="239"/>
      <c r="BSH57" s="239"/>
      <c r="BSI57" s="239"/>
      <c r="BSJ57" s="239"/>
      <c r="BSK57" s="239"/>
      <c r="BSL57" s="239"/>
      <c r="BSM57" s="239"/>
      <c r="BSN57" s="239"/>
      <c r="BSO57" s="239"/>
      <c r="BSP57" s="239"/>
      <c r="BSQ57" s="239"/>
      <c r="BSR57" s="239"/>
      <c r="BSS57" s="239"/>
      <c r="BST57" s="239"/>
      <c r="BSU57" s="239"/>
      <c r="BSV57" s="239"/>
      <c r="BSW57" s="239"/>
      <c r="BSX57" s="239"/>
      <c r="BSY57" s="239"/>
      <c r="BSZ57" s="239"/>
      <c r="BTA57" s="239"/>
      <c r="BTB57" s="239"/>
      <c r="BTC57" s="239"/>
      <c r="BTD57" s="239"/>
      <c r="BTE57" s="239"/>
      <c r="BTF57" s="239"/>
      <c r="BTG57" s="239"/>
      <c r="BTH57" s="239"/>
      <c r="BTI57" s="239"/>
      <c r="BTJ57" s="239"/>
      <c r="BTK57" s="239"/>
      <c r="BTL57" s="239"/>
      <c r="BTM57" s="239"/>
      <c r="BTN57" s="239"/>
      <c r="BTO57" s="239"/>
      <c r="BTP57" s="239"/>
      <c r="BTQ57" s="239"/>
      <c r="BTR57" s="239"/>
      <c r="BTS57" s="239"/>
      <c r="BTT57" s="239"/>
      <c r="BTU57" s="239"/>
      <c r="BTV57" s="239"/>
      <c r="BTW57" s="239"/>
      <c r="BTX57" s="239"/>
      <c r="BTY57" s="239"/>
      <c r="BTZ57" s="239"/>
      <c r="BUA57" s="239"/>
      <c r="BUB57" s="239"/>
      <c r="BUC57" s="239"/>
      <c r="BUD57" s="239"/>
      <c r="BUE57" s="239"/>
      <c r="BUF57" s="239"/>
      <c r="BUG57" s="239"/>
      <c r="BUH57" s="239"/>
      <c r="BUI57" s="239"/>
      <c r="BUJ57" s="239"/>
      <c r="BUK57" s="239"/>
      <c r="BUL57" s="239"/>
      <c r="BUM57" s="239"/>
      <c r="BUN57" s="239"/>
      <c r="BUO57" s="239"/>
      <c r="BUP57" s="239"/>
      <c r="BUQ57" s="239"/>
      <c r="BUR57" s="239"/>
      <c r="BUS57" s="239"/>
      <c r="BUT57" s="239"/>
      <c r="BUU57" s="239"/>
      <c r="BUV57" s="239"/>
      <c r="BUW57" s="239"/>
      <c r="BUX57" s="239"/>
      <c r="BUY57" s="239"/>
      <c r="BUZ57" s="239"/>
      <c r="BVA57" s="239"/>
      <c r="BVB57" s="239"/>
      <c r="BVC57" s="239"/>
      <c r="BVD57" s="239"/>
      <c r="BVE57" s="239"/>
      <c r="BVF57" s="239"/>
      <c r="BVG57" s="239"/>
      <c r="BVH57" s="239"/>
      <c r="BVI57" s="239"/>
      <c r="BVJ57" s="239"/>
      <c r="BVK57" s="239"/>
      <c r="BVL57" s="239"/>
      <c r="BVM57" s="239"/>
      <c r="BVN57" s="239"/>
      <c r="BVO57" s="239"/>
      <c r="BVP57" s="239"/>
      <c r="BVQ57" s="239"/>
      <c r="BVR57" s="239"/>
      <c r="BVS57" s="239"/>
      <c r="BVT57" s="239"/>
      <c r="BVU57" s="239"/>
      <c r="BVV57" s="239"/>
      <c r="BVW57" s="239"/>
      <c r="BVX57" s="239"/>
      <c r="BVY57" s="239"/>
      <c r="BVZ57" s="239"/>
      <c r="BWA57" s="239"/>
      <c r="BWB57" s="239"/>
      <c r="BWC57" s="239"/>
      <c r="BWD57" s="239"/>
      <c r="BWE57" s="239"/>
      <c r="BWF57" s="239"/>
      <c r="BWG57" s="239"/>
      <c r="BWH57" s="239"/>
      <c r="BWI57" s="239"/>
      <c r="BWJ57" s="239"/>
      <c r="BWK57" s="239"/>
      <c r="BWL57" s="239"/>
      <c r="BWM57" s="239"/>
      <c r="BWN57" s="239"/>
      <c r="BWO57" s="239"/>
      <c r="BWP57" s="239"/>
      <c r="BWQ57" s="239"/>
      <c r="BWR57" s="239"/>
      <c r="BWS57" s="239"/>
      <c r="BWT57" s="239"/>
      <c r="BWU57" s="239"/>
      <c r="BWV57" s="239"/>
      <c r="BWW57" s="239"/>
      <c r="BWX57" s="239"/>
      <c r="BWY57" s="239"/>
      <c r="BWZ57" s="239"/>
      <c r="BXA57" s="239"/>
      <c r="BXB57" s="239"/>
      <c r="BXC57" s="239"/>
      <c r="BXD57" s="239"/>
      <c r="BXE57" s="239"/>
      <c r="BXF57" s="239"/>
      <c r="BXG57" s="239"/>
      <c r="BXH57" s="239"/>
      <c r="BXI57" s="239"/>
      <c r="BXJ57" s="239"/>
      <c r="BXK57" s="239"/>
      <c r="BXL57" s="239"/>
      <c r="BXM57" s="239"/>
      <c r="BXN57" s="239"/>
      <c r="BXO57" s="239"/>
      <c r="BXP57" s="239"/>
      <c r="BXQ57" s="239"/>
      <c r="BXR57" s="239"/>
      <c r="BXS57" s="239"/>
      <c r="BXT57" s="239"/>
      <c r="BXU57" s="239"/>
      <c r="BXV57" s="239"/>
      <c r="BXW57" s="239"/>
      <c r="BXX57" s="239"/>
      <c r="BXY57" s="239"/>
      <c r="BXZ57" s="239"/>
      <c r="BYA57" s="239"/>
      <c r="BYB57" s="239"/>
      <c r="BYC57" s="239"/>
      <c r="BYD57" s="239"/>
      <c r="BYE57" s="239"/>
      <c r="BYF57" s="239"/>
      <c r="BYG57" s="239"/>
      <c r="BYH57" s="239"/>
      <c r="BYI57" s="239"/>
      <c r="BYJ57" s="239"/>
      <c r="BYK57" s="239"/>
      <c r="BYL57" s="239"/>
      <c r="BYM57" s="239"/>
      <c r="BYN57" s="239"/>
      <c r="BYO57" s="239"/>
      <c r="BYP57" s="239"/>
      <c r="BYQ57" s="239"/>
      <c r="BYR57" s="239"/>
      <c r="BYS57" s="239"/>
      <c r="BYT57" s="239"/>
      <c r="BYU57" s="239"/>
      <c r="BYV57" s="239"/>
      <c r="BYW57" s="239"/>
      <c r="BYX57" s="239"/>
      <c r="BYY57" s="239"/>
      <c r="BYZ57" s="239"/>
      <c r="BZA57" s="239"/>
      <c r="BZB57" s="239"/>
      <c r="BZC57" s="239"/>
      <c r="BZD57" s="239"/>
      <c r="BZE57" s="239"/>
      <c r="BZF57" s="239"/>
      <c r="BZG57" s="239"/>
      <c r="BZH57" s="239"/>
      <c r="BZI57" s="239"/>
      <c r="BZJ57" s="239"/>
      <c r="BZK57" s="239"/>
      <c r="BZL57" s="239"/>
      <c r="BZM57" s="239"/>
      <c r="BZN57" s="239"/>
      <c r="BZO57" s="239"/>
      <c r="BZP57" s="239"/>
      <c r="BZQ57" s="239"/>
      <c r="BZR57" s="239"/>
      <c r="BZS57" s="239"/>
      <c r="BZT57" s="239"/>
      <c r="BZU57" s="239"/>
      <c r="BZV57" s="239"/>
      <c r="BZW57" s="239"/>
      <c r="BZX57" s="239"/>
      <c r="BZY57" s="239"/>
      <c r="BZZ57" s="239"/>
      <c r="CAA57" s="239"/>
      <c r="CAB57" s="239"/>
      <c r="CAC57" s="239"/>
      <c r="CAD57" s="239"/>
      <c r="CAE57" s="239"/>
      <c r="CAF57" s="239"/>
      <c r="CAG57" s="239"/>
      <c r="CAH57" s="239"/>
      <c r="CAI57" s="239"/>
      <c r="CAJ57" s="239"/>
      <c r="CAK57" s="239"/>
      <c r="CAL57" s="239"/>
      <c r="CAM57" s="239"/>
      <c r="CAN57" s="239"/>
      <c r="CAO57" s="239"/>
      <c r="CAP57" s="239"/>
      <c r="CAQ57" s="239"/>
      <c r="CAR57" s="239"/>
      <c r="CAS57" s="239"/>
      <c r="CAT57" s="239"/>
      <c r="CAU57" s="239"/>
      <c r="CAV57" s="239"/>
      <c r="CAW57" s="239"/>
      <c r="CAX57" s="239"/>
      <c r="CAY57" s="239"/>
      <c r="CAZ57" s="239"/>
      <c r="CBA57" s="239"/>
      <c r="CBB57" s="239"/>
      <c r="CBC57" s="239"/>
      <c r="CBD57" s="239"/>
      <c r="CBE57" s="239"/>
      <c r="CBF57" s="239"/>
      <c r="CBG57" s="239"/>
      <c r="CBH57" s="239"/>
      <c r="CBI57" s="239"/>
      <c r="CBJ57" s="239"/>
      <c r="CBK57" s="239"/>
      <c r="CBL57" s="239"/>
      <c r="CBM57" s="239"/>
      <c r="CBN57" s="239"/>
      <c r="CBO57" s="239"/>
      <c r="CBP57" s="239"/>
      <c r="CBQ57" s="239"/>
      <c r="CBR57" s="239"/>
      <c r="CBS57" s="239"/>
      <c r="CBT57" s="239"/>
      <c r="CBU57" s="239"/>
      <c r="CBV57" s="239"/>
      <c r="CBW57" s="239"/>
      <c r="CBX57" s="239"/>
      <c r="CBY57" s="239"/>
      <c r="CBZ57" s="239"/>
      <c r="CCA57" s="239"/>
      <c r="CCB57" s="239"/>
      <c r="CCC57" s="239"/>
      <c r="CCD57" s="239"/>
      <c r="CCE57" s="239"/>
      <c r="CCF57" s="239"/>
      <c r="CCG57" s="239"/>
      <c r="CCH57" s="239"/>
      <c r="CCI57" s="239"/>
      <c r="CCJ57" s="239"/>
      <c r="CCK57" s="239"/>
      <c r="CCL57" s="239"/>
      <c r="CCM57" s="239"/>
      <c r="CCN57" s="239"/>
      <c r="CCO57" s="239"/>
      <c r="CCP57" s="239"/>
      <c r="CCQ57" s="239"/>
      <c r="CCR57" s="239"/>
      <c r="CCS57" s="239"/>
      <c r="CCT57" s="239"/>
      <c r="CCU57" s="239"/>
      <c r="CCV57" s="239"/>
      <c r="CCW57" s="239"/>
      <c r="CCX57" s="239"/>
      <c r="CCY57" s="239"/>
      <c r="CCZ57" s="239"/>
      <c r="CDA57" s="239"/>
      <c r="CDB57" s="239"/>
      <c r="CDC57" s="239"/>
      <c r="CDD57" s="239"/>
      <c r="CDE57" s="239"/>
      <c r="CDF57" s="239"/>
      <c r="CDG57" s="239"/>
      <c r="CDH57" s="239"/>
      <c r="CDI57" s="239"/>
      <c r="CDJ57" s="239"/>
      <c r="CDK57" s="239"/>
      <c r="CDL57" s="239"/>
      <c r="CDM57" s="239"/>
      <c r="CDN57" s="239"/>
      <c r="CDO57" s="239"/>
      <c r="CDP57" s="239"/>
      <c r="CDQ57" s="239"/>
      <c r="CDR57" s="239"/>
      <c r="CDS57" s="239"/>
      <c r="CDT57" s="239"/>
      <c r="CDU57" s="239"/>
      <c r="CDV57" s="239"/>
      <c r="CDW57" s="239"/>
      <c r="CDX57" s="239"/>
      <c r="CDY57" s="239"/>
      <c r="CDZ57" s="239"/>
      <c r="CEA57" s="239"/>
      <c r="CEB57" s="239"/>
      <c r="CEC57" s="239"/>
      <c r="CED57" s="239"/>
      <c r="CEE57" s="239"/>
      <c r="CEF57" s="239"/>
      <c r="CEG57" s="239"/>
      <c r="CEH57" s="239"/>
      <c r="CEI57" s="239"/>
      <c r="CEJ57" s="239"/>
      <c r="CEK57" s="239"/>
      <c r="CEL57" s="239"/>
      <c r="CEM57" s="239"/>
      <c r="CEN57" s="239"/>
      <c r="CEO57" s="239"/>
      <c r="CEP57" s="239"/>
      <c r="CEQ57" s="239"/>
      <c r="CER57" s="239"/>
      <c r="CES57" s="239"/>
      <c r="CET57" s="239"/>
      <c r="CEU57" s="239"/>
      <c r="CEV57" s="239"/>
      <c r="CEW57" s="239"/>
      <c r="CEX57" s="239"/>
      <c r="CEY57" s="239"/>
      <c r="CEZ57" s="239"/>
      <c r="CFA57" s="239"/>
      <c r="CFB57" s="239"/>
      <c r="CFC57" s="239"/>
      <c r="CFD57" s="239"/>
      <c r="CFE57" s="239"/>
      <c r="CFF57" s="239"/>
      <c r="CFG57" s="239"/>
      <c r="CFH57" s="239"/>
      <c r="CFI57" s="239"/>
      <c r="CFJ57" s="239"/>
      <c r="CFK57" s="239"/>
      <c r="CFL57" s="239"/>
      <c r="CFM57" s="239"/>
      <c r="CFN57" s="239"/>
      <c r="CFO57" s="239"/>
      <c r="CFP57" s="239"/>
      <c r="CFQ57" s="239"/>
      <c r="CFR57" s="239"/>
      <c r="CFS57" s="239"/>
      <c r="CFT57" s="239"/>
      <c r="CFU57" s="239"/>
      <c r="CFV57" s="239"/>
      <c r="CFW57" s="239"/>
      <c r="CFX57" s="239"/>
      <c r="CFY57" s="239"/>
      <c r="CFZ57" s="239"/>
      <c r="CGA57" s="239"/>
      <c r="CGB57" s="239"/>
      <c r="CGC57" s="239"/>
      <c r="CGD57" s="239"/>
      <c r="CGE57" s="239"/>
      <c r="CGF57" s="239"/>
      <c r="CGG57" s="239"/>
      <c r="CGH57" s="239"/>
      <c r="CGI57" s="239"/>
      <c r="CGJ57" s="239"/>
      <c r="CGK57" s="239"/>
      <c r="CGL57" s="239"/>
      <c r="CGM57" s="239"/>
      <c r="CGN57" s="239"/>
      <c r="CGO57" s="239"/>
      <c r="CGP57" s="239"/>
      <c r="CGQ57" s="239"/>
      <c r="CGR57" s="239"/>
      <c r="CGS57" s="239"/>
      <c r="CGT57" s="239"/>
      <c r="CGU57" s="239"/>
      <c r="CGV57" s="239"/>
      <c r="CGW57" s="239"/>
      <c r="CGX57" s="239"/>
      <c r="CGY57" s="239"/>
      <c r="CGZ57" s="239"/>
      <c r="CHA57" s="239"/>
      <c r="CHB57" s="239"/>
      <c r="CHC57" s="239"/>
      <c r="CHD57" s="239"/>
      <c r="CHE57" s="239"/>
      <c r="CHF57" s="239"/>
      <c r="CHG57" s="239"/>
      <c r="CHH57" s="239"/>
      <c r="CHI57" s="239"/>
      <c r="CHJ57" s="239"/>
      <c r="CHK57" s="239"/>
      <c r="CHL57" s="239"/>
      <c r="CHM57" s="239"/>
      <c r="CHN57" s="239"/>
      <c r="CHO57" s="239"/>
      <c r="CHP57" s="239"/>
      <c r="CHQ57" s="239"/>
      <c r="CHR57" s="239"/>
      <c r="CHS57" s="239"/>
      <c r="CHT57" s="239"/>
      <c r="CHU57" s="239"/>
      <c r="CHV57" s="239"/>
      <c r="CHW57" s="239"/>
      <c r="CHX57" s="239"/>
      <c r="CHY57" s="239"/>
      <c r="CHZ57" s="239"/>
      <c r="CIA57" s="239"/>
      <c r="CIB57" s="239"/>
      <c r="CIC57" s="239"/>
      <c r="CID57" s="239"/>
      <c r="CIE57" s="239"/>
      <c r="CIF57" s="239"/>
      <c r="CIG57" s="239"/>
      <c r="CIH57" s="239"/>
      <c r="CII57" s="239"/>
      <c r="CIJ57" s="239"/>
      <c r="CIK57" s="239"/>
      <c r="CIL57" s="239"/>
      <c r="CIM57" s="239"/>
      <c r="CIN57" s="239"/>
      <c r="CIO57" s="239"/>
      <c r="CIP57" s="239"/>
      <c r="CIQ57" s="239"/>
      <c r="CIR57" s="239"/>
      <c r="CIS57" s="239"/>
      <c r="CIT57" s="239"/>
      <c r="CIU57" s="239"/>
      <c r="CIV57" s="239"/>
      <c r="CIW57" s="239"/>
      <c r="CIX57" s="239"/>
      <c r="CIY57" s="239"/>
      <c r="CIZ57" s="239"/>
      <c r="CJA57" s="239"/>
      <c r="CJB57" s="239"/>
      <c r="CJC57" s="239"/>
      <c r="CJD57" s="239"/>
      <c r="CJE57" s="239"/>
      <c r="CJF57" s="239"/>
      <c r="CJG57" s="239"/>
      <c r="CJH57" s="239"/>
      <c r="CJI57" s="239"/>
      <c r="CJJ57" s="239"/>
      <c r="CJK57" s="239"/>
      <c r="CJL57" s="239"/>
      <c r="CJM57" s="239"/>
      <c r="CJN57" s="239"/>
      <c r="CJO57" s="239"/>
      <c r="CJP57" s="239"/>
      <c r="CJQ57" s="239"/>
      <c r="CJR57" s="239"/>
      <c r="CJS57" s="239"/>
      <c r="CJT57" s="239"/>
      <c r="CJU57" s="239"/>
      <c r="CJV57" s="239"/>
      <c r="CJW57" s="239"/>
      <c r="CJX57" s="239"/>
      <c r="CJY57" s="239"/>
      <c r="CJZ57" s="239"/>
      <c r="CKA57" s="239"/>
      <c r="CKB57" s="239"/>
      <c r="CKC57" s="239"/>
      <c r="CKD57" s="239"/>
      <c r="CKE57" s="239"/>
      <c r="CKF57" s="239"/>
      <c r="CKG57" s="239"/>
      <c r="CKH57" s="239"/>
      <c r="CKI57" s="239"/>
      <c r="CKJ57" s="239"/>
      <c r="CKK57" s="239"/>
      <c r="CKL57" s="239"/>
      <c r="CKM57" s="239"/>
      <c r="CKN57" s="239"/>
      <c r="CKO57" s="239"/>
      <c r="CKP57" s="239"/>
      <c r="CKQ57" s="239"/>
      <c r="CKR57" s="239"/>
      <c r="CKS57" s="239"/>
      <c r="CKT57" s="239"/>
      <c r="CKU57" s="239"/>
      <c r="CKV57" s="239"/>
      <c r="CKW57" s="239"/>
      <c r="CKX57" s="239"/>
      <c r="CKY57" s="239"/>
      <c r="CKZ57" s="239"/>
      <c r="CLA57" s="239"/>
      <c r="CLB57" s="239"/>
      <c r="CLC57" s="239"/>
      <c r="CLD57" s="239"/>
      <c r="CLE57" s="239"/>
      <c r="CLF57" s="239"/>
      <c r="CLG57" s="239"/>
      <c r="CLH57" s="239"/>
      <c r="CLI57" s="239"/>
      <c r="CLJ57" s="239"/>
      <c r="CLK57" s="239"/>
      <c r="CLL57" s="239"/>
      <c r="CLM57" s="239"/>
      <c r="CLN57" s="239"/>
      <c r="CLO57" s="239"/>
      <c r="CLP57" s="239"/>
      <c r="CLQ57" s="239"/>
      <c r="CLR57" s="239"/>
      <c r="CLS57" s="239"/>
      <c r="CLT57" s="239"/>
      <c r="CLU57" s="239"/>
      <c r="CLV57" s="239"/>
      <c r="CLW57" s="239"/>
      <c r="CLX57" s="239"/>
      <c r="CLY57" s="239"/>
      <c r="CLZ57" s="239"/>
      <c r="CMA57" s="239"/>
      <c r="CMB57" s="239"/>
      <c r="CMC57" s="239"/>
      <c r="CMD57" s="239"/>
      <c r="CME57" s="239"/>
      <c r="CMF57" s="239"/>
      <c r="CMG57" s="239"/>
      <c r="CMH57" s="239"/>
      <c r="CMI57" s="239"/>
      <c r="CMJ57" s="239"/>
      <c r="CMK57" s="239"/>
      <c r="CML57" s="239"/>
      <c r="CMM57" s="239"/>
      <c r="CMN57" s="239"/>
      <c r="CMO57" s="239"/>
      <c r="CMP57" s="239"/>
      <c r="CMQ57" s="239"/>
      <c r="CMR57" s="239"/>
      <c r="CMS57" s="239"/>
      <c r="CMT57" s="239"/>
      <c r="CMU57" s="239"/>
      <c r="CMV57" s="239"/>
      <c r="CMW57" s="239"/>
      <c r="CMX57" s="239"/>
      <c r="CMY57" s="239"/>
      <c r="CMZ57" s="239"/>
      <c r="CNA57" s="239"/>
      <c r="CNB57" s="239"/>
      <c r="CNC57" s="239"/>
      <c r="CND57" s="239"/>
      <c r="CNE57" s="239"/>
      <c r="CNF57" s="239"/>
      <c r="CNG57" s="239"/>
      <c r="CNH57" s="239"/>
      <c r="CNI57" s="239"/>
      <c r="CNJ57" s="239"/>
      <c r="CNK57" s="239"/>
      <c r="CNL57" s="239"/>
      <c r="CNM57" s="239"/>
      <c r="CNN57" s="239"/>
      <c r="CNO57" s="239"/>
      <c r="CNP57" s="239"/>
      <c r="CNQ57" s="239"/>
      <c r="CNR57" s="239"/>
      <c r="CNS57" s="239"/>
      <c r="CNT57" s="239"/>
      <c r="CNU57" s="239"/>
      <c r="CNV57" s="239"/>
      <c r="CNW57" s="239"/>
      <c r="CNX57" s="239"/>
      <c r="CNY57" s="239"/>
      <c r="CNZ57" s="239"/>
      <c r="COA57" s="239"/>
      <c r="COB57" s="239"/>
      <c r="COC57" s="239"/>
      <c r="COD57" s="239"/>
      <c r="COE57" s="239"/>
      <c r="COF57" s="239"/>
      <c r="COG57" s="239"/>
      <c r="COH57" s="239"/>
      <c r="COI57" s="239"/>
      <c r="COJ57" s="239"/>
      <c r="COK57" s="239"/>
      <c r="COL57" s="239"/>
      <c r="COM57" s="239"/>
      <c r="CON57" s="239"/>
      <c r="COO57" s="239"/>
      <c r="COP57" s="239"/>
      <c r="COQ57" s="239"/>
      <c r="COR57" s="239"/>
      <c r="COS57" s="239"/>
      <c r="COT57" s="239"/>
      <c r="COU57" s="239"/>
      <c r="COV57" s="239"/>
      <c r="COW57" s="239"/>
      <c r="COX57" s="239"/>
      <c r="COY57" s="239"/>
      <c r="COZ57" s="239"/>
      <c r="CPA57" s="239"/>
      <c r="CPB57" s="239"/>
      <c r="CPC57" s="239"/>
      <c r="CPD57" s="239"/>
      <c r="CPE57" s="239"/>
      <c r="CPF57" s="239"/>
      <c r="CPG57" s="239"/>
      <c r="CPH57" s="239"/>
      <c r="CPI57" s="239"/>
      <c r="CPJ57" s="239"/>
      <c r="CPK57" s="239"/>
      <c r="CPL57" s="239"/>
      <c r="CPM57" s="239"/>
      <c r="CPN57" s="239"/>
      <c r="CPO57" s="239"/>
      <c r="CPP57" s="239"/>
      <c r="CPQ57" s="239"/>
      <c r="CPR57" s="239"/>
      <c r="CPS57" s="239"/>
      <c r="CPT57" s="239"/>
      <c r="CPU57" s="239"/>
      <c r="CPV57" s="239"/>
      <c r="CPW57" s="239"/>
      <c r="CPX57" s="239"/>
      <c r="CPY57" s="239"/>
      <c r="CPZ57" s="239"/>
      <c r="CQA57" s="239"/>
      <c r="CQB57" s="239"/>
      <c r="CQC57" s="239"/>
      <c r="CQD57" s="239"/>
      <c r="CQE57" s="239"/>
      <c r="CQF57" s="239"/>
      <c r="CQG57" s="239"/>
      <c r="CQH57" s="239"/>
      <c r="CQI57" s="239"/>
      <c r="CQJ57" s="239"/>
      <c r="CQK57" s="239"/>
      <c r="CQL57" s="239"/>
      <c r="CQM57" s="239"/>
      <c r="CQN57" s="239"/>
      <c r="CQO57" s="239"/>
      <c r="CQP57" s="239"/>
      <c r="CQQ57" s="239"/>
      <c r="CQR57" s="239"/>
      <c r="CQS57" s="239"/>
      <c r="CQT57" s="239"/>
      <c r="CQU57" s="239"/>
      <c r="CQV57" s="239"/>
      <c r="CQW57" s="239"/>
      <c r="CQX57" s="239"/>
      <c r="CQY57" s="239"/>
      <c r="CQZ57" s="239"/>
      <c r="CRA57" s="239"/>
      <c r="CRB57" s="239"/>
      <c r="CRC57" s="239"/>
      <c r="CRD57" s="239"/>
      <c r="CRE57" s="239"/>
      <c r="CRF57" s="239"/>
      <c r="CRG57" s="239"/>
      <c r="CRH57" s="239"/>
      <c r="CRI57" s="239"/>
      <c r="CRJ57" s="239"/>
      <c r="CRK57" s="239"/>
      <c r="CRL57" s="239"/>
      <c r="CRM57" s="239"/>
      <c r="CRN57" s="239"/>
      <c r="CRO57" s="239"/>
      <c r="CRP57" s="239"/>
      <c r="CRQ57" s="239"/>
      <c r="CRR57" s="239"/>
      <c r="CRS57" s="239"/>
      <c r="CRT57" s="239"/>
      <c r="CRU57" s="239"/>
      <c r="CRV57" s="239"/>
      <c r="CRW57" s="239"/>
      <c r="CRX57" s="239"/>
      <c r="CRY57" s="239"/>
      <c r="CRZ57" s="239"/>
      <c r="CSA57" s="239"/>
      <c r="CSB57" s="239"/>
      <c r="CSC57" s="239"/>
      <c r="CSD57" s="239"/>
      <c r="CSE57" s="239"/>
      <c r="CSF57" s="239"/>
      <c r="CSG57" s="239"/>
      <c r="CSH57" s="239"/>
      <c r="CSI57" s="239"/>
      <c r="CSJ57" s="239"/>
      <c r="CSK57" s="239"/>
      <c r="CSL57" s="239"/>
      <c r="CSM57" s="239"/>
      <c r="CSN57" s="239"/>
      <c r="CSO57" s="239"/>
      <c r="CSP57" s="239"/>
      <c r="CSQ57" s="239"/>
      <c r="CSR57" s="239"/>
      <c r="CSS57" s="239"/>
      <c r="CST57" s="239"/>
      <c r="CSU57" s="239"/>
      <c r="CSV57" s="239"/>
      <c r="CSW57" s="239"/>
      <c r="CSX57" s="239"/>
      <c r="CSY57" s="239"/>
      <c r="CSZ57" s="239"/>
      <c r="CTA57" s="239"/>
      <c r="CTB57" s="239"/>
      <c r="CTC57" s="239"/>
      <c r="CTD57" s="239"/>
      <c r="CTE57" s="239"/>
      <c r="CTF57" s="239"/>
      <c r="CTG57" s="239"/>
      <c r="CTH57" s="239"/>
      <c r="CTI57" s="239"/>
      <c r="CTJ57" s="239"/>
      <c r="CTK57" s="239"/>
      <c r="CTL57" s="239"/>
      <c r="CTM57" s="239"/>
      <c r="CTN57" s="239"/>
      <c r="CTO57" s="239"/>
      <c r="CTP57" s="239"/>
      <c r="CTQ57" s="239"/>
      <c r="CTR57" s="239"/>
      <c r="CTS57" s="239"/>
      <c r="CTT57" s="239"/>
      <c r="CTU57" s="239"/>
      <c r="CTV57" s="239"/>
      <c r="CTW57" s="239"/>
      <c r="CTX57" s="239"/>
      <c r="CTY57" s="239"/>
      <c r="CTZ57" s="239"/>
      <c r="CUA57" s="239"/>
      <c r="CUB57" s="239"/>
      <c r="CUC57" s="239"/>
      <c r="CUD57" s="239"/>
      <c r="CUE57" s="239"/>
      <c r="CUF57" s="239"/>
      <c r="CUG57" s="239"/>
      <c r="CUH57" s="239"/>
      <c r="CUI57" s="239"/>
      <c r="CUJ57" s="239"/>
      <c r="CUK57" s="239"/>
      <c r="CUL57" s="239"/>
      <c r="CUM57" s="239"/>
      <c r="CUN57" s="239"/>
      <c r="CUO57" s="239"/>
      <c r="CUP57" s="239"/>
      <c r="CUQ57" s="239"/>
      <c r="CUR57" s="239"/>
      <c r="CUS57" s="239"/>
      <c r="CUT57" s="239"/>
      <c r="CUU57" s="239"/>
      <c r="CUV57" s="239"/>
      <c r="CUW57" s="239"/>
      <c r="CUX57" s="239"/>
      <c r="CUY57" s="239"/>
      <c r="CUZ57" s="239"/>
      <c r="CVA57" s="239"/>
      <c r="CVB57" s="239"/>
      <c r="CVC57" s="239"/>
      <c r="CVD57" s="239"/>
      <c r="CVE57" s="239"/>
      <c r="CVF57" s="239"/>
      <c r="CVG57" s="239"/>
      <c r="CVH57" s="239"/>
      <c r="CVI57" s="239"/>
      <c r="CVJ57" s="239"/>
      <c r="CVK57" s="239"/>
      <c r="CVL57" s="239"/>
      <c r="CVM57" s="239"/>
      <c r="CVN57" s="239"/>
      <c r="CVO57" s="239"/>
      <c r="CVP57" s="239"/>
      <c r="CVQ57" s="239"/>
      <c r="CVR57" s="239"/>
      <c r="CVS57" s="239"/>
      <c r="CVT57" s="239"/>
      <c r="CVU57" s="239"/>
      <c r="CVV57" s="239"/>
      <c r="CVW57" s="239"/>
      <c r="CVX57" s="239"/>
      <c r="CVY57" s="239"/>
      <c r="CVZ57" s="239"/>
      <c r="CWA57" s="239"/>
      <c r="CWB57" s="239"/>
      <c r="CWC57" s="239"/>
      <c r="CWD57" s="239"/>
      <c r="CWE57" s="239"/>
      <c r="CWF57" s="239"/>
      <c r="CWG57" s="239"/>
      <c r="CWH57" s="239"/>
      <c r="CWI57" s="239"/>
      <c r="CWJ57" s="239"/>
      <c r="CWK57" s="239"/>
      <c r="CWL57" s="239"/>
      <c r="CWM57" s="239"/>
      <c r="CWN57" s="239"/>
      <c r="CWO57" s="239"/>
      <c r="CWP57" s="239"/>
      <c r="CWQ57" s="239"/>
      <c r="CWR57" s="239"/>
      <c r="CWS57" s="239"/>
      <c r="CWT57" s="239"/>
      <c r="CWU57" s="239"/>
      <c r="CWV57" s="239"/>
      <c r="CWW57" s="239"/>
      <c r="CWX57" s="239"/>
      <c r="CWY57" s="239"/>
      <c r="CWZ57" s="239"/>
      <c r="CXA57" s="239"/>
      <c r="CXB57" s="239"/>
      <c r="CXC57" s="239"/>
      <c r="CXD57" s="239"/>
      <c r="CXE57" s="239"/>
      <c r="CXF57" s="239"/>
      <c r="CXG57" s="239"/>
      <c r="CXH57" s="239"/>
      <c r="CXI57" s="239"/>
      <c r="CXJ57" s="239"/>
      <c r="CXK57" s="239"/>
      <c r="CXL57" s="239"/>
      <c r="CXM57" s="239"/>
      <c r="CXN57" s="239"/>
      <c r="CXO57" s="239"/>
      <c r="CXP57" s="239"/>
      <c r="CXQ57" s="239"/>
      <c r="CXR57" s="239"/>
      <c r="CXS57" s="239"/>
      <c r="CXT57" s="239"/>
      <c r="CXU57" s="239"/>
      <c r="CXV57" s="239"/>
      <c r="CXW57" s="239"/>
      <c r="CXX57" s="239"/>
      <c r="CXY57" s="239"/>
      <c r="CXZ57" s="239"/>
      <c r="CYA57" s="239"/>
      <c r="CYB57" s="239"/>
      <c r="CYC57" s="239"/>
      <c r="CYD57" s="239"/>
      <c r="CYE57" s="239"/>
      <c r="CYF57" s="239"/>
      <c r="CYG57" s="239"/>
      <c r="CYH57" s="239"/>
      <c r="CYI57" s="239"/>
      <c r="CYJ57" s="239"/>
      <c r="CYK57" s="239"/>
      <c r="CYL57" s="239"/>
      <c r="CYM57" s="239"/>
      <c r="CYN57" s="239"/>
      <c r="CYO57" s="239"/>
      <c r="CYP57" s="239"/>
      <c r="CYQ57" s="239"/>
      <c r="CYR57" s="239"/>
      <c r="CYS57" s="239"/>
      <c r="CYT57" s="239"/>
      <c r="CYU57" s="239"/>
      <c r="CYV57" s="239"/>
      <c r="CYW57" s="239"/>
      <c r="CYX57" s="239"/>
      <c r="CYY57" s="239"/>
      <c r="CYZ57" s="239"/>
      <c r="CZA57" s="239"/>
      <c r="CZB57" s="239"/>
      <c r="CZC57" s="239"/>
      <c r="CZD57" s="239"/>
      <c r="CZE57" s="239"/>
      <c r="CZF57" s="239"/>
      <c r="CZG57" s="239"/>
      <c r="CZH57" s="239"/>
      <c r="CZI57" s="239"/>
      <c r="CZJ57" s="239"/>
      <c r="CZK57" s="239"/>
      <c r="CZL57" s="239"/>
      <c r="CZM57" s="239"/>
      <c r="CZN57" s="239"/>
      <c r="CZO57" s="239"/>
      <c r="CZP57" s="239"/>
      <c r="CZQ57" s="239"/>
      <c r="CZR57" s="239"/>
      <c r="CZS57" s="239"/>
      <c r="CZT57" s="239"/>
      <c r="CZU57" s="239"/>
      <c r="CZV57" s="239"/>
      <c r="CZW57" s="239"/>
      <c r="CZX57" s="239"/>
      <c r="CZY57" s="239"/>
      <c r="CZZ57" s="239"/>
      <c r="DAA57" s="239"/>
      <c r="DAB57" s="239"/>
      <c r="DAC57" s="239"/>
      <c r="DAD57" s="239"/>
      <c r="DAE57" s="239"/>
      <c r="DAF57" s="239"/>
      <c r="DAG57" s="239"/>
      <c r="DAH57" s="239"/>
      <c r="DAI57" s="239"/>
      <c r="DAJ57" s="239"/>
      <c r="DAK57" s="239"/>
      <c r="DAL57" s="239"/>
      <c r="DAM57" s="239"/>
      <c r="DAN57" s="239"/>
      <c r="DAO57" s="239"/>
      <c r="DAP57" s="239"/>
      <c r="DAQ57" s="239"/>
      <c r="DAR57" s="239"/>
      <c r="DAS57" s="239"/>
      <c r="DAT57" s="239"/>
      <c r="DAU57" s="239"/>
      <c r="DAV57" s="239"/>
      <c r="DAW57" s="239"/>
      <c r="DAX57" s="239"/>
      <c r="DAY57" s="239"/>
      <c r="DAZ57" s="239"/>
      <c r="DBA57" s="239"/>
      <c r="DBB57" s="239"/>
      <c r="DBC57" s="239"/>
      <c r="DBD57" s="239"/>
      <c r="DBE57" s="239"/>
      <c r="DBF57" s="239"/>
      <c r="DBG57" s="239"/>
      <c r="DBH57" s="239"/>
      <c r="DBI57" s="239"/>
      <c r="DBJ57" s="239"/>
      <c r="DBK57" s="239"/>
      <c r="DBL57" s="239"/>
      <c r="DBM57" s="239"/>
      <c r="DBN57" s="239"/>
      <c r="DBO57" s="239"/>
      <c r="DBP57" s="239"/>
      <c r="DBQ57" s="239"/>
      <c r="DBR57" s="239"/>
      <c r="DBS57" s="239"/>
      <c r="DBT57" s="239"/>
      <c r="DBU57" s="239"/>
      <c r="DBV57" s="239"/>
      <c r="DBW57" s="239"/>
      <c r="DBX57" s="239"/>
      <c r="DBY57" s="239"/>
      <c r="DBZ57" s="239"/>
      <c r="DCA57" s="239"/>
      <c r="DCB57" s="239"/>
      <c r="DCC57" s="239"/>
      <c r="DCD57" s="239"/>
      <c r="DCE57" s="239"/>
      <c r="DCF57" s="239"/>
      <c r="DCG57" s="239"/>
      <c r="DCH57" s="239"/>
      <c r="DCI57" s="239"/>
      <c r="DCJ57" s="239"/>
      <c r="DCK57" s="239"/>
      <c r="DCL57" s="239"/>
      <c r="DCM57" s="239"/>
      <c r="DCN57" s="239"/>
      <c r="DCO57" s="239"/>
      <c r="DCP57" s="239"/>
      <c r="DCQ57" s="239"/>
      <c r="DCR57" s="239"/>
      <c r="DCS57" s="239"/>
      <c r="DCT57" s="239"/>
      <c r="DCU57" s="239"/>
      <c r="DCV57" s="239"/>
      <c r="DCW57" s="239"/>
      <c r="DCX57" s="239"/>
      <c r="DCY57" s="239"/>
      <c r="DCZ57" s="239"/>
      <c r="DDA57" s="239"/>
      <c r="DDB57" s="239"/>
      <c r="DDC57" s="239"/>
      <c r="DDD57" s="239"/>
      <c r="DDE57" s="239"/>
      <c r="DDF57" s="239"/>
      <c r="DDG57" s="239"/>
      <c r="DDH57" s="239"/>
      <c r="DDI57" s="239"/>
      <c r="DDJ57" s="239"/>
      <c r="DDK57" s="239"/>
      <c r="DDL57" s="239"/>
      <c r="DDM57" s="239"/>
      <c r="DDN57" s="239"/>
      <c r="DDO57" s="239"/>
      <c r="DDP57" s="239"/>
      <c r="DDQ57" s="239"/>
      <c r="DDR57" s="239"/>
      <c r="DDS57" s="239"/>
      <c r="DDT57" s="239"/>
      <c r="DDU57" s="239"/>
      <c r="DDV57" s="239"/>
      <c r="DDW57" s="239"/>
      <c r="DDX57" s="239"/>
      <c r="DDY57" s="239"/>
      <c r="DDZ57" s="239"/>
      <c r="DEA57" s="239"/>
      <c r="DEB57" s="239"/>
      <c r="DEC57" s="239"/>
      <c r="DED57" s="239"/>
      <c r="DEE57" s="239"/>
      <c r="DEF57" s="239"/>
      <c r="DEG57" s="239"/>
      <c r="DEH57" s="239"/>
      <c r="DEI57" s="239"/>
      <c r="DEJ57" s="239"/>
      <c r="DEK57" s="239"/>
      <c r="DEL57" s="239"/>
      <c r="DEM57" s="239"/>
      <c r="DEN57" s="239"/>
      <c r="DEO57" s="239"/>
      <c r="DEP57" s="239"/>
      <c r="DEQ57" s="239"/>
      <c r="DER57" s="239"/>
      <c r="DES57" s="239"/>
      <c r="DET57" s="239"/>
      <c r="DEU57" s="239"/>
      <c r="DEV57" s="239"/>
      <c r="DEW57" s="239"/>
      <c r="DEX57" s="239"/>
      <c r="DEY57" s="239"/>
      <c r="DEZ57" s="239"/>
      <c r="DFA57" s="239"/>
      <c r="DFB57" s="239"/>
      <c r="DFC57" s="239"/>
      <c r="DFD57" s="239"/>
      <c r="DFE57" s="239"/>
      <c r="DFF57" s="239"/>
      <c r="DFG57" s="239"/>
      <c r="DFH57" s="239"/>
      <c r="DFI57" s="239"/>
      <c r="DFJ57" s="239"/>
      <c r="DFK57" s="239"/>
      <c r="DFL57" s="239"/>
      <c r="DFM57" s="239"/>
      <c r="DFN57" s="239"/>
      <c r="DFO57" s="239"/>
      <c r="DFP57" s="239"/>
      <c r="DFQ57" s="239"/>
      <c r="DFR57" s="239"/>
      <c r="DFS57" s="239"/>
      <c r="DFT57" s="239"/>
      <c r="DFU57" s="239"/>
      <c r="DFV57" s="239"/>
      <c r="DFW57" s="239"/>
      <c r="DFX57" s="239"/>
      <c r="DFY57" s="239"/>
      <c r="DFZ57" s="239"/>
      <c r="DGA57" s="239"/>
      <c r="DGB57" s="239"/>
      <c r="DGC57" s="239"/>
      <c r="DGD57" s="239"/>
      <c r="DGE57" s="239"/>
      <c r="DGF57" s="239"/>
      <c r="DGG57" s="239"/>
      <c r="DGH57" s="239"/>
      <c r="DGI57" s="239"/>
      <c r="DGJ57" s="239"/>
      <c r="DGK57" s="239"/>
      <c r="DGL57" s="239"/>
      <c r="DGM57" s="239"/>
      <c r="DGN57" s="239"/>
      <c r="DGO57" s="239"/>
      <c r="DGP57" s="239"/>
      <c r="DGQ57" s="239"/>
      <c r="DGR57" s="239"/>
      <c r="DGS57" s="239"/>
      <c r="DGT57" s="239"/>
      <c r="DGU57" s="239"/>
      <c r="DGV57" s="239"/>
      <c r="DGW57" s="239"/>
      <c r="DGX57" s="239"/>
      <c r="DGY57" s="239"/>
      <c r="DGZ57" s="239"/>
      <c r="DHA57" s="239"/>
      <c r="DHB57" s="239"/>
      <c r="DHC57" s="239"/>
      <c r="DHD57" s="239"/>
      <c r="DHE57" s="239"/>
      <c r="DHF57" s="239"/>
      <c r="DHG57" s="239"/>
      <c r="DHH57" s="239"/>
      <c r="DHI57" s="239"/>
      <c r="DHJ57" s="239"/>
      <c r="DHK57" s="239"/>
      <c r="DHL57" s="239"/>
      <c r="DHM57" s="239"/>
      <c r="DHN57" s="239"/>
      <c r="DHO57" s="239"/>
      <c r="DHP57" s="239"/>
      <c r="DHQ57" s="239"/>
      <c r="DHR57" s="239"/>
      <c r="DHS57" s="239"/>
      <c r="DHT57" s="239"/>
      <c r="DHU57" s="239"/>
      <c r="DHV57" s="239"/>
      <c r="DHW57" s="239"/>
      <c r="DHX57" s="239"/>
      <c r="DHY57" s="239"/>
      <c r="DHZ57" s="239"/>
      <c r="DIA57" s="239"/>
      <c r="DIB57" s="239"/>
      <c r="DIC57" s="239"/>
      <c r="DID57" s="239"/>
      <c r="DIE57" s="239"/>
      <c r="DIF57" s="239"/>
      <c r="DIG57" s="239"/>
      <c r="DIH57" s="239"/>
      <c r="DII57" s="239"/>
      <c r="DIJ57" s="239"/>
      <c r="DIK57" s="239"/>
      <c r="DIL57" s="239"/>
      <c r="DIM57" s="239"/>
      <c r="DIN57" s="239"/>
      <c r="DIO57" s="239"/>
      <c r="DIP57" s="239"/>
      <c r="DIQ57" s="239"/>
      <c r="DIR57" s="239"/>
      <c r="DIS57" s="239"/>
      <c r="DIT57" s="239"/>
      <c r="DIU57" s="239"/>
      <c r="DIV57" s="239"/>
      <c r="DIW57" s="239"/>
      <c r="DIX57" s="239"/>
      <c r="DIY57" s="239"/>
      <c r="DIZ57" s="239"/>
      <c r="DJA57" s="239"/>
      <c r="DJB57" s="239"/>
      <c r="DJC57" s="239"/>
      <c r="DJD57" s="239"/>
      <c r="DJE57" s="239"/>
      <c r="DJF57" s="239"/>
      <c r="DJG57" s="239"/>
      <c r="DJH57" s="239"/>
      <c r="DJI57" s="239"/>
      <c r="DJJ57" s="239"/>
      <c r="DJK57" s="239"/>
      <c r="DJL57" s="239"/>
      <c r="DJM57" s="239"/>
      <c r="DJN57" s="239"/>
      <c r="DJO57" s="239"/>
      <c r="DJP57" s="239"/>
      <c r="DJQ57" s="239"/>
      <c r="DJR57" s="239"/>
      <c r="DJS57" s="239"/>
      <c r="DJT57" s="239"/>
      <c r="DJU57" s="239"/>
      <c r="DJV57" s="239"/>
      <c r="DJW57" s="239"/>
      <c r="DJX57" s="239"/>
      <c r="DJY57" s="239"/>
      <c r="DJZ57" s="239"/>
      <c r="DKA57" s="239"/>
      <c r="DKB57" s="239"/>
      <c r="DKC57" s="239"/>
      <c r="DKD57" s="239"/>
      <c r="DKE57" s="239"/>
      <c r="DKF57" s="239"/>
      <c r="DKG57" s="239"/>
      <c r="DKH57" s="239"/>
      <c r="DKI57" s="239"/>
      <c r="DKJ57" s="239"/>
      <c r="DKK57" s="239"/>
      <c r="DKL57" s="239"/>
      <c r="DKM57" s="239"/>
      <c r="DKN57" s="239"/>
      <c r="DKO57" s="239"/>
      <c r="DKP57" s="239"/>
      <c r="DKQ57" s="239"/>
      <c r="DKR57" s="239"/>
      <c r="DKS57" s="239"/>
      <c r="DKT57" s="239"/>
      <c r="DKU57" s="239"/>
      <c r="DKV57" s="239"/>
      <c r="DKW57" s="239"/>
      <c r="DKX57" s="239"/>
      <c r="DKY57" s="239"/>
      <c r="DKZ57" s="239"/>
      <c r="DLA57" s="239"/>
      <c r="DLB57" s="239"/>
      <c r="DLC57" s="239"/>
      <c r="DLD57" s="239"/>
      <c r="DLE57" s="239"/>
      <c r="DLF57" s="239"/>
      <c r="DLG57" s="239"/>
      <c r="DLH57" s="239"/>
      <c r="DLI57" s="239"/>
      <c r="DLJ57" s="239"/>
      <c r="DLK57" s="239"/>
      <c r="DLL57" s="239"/>
      <c r="DLM57" s="239"/>
      <c r="DLN57" s="239"/>
      <c r="DLO57" s="239"/>
      <c r="DLP57" s="239"/>
      <c r="DLQ57" s="239"/>
      <c r="DLR57" s="239"/>
      <c r="DLS57" s="239"/>
      <c r="DLT57" s="239"/>
      <c r="DLU57" s="239"/>
      <c r="DLV57" s="239"/>
      <c r="DLW57" s="239"/>
      <c r="DLX57" s="239"/>
      <c r="DLY57" s="239"/>
      <c r="DLZ57" s="239"/>
      <c r="DMA57" s="239"/>
      <c r="DMB57" s="239"/>
      <c r="DMC57" s="239"/>
      <c r="DMD57" s="239"/>
      <c r="DME57" s="239"/>
      <c r="DMF57" s="239"/>
      <c r="DMG57" s="239"/>
      <c r="DMH57" s="239"/>
      <c r="DMI57" s="239"/>
      <c r="DMJ57" s="239"/>
      <c r="DMK57" s="239"/>
      <c r="DML57" s="239"/>
      <c r="DMM57" s="239"/>
      <c r="DMN57" s="239"/>
      <c r="DMO57" s="239"/>
      <c r="DMP57" s="239"/>
      <c r="DMQ57" s="239"/>
      <c r="DMR57" s="239"/>
      <c r="DMS57" s="239"/>
      <c r="DMT57" s="239"/>
      <c r="DMU57" s="239"/>
      <c r="DMV57" s="239"/>
      <c r="DMW57" s="239"/>
      <c r="DMX57" s="239"/>
      <c r="DMY57" s="239"/>
      <c r="DMZ57" s="239"/>
      <c r="DNA57" s="239"/>
      <c r="DNB57" s="239"/>
      <c r="DNC57" s="239"/>
      <c r="DND57" s="239"/>
      <c r="DNE57" s="239"/>
      <c r="DNF57" s="239"/>
      <c r="DNG57" s="239"/>
      <c r="DNH57" s="239"/>
      <c r="DNI57" s="239"/>
      <c r="DNJ57" s="239"/>
      <c r="DNK57" s="239"/>
      <c r="DNL57" s="239"/>
      <c r="DNM57" s="239"/>
      <c r="DNN57" s="239"/>
      <c r="DNO57" s="239"/>
      <c r="DNP57" s="239"/>
      <c r="DNQ57" s="239"/>
      <c r="DNR57" s="239"/>
      <c r="DNS57" s="239"/>
      <c r="DNT57" s="239"/>
      <c r="DNU57" s="239"/>
      <c r="DNV57" s="239"/>
      <c r="DNW57" s="239"/>
      <c r="DNX57" s="239"/>
      <c r="DNY57" s="239"/>
      <c r="DNZ57" s="239"/>
      <c r="DOA57" s="239"/>
      <c r="DOB57" s="239"/>
      <c r="DOC57" s="239"/>
      <c r="DOD57" s="239"/>
      <c r="DOE57" s="239"/>
      <c r="DOF57" s="239"/>
      <c r="DOG57" s="239"/>
      <c r="DOH57" s="239"/>
      <c r="DOI57" s="239"/>
      <c r="DOJ57" s="239"/>
      <c r="DOK57" s="239"/>
      <c r="DOL57" s="239"/>
      <c r="DOM57" s="239"/>
      <c r="DON57" s="239"/>
      <c r="DOO57" s="239"/>
      <c r="DOP57" s="239"/>
      <c r="DOQ57" s="239"/>
      <c r="DOR57" s="239"/>
      <c r="DOS57" s="239"/>
      <c r="DOT57" s="239"/>
      <c r="DOU57" s="239"/>
      <c r="DOV57" s="239"/>
      <c r="DOW57" s="239"/>
      <c r="DOX57" s="239"/>
      <c r="DOY57" s="239"/>
      <c r="DOZ57" s="239"/>
      <c r="DPA57" s="239"/>
      <c r="DPB57" s="239"/>
      <c r="DPC57" s="239"/>
      <c r="DPD57" s="239"/>
      <c r="DPE57" s="239"/>
      <c r="DPF57" s="239"/>
      <c r="DPG57" s="239"/>
      <c r="DPH57" s="239"/>
      <c r="DPI57" s="239"/>
      <c r="DPJ57" s="239"/>
      <c r="DPK57" s="239"/>
      <c r="DPL57" s="239"/>
      <c r="DPM57" s="239"/>
      <c r="DPN57" s="239"/>
      <c r="DPO57" s="239"/>
      <c r="DPP57" s="239"/>
      <c r="DPQ57" s="239"/>
      <c r="DPR57" s="239"/>
      <c r="DPS57" s="239"/>
      <c r="DPT57" s="239"/>
      <c r="DPU57" s="239"/>
      <c r="DPV57" s="239"/>
      <c r="DPW57" s="239"/>
      <c r="DPX57" s="239"/>
      <c r="DPY57" s="239"/>
      <c r="DPZ57" s="239"/>
      <c r="DQA57" s="239"/>
      <c r="DQB57" s="239"/>
      <c r="DQC57" s="239"/>
      <c r="DQD57" s="239"/>
      <c r="DQE57" s="239"/>
      <c r="DQF57" s="239"/>
      <c r="DQG57" s="239"/>
      <c r="DQH57" s="239"/>
      <c r="DQI57" s="239"/>
      <c r="DQJ57" s="239"/>
      <c r="DQK57" s="239"/>
      <c r="DQL57" s="239"/>
      <c r="DQM57" s="239"/>
      <c r="DQN57" s="239"/>
      <c r="DQO57" s="239"/>
      <c r="DQP57" s="239"/>
      <c r="DQQ57" s="239"/>
      <c r="DQR57" s="239"/>
      <c r="DQS57" s="239"/>
      <c r="DQT57" s="239"/>
      <c r="DQU57" s="239"/>
      <c r="DQV57" s="239"/>
      <c r="DQW57" s="239"/>
      <c r="DQX57" s="239"/>
      <c r="DQY57" s="239"/>
      <c r="DQZ57" s="239"/>
      <c r="DRA57" s="239"/>
      <c r="DRB57" s="239"/>
      <c r="DRC57" s="239"/>
      <c r="DRD57" s="239"/>
      <c r="DRE57" s="239"/>
      <c r="DRF57" s="239"/>
      <c r="DRG57" s="239"/>
      <c r="DRH57" s="239"/>
      <c r="DRI57" s="239"/>
      <c r="DRJ57" s="239"/>
      <c r="DRK57" s="239"/>
      <c r="DRL57" s="239"/>
      <c r="DRM57" s="239"/>
      <c r="DRN57" s="239"/>
      <c r="DRO57" s="239"/>
      <c r="DRP57" s="239"/>
      <c r="DRQ57" s="239"/>
      <c r="DRR57" s="239"/>
      <c r="DRS57" s="239"/>
      <c r="DRT57" s="239"/>
      <c r="DRU57" s="239"/>
      <c r="DRV57" s="239"/>
      <c r="DRW57" s="239"/>
      <c r="DRX57" s="239"/>
      <c r="DRY57" s="239"/>
      <c r="DRZ57" s="239"/>
      <c r="DSA57" s="239"/>
      <c r="DSB57" s="239"/>
      <c r="DSC57" s="239"/>
      <c r="DSD57" s="239"/>
      <c r="DSE57" s="239"/>
      <c r="DSF57" s="239"/>
      <c r="DSG57" s="239"/>
      <c r="DSH57" s="239"/>
      <c r="DSI57" s="239"/>
      <c r="DSJ57" s="239"/>
      <c r="DSK57" s="239"/>
      <c r="DSL57" s="239"/>
      <c r="DSM57" s="239"/>
      <c r="DSN57" s="239"/>
      <c r="DSO57" s="239"/>
      <c r="DSP57" s="239"/>
      <c r="DSQ57" s="239"/>
      <c r="DSR57" s="239"/>
      <c r="DSS57" s="239"/>
      <c r="DST57" s="239"/>
      <c r="DSU57" s="239"/>
      <c r="DSV57" s="239"/>
      <c r="DSW57" s="239"/>
      <c r="DSX57" s="239"/>
      <c r="DSY57" s="239"/>
      <c r="DSZ57" s="239"/>
      <c r="DTA57" s="239"/>
      <c r="DTB57" s="239"/>
      <c r="DTC57" s="239"/>
      <c r="DTD57" s="239"/>
      <c r="DTE57" s="239"/>
      <c r="DTF57" s="239"/>
      <c r="DTG57" s="239"/>
      <c r="DTH57" s="239"/>
      <c r="DTI57" s="239"/>
      <c r="DTJ57" s="239"/>
      <c r="DTK57" s="239"/>
      <c r="DTL57" s="239"/>
      <c r="DTM57" s="239"/>
      <c r="DTN57" s="239"/>
      <c r="DTO57" s="239"/>
      <c r="DTP57" s="239"/>
      <c r="DTQ57" s="239"/>
      <c r="DTR57" s="239"/>
      <c r="DTS57" s="239"/>
      <c r="DTT57" s="239"/>
      <c r="DTU57" s="239"/>
      <c r="DTV57" s="239"/>
      <c r="DTW57" s="239"/>
      <c r="DTX57" s="239"/>
      <c r="DTY57" s="239"/>
      <c r="DTZ57" s="239"/>
      <c r="DUA57" s="239"/>
      <c r="DUB57" s="239"/>
      <c r="DUC57" s="239"/>
      <c r="DUD57" s="239"/>
      <c r="DUE57" s="239"/>
      <c r="DUF57" s="239"/>
      <c r="DUG57" s="239"/>
      <c r="DUH57" s="239"/>
      <c r="DUI57" s="239"/>
      <c r="DUJ57" s="239"/>
      <c r="DUK57" s="239"/>
      <c r="DUL57" s="239"/>
      <c r="DUM57" s="239"/>
      <c r="DUN57" s="239"/>
      <c r="DUO57" s="239"/>
      <c r="DUP57" s="239"/>
      <c r="DUQ57" s="239"/>
      <c r="DUR57" s="239"/>
      <c r="DUS57" s="239"/>
      <c r="DUT57" s="239"/>
      <c r="DUU57" s="239"/>
      <c r="DUV57" s="239"/>
      <c r="DUW57" s="239"/>
      <c r="DUX57" s="239"/>
      <c r="DUY57" s="239"/>
      <c r="DUZ57" s="239"/>
      <c r="DVA57" s="239"/>
      <c r="DVB57" s="239"/>
      <c r="DVC57" s="239"/>
      <c r="DVD57" s="239"/>
      <c r="DVE57" s="239"/>
      <c r="DVF57" s="239"/>
      <c r="DVG57" s="239"/>
      <c r="DVH57" s="239"/>
      <c r="DVI57" s="239"/>
      <c r="DVJ57" s="239"/>
      <c r="DVK57" s="239"/>
      <c r="DVL57" s="239"/>
      <c r="DVM57" s="239"/>
      <c r="DVN57" s="239"/>
      <c r="DVO57" s="239"/>
      <c r="DVP57" s="239"/>
      <c r="DVQ57" s="239"/>
      <c r="DVR57" s="239"/>
      <c r="DVS57" s="239"/>
      <c r="DVT57" s="239"/>
      <c r="DVU57" s="239"/>
      <c r="DVV57" s="239"/>
      <c r="DVW57" s="239"/>
      <c r="DVX57" s="239"/>
      <c r="DVY57" s="239"/>
      <c r="DVZ57" s="239"/>
      <c r="DWA57" s="239"/>
      <c r="DWB57" s="239"/>
      <c r="DWC57" s="239"/>
      <c r="DWD57" s="239"/>
      <c r="DWE57" s="239"/>
      <c r="DWF57" s="239"/>
      <c r="DWG57" s="239"/>
      <c r="DWH57" s="239"/>
      <c r="DWI57" s="239"/>
      <c r="DWJ57" s="239"/>
      <c r="DWK57" s="239"/>
      <c r="DWL57" s="239"/>
      <c r="DWM57" s="239"/>
      <c r="DWN57" s="239"/>
      <c r="DWO57" s="239"/>
      <c r="DWP57" s="239"/>
      <c r="DWQ57" s="239"/>
      <c r="DWR57" s="239"/>
      <c r="DWS57" s="239"/>
      <c r="DWT57" s="239"/>
      <c r="DWU57" s="239"/>
      <c r="DWV57" s="239"/>
      <c r="DWW57" s="239"/>
      <c r="DWX57" s="239"/>
      <c r="DWY57" s="239"/>
      <c r="DWZ57" s="239"/>
      <c r="DXA57" s="239"/>
      <c r="DXB57" s="239"/>
      <c r="DXC57" s="239"/>
      <c r="DXD57" s="239"/>
      <c r="DXE57" s="239"/>
      <c r="DXF57" s="239"/>
      <c r="DXG57" s="239"/>
      <c r="DXH57" s="239"/>
      <c r="DXI57" s="239"/>
      <c r="DXJ57" s="239"/>
      <c r="DXK57" s="239"/>
      <c r="DXL57" s="239"/>
      <c r="DXM57" s="239"/>
      <c r="DXN57" s="239"/>
      <c r="DXO57" s="239"/>
      <c r="DXP57" s="239"/>
      <c r="DXQ57" s="239"/>
      <c r="DXR57" s="239"/>
      <c r="DXS57" s="239"/>
      <c r="DXT57" s="239"/>
      <c r="DXU57" s="239"/>
      <c r="DXV57" s="239"/>
      <c r="DXW57" s="239"/>
      <c r="DXX57" s="239"/>
      <c r="DXY57" s="239"/>
      <c r="DXZ57" s="239"/>
      <c r="DYA57" s="239"/>
      <c r="DYB57" s="239"/>
      <c r="DYC57" s="239"/>
      <c r="DYD57" s="239"/>
      <c r="DYE57" s="239"/>
      <c r="DYF57" s="239"/>
      <c r="DYG57" s="239"/>
      <c r="DYH57" s="239"/>
      <c r="DYI57" s="239"/>
      <c r="DYJ57" s="239"/>
      <c r="DYK57" s="239"/>
      <c r="DYL57" s="239"/>
      <c r="DYM57" s="239"/>
      <c r="DYN57" s="239"/>
      <c r="DYO57" s="239"/>
      <c r="DYP57" s="239"/>
      <c r="DYQ57" s="239"/>
      <c r="DYR57" s="239"/>
      <c r="DYS57" s="239"/>
      <c r="DYT57" s="239"/>
      <c r="DYU57" s="239"/>
      <c r="DYV57" s="239"/>
      <c r="DYW57" s="239"/>
      <c r="DYX57" s="239"/>
      <c r="DYY57" s="239"/>
      <c r="DYZ57" s="239"/>
      <c r="DZA57" s="239"/>
      <c r="DZB57" s="239"/>
      <c r="DZC57" s="239"/>
      <c r="DZD57" s="239"/>
      <c r="DZE57" s="239"/>
      <c r="DZF57" s="239"/>
      <c r="DZG57" s="239"/>
      <c r="DZH57" s="239"/>
      <c r="DZI57" s="239"/>
      <c r="DZJ57" s="239"/>
      <c r="DZK57" s="239"/>
      <c r="DZL57" s="239"/>
      <c r="DZM57" s="239"/>
      <c r="DZN57" s="239"/>
      <c r="DZO57" s="239"/>
      <c r="DZP57" s="239"/>
      <c r="DZQ57" s="239"/>
      <c r="DZR57" s="239"/>
      <c r="DZS57" s="239"/>
      <c r="DZT57" s="239"/>
      <c r="DZU57" s="239"/>
      <c r="DZV57" s="239"/>
      <c r="DZW57" s="239"/>
      <c r="DZX57" s="239"/>
      <c r="DZY57" s="239"/>
      <c r="DZZ57" s="239"/>
      <c r="EAA57" s="239"/>
      <c r="EAB57" s="239"/>
      <c r="EAC57" s="239"/>
      <c r="EAD57" s="239"/>
      <c r="EAE57" s="239"/>
      <c r="EAF57" s="239"/>
      <c r="EAG57" s="239"/>
      <c r="EAH57" s="239"/>
      <c r="EAI57" s="239"/>
      <c r="EAJ57" s="239"/>
      <c r="EAK57" s="239"/>
      <c r="EAL57" s="239"/>
      <c r="EAM57" s="239"/>
      <c r="EAN57" s="239"/>
      <c r="EAO57" s="239"/>
      <c r="EAP57" s="239"/>
      <c r="EAQ57" s="239"/>
      <c r="EAR57" s="239"/>
      <c r="EAS57" s="239"/>
      <c r="EAT57" s="239"/>
      <c r="EAU57" s="239"/>
      <c r="EAV57" s="239"/>
      <c r="EAW57" s="239"/>
      <c r="EAX57" s="239"/>
      <c r="EAY57" s="239"/>
      <c r="EAZ57" s="239"/>
      <c r="EBA57" s="239"/>
      <c r="EBB57" s="239"/>
      <c r="EBC57" s="239"/>
      <c r="EBD57" s="239"/>
      <c r="EBE57" s="239"/>
      <c r="EBF57" s="239"/>
      <c r="EBG57" s="239"/>
      <c r="EBH57" s="239"/>
      <c r="EBI57" s="239"/>
      <c r="EBJ57" s="239"/>
      <c r="EBK57" s="239"/>
      <c r="EBL57" s="239"/>
      <c r="EBM57" s="239"/>
      <c r="EBN57" s="239"/>
      <c r="EBO57" s="239"/>
      <c r="EBP57" s="239"/>
      <c r="EBQ57" s="239"/>
      <c r="EBR57" s="239"/>
      <c r="EBS57" s="239"/>
      <c r="EBT57" s="239"/>
      <c r="EBU57" s="239"/>
      <c r="EBV57" s="239"/>
      <c r="EBW57" s="239"/>
      <c r="EBX57" s="239"/>
      <c r="EBY57" s="239"/>
      <c r="EBZ57" s="239"/>
      <c r="ECA57" s="239"/>
      <c r="ECB57" s="239"/>
      <c r="ECC57" s="239"/>
      <c r="ECD57" s="239"/>
      <c r="ECE57" s="239"/>
      <c r="ECF57" s="239"/>
      <c r="ECG57" s="239"/>
      <c r="ECH57" s="239"/>
      <c r="ECI57" s="239"/>
      <c r="ECJ57" s="239"/>
      <c r="ECK57" s="239"/>
      <c r="ECL57" s="239"/>
      <c r="ECM57" s="239"/>
      <c r="ECN57" s="239"/>
      <c r="ECO57" s="239"/>
      <c r="ECP57" s="239"/>
      <c r="ECQ57" s="239"/>
      <c r="ECR57" s="239"/>
      <c r="ECS57" s="239"/>
      <c r="ECT57" s="239"/>
      <c r="ECU57" s="239"/>
      <c r="ECV57" s="239"/>
      <c r="ECW57" s="239"/>
      <c r="ECX57" s="239"/>
      <c r="ECY57" s="239"/>
      <c r="ECZ57" s="239"/>
      <c r="EDA57" s="239"/>
      <c r="EDB57" s="239"/>
      <c r="EDC57" s="239"/>
      <c r="EDD57" s="239"/>
      <c r="EDE57" s="239"/>
      <c r="EDF57" s="239"/>
      <c r="EDG57" s="239"/>
      <c r="EDH57" s="239"/>
      <c r="EDI57" s="239"/>
      <c r="EDJ57" s="239"/>
      <c r="EDK57" s="239"/>
      <c r="EDL57" s="239"/>
      <c r="EDM57" s="239"/>
      <c r="EDN57" s="239"/>
      <c r="EDO57" s="239"/>
      <c r="EDP57" s="239"/>
      <c r="EDQ57" s="239"/>
      <c r="EDR57" s="239"/>
      <c r="EDS57" s="239"/>
      <c r="EDT57" s="239"/>
      <c r="EDU57" s="239"/>
      <c r="EDV57" s="239"/>
      <c r="EDW57" s="239"/>
      <c r="EDX57" s="239"/>
      <c r="EDY57" s="239"/>
      <c r="EDZ57" s="239"/>
      <c r="EEA57" s="239"/>
      <c r="EEB57" s="239"/>
      <c r="EEC57" s="239"/>
      <c r="EED57" s="239"/>
      <c r="EEE57" s="239"/>
      <c r="EEF57" s="239"/>
      <c r="EEG57" s="239"/>
      <c r="EEH57" s="239"/>
      <c r="EEI57" s="239"/>
      <c r="EEJ57" s="239"/>
      <c r="EEK57" s="239"/>
      <c r="EEL57" s="239"/>
      <c r="EEM57" s="239"/>
      <c r="EEN57" s="239"/>
      <c r="EEO57" s="239"/>
      <c r="EEP57" s="239"/>
      <c r="EEQ57" s="239"/>
      <c r="EER57" s="239"/>
      <c r="EES57" s="239"/>
      <c r="EET57" s="239"/>
      <c r="EEU57" s="239"/>
      <c r="EEV57" s="239"/>
      <c r="EEW57" s="239"/>
      <c r="EEX57" s="239"/>
      <c r="EEY57" s="239"/>
      <c r="EEZ57" s="239"/>
      <c r="EFA57" s="239"/>
      <c r="EFB57" s="239"/>
      <c r="EFC57" s="239"/>
      <c r="EFD57" s="239"/>
      <c r="EFE57" s="239"/>
      <c r="EFF57" s="239"/>
      <c r="EFG57" s="239"/>
      <c r="EFH57" s="239"/>
      <c r="EFI57" s="239"/>
      <c r="EFJ57" s="239"/>
      <c r="EFK57" s="239"/>
      <c r="EFL57" s="239"/>
      <c r="EFM57" s="239"/>
      <c r="EFN57" s="239"/>
      <c r="EFO57" s="239"/>
      <c r="EFP57" s="239"/>
      <c r="EFQ57" s="239"/>
      <c r="EFR57" s="239"/>
      <c r="EFS57" s="239"/>
      <c r="EFT57" s="239"/>
      <c r="EFU57" s="239"/>
      <c r="EFV57" s="239"/>
      <c r="EFW57" s="239"/>
      <c r="EFX57" s="239"/>
      <c r="EFY57" s="239"/>
      <c r="EFZ57" s="239"/>
      <c r="EGA57" s="239"/>
      <c r="EGB57" s="239"/>
      <c r="EGC57" s="239"/>
      <c r="EGD57" s="239"/>
      <c r="EGE57" s="239"/>
      <c r="EGF57" s="239"/>
      <c r="EGG57" s="239"/>
      <c r="EGH57" s="239"/>
      <c r="EGI57" s="239"/>
      <c r="EGJ57" s="239"/>
      <c r="EGK57" s="239"/>
      <c r="EGL57" s="239"/>
      <c r="EGM57" s="239"/>
      <c r="EGN57" s="239"/>
      <c r="EGO57" s="239"/>
      <c r="EGP57" s="239"/>
      <c r="EGQ57" s="239"/>
      <c r="EGR57" s="239"/>
      <c r="EGS57" s="239"/>
      <c r="EGT57" s="239"/>
      <c r="EGU57" s="239"/>
      <c r="EGV57" s="239"/>
      <c r="EGW57" s="239"/>
      <c r="EGX57" s="239"/>
      <c r="EGY57" s="239"/>
      <c r="EGZ57" s="239"/>
      <c r="EHA57" s="239"/>
      <c r="EHB57" s="239"/>
      <c r="EHC57" s="239"/>
      <c r="EHD57" s="239"/>
      <c r="EHE57" s="239"/>
      <c r="EHF57" s="239"/>
      <c r="EHG57" s="239"/>
      <c r="EHH57" s="239"/>
      <c r="EHI57" s="239"/>
      <c r="EHJ57" s="239"/>
      <c r="EHK57" s="239"/>
      <c r="EHL57" s="239"/>
      <c r="EHM57" s="239"/>
      <c r="EHN57" s="239"/>
      <c r="EHO57" s="239"/>
      <c r="EHP57" s="239"/>
      <c r="EHQ57" s="239"/>
      <c r="EHR57" s="239"/>
      <c r="EHS57" s="239"/>
      <c r="EHT57" s="239"/>
      <c r="EHU57" s="239"/>
      <c r="EHV57" s="239"/>
      <c r="EHW57" s="239"/>
      <c r="EHX57" s="239"/>
      <c r="EHY57" s="239"/>
      <c r="EHZ57" s="239"/>
      <c r="EIA57" s="239"/>
      <c r="EIB57" s="239"/>
      <c r="EIC57" s="239"/>
      <c r="EID57" s="239"/>
      <c r="EIE57" s="239"/>
      <c r="EIF57" s="239"/>
      <c r="EIG57" s="239"/>
      <c r="EIH57" s="239"/>
      <c r="EII57" s="239"/>
      <c r="EIJ57" s="239"/>
      <c r="EIK57" s="239"/>
      <c r="EIL57" s="239"/>
      <c r="EIM57" s="239"/>
      <c r="EIN57" s="239"/>
      <c r="EIO57" s="239"/>
      <c r="EIP57" s="239"/>
      <c r="EIQ57" s="239"/>
      <c r="EIR57" s="239"/>
      <c r="EIS57" s="239"/>
      <c r="EIT57" s="239"/>
      <c r="EIU57" s="239"/>
      <c r="EIV57" s="239"/>
      <c r="EIW57" s="239"/>
      <c r="EIX57" s="239"/>
      <c r="EIY57" s="239"/>
      <c r="EIZ57" s="239"/>
      <c r="EJA57" s="239"/>
      <c r="EJB57" s="239"/>
      <c r="EJC57" s="239"/>
      <c r="EJD57" s="239"/>
      <c r="EJE57" s="239"/>
      <c r="EJF57" s="239"/>
      <c r="EJG57" s="239"/>
      <c r="EJH57" s="239"/>
      <c r="EJI57" s="239"/>
      <c r="EJJ57" s="239"/>
      <c r="EJK57" s="239"/>
      <c r="EJL57" s="239"/>
      <c r="EJM57" s="239"/>
      <c r="EJN57" s="239"/>
      <c r="EJO57" s="239"/>
      <c r="EJP57" s="239"/>
      <c r="EJQ57" s="239"/>
      <c r="EJR57" s="239"/>
      <c r="EJS57" s="239"/>
      <c r="EJT57" s="239"/>
      <c r="EJU57" s="239"/>
      <c r="EJV57" s="239"/>
      <c r="EJW57" s="239"/>
      <c r="EJX57" s="239"/>
      <c r="EJY57" s="239"/>
      <c r="EJZ57" s="239"/>
      <c r="EKA57" s="239"/>
      <c r="EKB57" s="239"/>
      <c r="EKC57" s="239"/>
      <c r="EKD57" s="239"/>
      <c r="EKE57" s="239"/>
      <c r="EKF57" s="239"/>
      <c r="EKG57" s="239"/>
      <c r="EKH57" s="239"/>
      <c r="EKI57" s="239"/>
      <c r="EKJ57" s="239"/>
      <c r="EKK57" s="239"/>
      <c r="EKL57" s="239"/>
      <c r="EKM57" s="239"/>
      <c r="EKN57" s="239"/>
      <c r="EKO57" s="239"/>
      <c r="EKP57" s="239"/>
      <c r="EKQ57" s="239"/>
      <c r="EKR57" s="239"/>
      <c r="EKS57" s="239"/>
      <c r="EKT57" s="239"/>
      <c r="EKU57" s="239"/>
      <c r="EKV57" s="239"/>
      <c r="EKW57" s="239"/>
      <c r="EKX57" s="239"/>
      <c r="EKY57" s="239"/>
      <c r="EKZ57" s="239"/>
      <c r="ELA57" s="239"/>
      <c r="ELB57" s="239"/>
      <c r="ELC57" s="239"/>
      <c r="ELD57" s="239"/>
      <c r="ELE57" s="239"/>
      <c r="ELF57" s="239"/>
      <c r="ELG57" s="239"/>
      <c r="ELH57" s="239"/>
      <c r="ELI57" s="239"/>
      <c r="ELJ57" s="239"/>
      <c r="ELK57" s="239"/>
      <c r="ELL57" s="239"/>
      <c r="ELM57" s="239"/>
      <c r="ELN57" s="239"/>
      <c r="ELO57" s="239"/>
      <c r="ELP57" s="239"/>
      <c r="ELQ57" s="239"/>
      <c r="ELR57" s="239"/>
      <c r="ELS57" s="239"/>
      <c r="ELT57" s="239"/>
      <c r="ELU57" s="239"/>
      <c r="ELV57" s="239"/>
      <c r="ELW57" s="239"/>
      <c r="ELX57" s="239"/>
      <c r="ELY57" s="239"/>
      <c r="ELZ57" s="239"/>
      <c r="EMA57" s="239"/>
      <c r="EMB57" s="239"/>
      <c r="EMC57" s="239"/>
      <c r="EMD57" s="239"/>
      <c r="EME57" s="239"/>
      <c r="EMF57" s="239"/>
      <c r="EMG57" s="239"/>
      <c r="EMH57" s="239"/>
      <c r="EMI57" s="239"/>
      <c r="EMJ57" s="239"/>
      <c r="EMK57" s="239"/>
      <c r="EML57" s="239"/>
      <c r="EMM57" s="239"/>
      <c r="EMN57" s="239"/>
      <c r="EMO57" s="239"/>
      <c r="EMP57" s="239"/>
      <c r="EMQ57" s="239"/>
      <c r="EMR57" s="239"/>
      <c r="EMS57" s="239"/>
      <c r="EMT57" s="239"/>
      <c r="EMU57" s="239"/>
      <c r="EMV57" s="239"/>
      <c r="EMW57" s="239"/>
      <c r="EMX57" s="239"/>
      <c r="EMY57" s="239"/>
      <c r="EMZ57" s="239"/>
      <c r="ENA57" s="239"/>
      <c r="ENB57" s="239"/>
      <c r="ENC57" s="239"/>
      <c r="END57" s="239"/>
      <c r="ENE57" s="239"/>
      <c r="ENF57" s="239"/>
      <c r="ENG57" s="239"/>
      <c r="ENH57" s="239"/>
      <c r="ENI57" s="239"/>
      <c r="ENJ57" s="239"/>
      <c r="ENK57" s="239"/>
      <c r="ENL57" s="239"/>
      <c r="ENM57" s="239"/>
      <c r="ENN57" s="239"/>
      <c r="ENO57" s="239"/>
      <c r="ENP57" s="239"/>
      <c r="ENQ57" s="239"/>
      <c r="ENR57" s="239"/>
      <c r="ENS57" s="239"/>
      <c r="ENT57" s="239"/>
      <c r="ENU57" s="239"/>
      <c r="ENV57" s="239"/>
      <c r="ENW57" s="239"/>
      <c r="ENX57" s="239"/>
      <c r="ENY57" s="239"/>
      <c r="ENZ57" s="239"/>
      <c r="EOA57" s="239"/>
      <c r="EOB57" s="239"/>
      <c r="EOC57" s="239"/>
      <c r="EOD57" s="239"/>
      <c r="EOE57" s="239"/>
      <c r="EOF57" s="239"/>
      <c r="EOG57" s="239"/>
      <c r="EOH57" s="239"/>
      <c r="EOI57" s="239"/>
      <c r="EOJ57" s="239"/>
      <c r="EOK57" s="239"/>
      <c r="EOL57" s="239"/>
      <c r="EOM57" s="239"/>
      <c r="EON57" s="239"/>
      <c r="EOO57" s="239"/>
      <c r="EOP57" s="239"/>
      <c r="EOQ57" s="239"/>
      <c r="EOR57" s="239"/>
      <c r="EOS57" s="239"/>
      <c r="EOT57" s="239"/>
      <c r="EOU57" s="239"/>
      <c r="EOV57" s="239"/>
      <c r="EOW57" s="239"/>
      <c r="EOX57" s="239"/>
      <c r="EOY57" s="239"/>
      <c r="EOZ57" s="239"/>
      <c r="EPA57" s="239"/>
      <c r="EPB57" s="239"/>
      <c r="EPC57" s="239"/>
      <c r="EPD57" s="239"/>
      <c r="EPE57" s="239"/>
      <c r="EPF57" s="239"/>
      <c r="EPG57" s="239"/>
      <c r="EPH57" s="239"/>
      <c r="EPI57" s="239"/>
      <c r="EPJ57" s="239"/>
      <c r="EPK57" s="239"/>
      <c r="EPL57" s="239"/>
      <c r="EPM57" s="239"/>
      <c r="EPN57" s="239"/>
      <c r="EPO57" s="239"/>
      <c r="EPP57" s="239"/>
      <c r="EPQ57" s="239"/>
      <c r="EPR57" s="239"/>
      <c r="EPS57" s="239"/>
      <c r="EPT57" s="239"/>
      <c r="EPU57" s="239"/>
      <c r="EPV57" s="239"/>
      <c r="EPW57" s="239"/>
      <c r="EPX57" s="239"/>
      <c r="EPY57" s="239"/>
      <c r="EPZ57" s="239"/>
      <c r="EQA57" s="239"/>
      <c r="EQB57" s="239"/>
      <c r="EQC57" s="239"/>
      <c r="EQD57" s="239"/>
      <c r="EQE57" s="239"/>
      <c r="EQF57" s="239"/>
      <c r="EQG57" s="239"/>
      <c r="EQH57" s="239"/>
      <c r="EQI57" s="239"/>
      <c r="EQJ57" s="239"/>
      <c r="EQK57" s="239"/>
      <c r="EQL57" s="239"/>
      <c r="EQM57" s="239"/>
      <c r="EQN57" s="239"/>
      <c r="EQO57" s="239"/>
      <c r="EQP57" s="239"/>
      <c r="EQQ57" s="239"/>
      <c r="EQR57" s="239"/>
      <c r="EQS57" s="239"/>
      <c r="EQT57" s="239"/>
      <c r="EQU57" s="239"/>
      <c r="EQV57" s="239"/>
      <c r="EQW57" s="239"/>
      <c r="EQX57" s="239"/>
      <c r="EQY57" s="239"/>
      <c r="EQZ57" s="239"/>
      <c r="ERA57" s="239"/>
      <c r="ERB57" s="239"/>
      <c r="ERC57" s="239"/>
      <c r="ERD57" s="239"/>
      <c r="ERE57" s="239"/>
      <c r="ERF57" s="239"/>
      <c r="ERG57" s="239"/>
      <c r="ERH57" s="239"/>
      <c r="ERI57" s="239"/>
      <c r="ERJ57" s="239"/>
      <c r="ERK57" s="239"/>
      <c r="ERL57" s="239"/>
      <c r="ERM57" s="239"/>
      <c r="ERN57" s="239"/>
      <c r="ERO57" s="239"/>
      <c r="ERP57" s="239"/>
      <c r="ERQ57" s="239"/>
      <c r="ERR57" s="239"/>
      <c r="ERS57" s="239"/>
      <c r="ERT57" s="239"/>
      <c r="ERU57" s="239"/>
      <c r="ERV57" s="239"/>
      <c r="ERW57" s="239"/>
      <c r="ERX57" s="239"/>
      <c r="ERY57" s="239"/>
      <c r="ERZ57" s="239"/>
      <c r="ESA57" s="239"/>
      <c r="ESB57" s="239"/>
      <c r="ESC57" s="239"/>
      <c r="ESD57" s="239"/>
      <c r="ESE57" s="239"/>
      <c r="ESF57" s="239"/>
      <c r="ESG57" s="239"/>
      <c r="ESH57" s="239"/>
      <c r="ESI57" s="239"/>
      <c r="ESJ57" s="239"/>
      <c r="ESK57" s="239"/>
      <c r="ESL57" s="239"/>
      <c r="ESM57" s="239"/>
      <c r="ESN57" s="239"/>
      <c r="ESO57" s="239"/>
      <c r="ESP57" s="239"/>
      <c r="ESQ57" s="239"/>
      <c r="ESR57" s="239"/>
      <c r="ESS57" s="239"/>
      <c r="EST57" s="239"/>
      <c r="ESU57" s="239"/>
      <c r="ESV57" s="239"/>
      <c r="ESW57" s="239"/>
      <c r="ESX57" s="239"/>
      <c r="ESY57" s="239"/>
      <c r="ESZ57" s="239"/>
      <c r="ETA57" s="239"/>
      <c r="ETB57" s="239"/>
      <c r="ETC57" s="239"/>
      <c r="ETD57" s="239"/>
      <c r="ETE57" s="239"/>
      <c r="ETF57" s="239"/>
      <c r="ETG57" s="239"/>
      <c r="ETH57" s="239"/>
      <c r="ETI57" s="239"/>
      <c r="ETJ57" s="239"/>
      <c r="ETK57" s="239"/>
      <c r="ETL57" s="239"/>
      <c r="ETM57" s="239"/>
      <c r="ETN57" s="239"/>
      <c r="ETO57" s="239"/>
      <c r="ETP57" s="239"/>
      <c r="ETQ57" s="239"/>
      <c r="ETR57" s="239"/>
      <c r="ETS57" s="239"/>
      <c r="ETT57" s="239"/>
      <c r="ETU57" s="239"/>
      <c r="ETV57" s="239"/>
      <c r="ETW57" s="239"/>
      <c r="ETX57" s="239"/>
      <c r="ETY57" s="239"/>
      <c r="ETZ57" s="239"/>
      <c r="EUA57" s="239"/>
      <c r="EUB57" s="239"/>
      <c r="EUC57" s="239"/>
      <c r="EUD57" s="239"/>
      <c r="EUE57" s="239"/>
      <c r="EUF57" s="239"/>
      <c r="EUG57" s="239"/>
      <c r="EUH57" s="239"/>
      <c r="EUI57" s="239"/>
      <c r="EUJ57" s="239"/>
      <c r="EUK57" s="239"/>
      <c r="EUL57" s="239"/>
      <c r="EUM57" s="239"/>
      <c r="EUN57" s="239"/>
      <c r="EUO57" s="239"/>
      <c r="EUP57" s="239"/>
      <c r="EUQ57" s="239"/>
      <c r="EUR57" s="239"/>
      <c r="EUS57" s="239"/>
      <c r="EUT57" s="239"/>
      <c r="EUU57" s="239"/>
      <c r="EUV57" s="239"/>
      <c r="EUW57" s="239"/>
      <c r="EUX57" s="239"/>
      <c r="EUY57" s="239"/>
      <c r="EUZ57" s="239"/>
      <c r="EVA57" s="239"/>
      <c r="EVB57" s="239"/>
      <c r="EVC57" s="239"/>
      <c r="EVD57" s="239"/>
      <c r="EVE57" s="239"/>
      <c r="EVF57" s="239"/>
      <c r="EVG57" s="239"/>
      <c r="EVH57" s="239"/>
      <c r="EVI57" s="239"/>
      <c r="EVJ57" s="239"/>
      <c r="EVK57" s="239"/>
      <c r="EVL57" s="239"/>
      <c r="EVM57" s="239"/>
      <c r="EVN57" s="239"/>
      <c r="EVO57" s="239"/>
      <c r="EVP57" s="239"/>
      <c r="EVQ57" s="239"/>
      <c r="EVR57" s="239"/>
      <c r="EVS57" s="239"/>
      <c r="EVT57" s="239"/>
      <c r="EVU57" s="239"/>
      <c r="EVV57" s="239"/>
      <c r="EVW57" s="239"/>
      <c r="EVX57" s="239"/>
      <c r="EVY57" s="239"/>
      <c r="EVZ57" s="239"/>
      <c r="EWA57" s="239"/>
      <c r="EWB57" s="239"/>
      <c r="EWC57" s="239"/>
      <c r="EWD57" s="239"/>
      <c r="EWE57" s="239"/>
      <c r="EWF57" s="239"/>
      <c r="EWG57" s="239"/>
      <c r="EWH57" s="239"/>
      <c r="EWI57" s="239"/>
      <c r="EWJ57" s="239"/>
      <c r="EWK57" s="239"/>
      <c r="EWL57" s="239"/>
      <c r="EWM57" s="239"/>
      <c r="EWN57" s="239"/>
      <c r="EWO57" s="239"/>
      <c r="EWP57" s="239"/>
      <c r="EWQ57" s="239"/>
      <c r="EWR57" s="239"/>
      <c r="EWS57" s="239"/>
      <c r="EWT57" s="239"/>
      <c r="EWU57" s="239"/>
      <c r="EWV57" s="239"/>
      <c r="EWW57" s="239"/>
      <c r="EWX57" s="239"/>
      <c r="EWY57" s="239"/>
      <c r="EWZ57" s="239"/>
      <c r="EXA57" s="239"/>
      <c r="EXB57" s="239"/>
      <c r="EXC57" s="239"/>
      <c r="EXD57" s="239"/>
      <c r="EXE57" s="239"/>
      <c r="EXF57" s="239"/>
      <c r="EXG57" s="239"/>
      <c r="EXH57" s="239"/>
      <c r="EXI57" s="239"/>
      <c r="EXJ57" s="239"/>
      <c r="EXK57" s="239"/>
      <c r="EXL57" s="239"/>
      <c r="EXM57" s="239"/>
      <c r="EXN57" s="239"/>
      <c r="EXO57" s="239"/>
      <c r="EXP57" s="239"/>
      <c r="EXQ57" s="239"/>
      <c r="EXR57" s="239"/>
      <c r="EXS57" s="239"/>
      <c r="EXT57" s="239"/>
      <c r="EXU57" s="239"/>
      <c r="EXV57" s="239"/>
      <c r="EXW57" s="239"/>
      <c r="EXX57" s="239"/>
      <c r="EXY57" s="239"/>
      <c r="EXZ57" s="239"/>
      <c r="EYA57" s="239"/>
      <c r="EYB57" s="239"/>
      <c r="EYC57" s="239"/>
      <c r="EYD57" s="239"/>
      <c r="EYE57" s="239"/>
      <c r="EYF57" s="239"/>
      <c r="EYG57" s="239"/>
      <c r="EYH57" s="239"/>
      <c r="EYI57" s="239"/>
      <c r="EYJ57" s="239"/>
      <c r="EYK57" s="239"/>
      <c r="EYL57" s="239"/>
      <c r="EYM57" s="239"/>
      <c r="EYN57" s="239"/>
      <c r="EYO57" s="239"/>
      <c r="EYP57" s="239"/>
      <c r="EYQ57" s="239"/>
      <c r="EYR57" s="239"/>
      <c r="EYS57" s="239"/>
      <c r="EYT57" s="239"/>
      <c r="EYU57" s="239"/>
      <c r="EYV57" s="239"/>
      <c r="EYW57" s="239"/>
      <c r="EYX57" s="239"/>
      <c r="EYY57" s="239"/>
      <c r="EYZ57" s="239"/>
      <c r="EZA57" s="239"/>
      <c r="EZB57" s="239"/>
      <c r="EZC57" s="239"/>
      <c r="EZD57" s="239"/>
      <c r="EZE57" s="239"/>
      <c r="EZF57" s="239"/>
      <c r="EZG57" s="239"/>
      <c r="EZH57" s="239"/>
      <c r="EZI57" s="239"/>
      <c r="EZJ57" s="239"/>
      <c r="EZK57" s="239"/>
      <c r="EZL57" s="239"/>
      <c r="EZM57" s="239"/>
      <c r="EZN57" s="239"/>
      <c r="EZO57" s="239"/>
      <c r="EZP57" s="239"/>
      <c r="EZQ57" s="239"/>
      <c r="EZR57" s="239"/>
      <c r="EZS57" s="239"/>
      <c r="EZT57" s="239"/>
      <c r="EZU57" s="239"/>
      <c r="EZV57" s="239"/>
      <c r="EZW57" s="239"/>
      <c r="EZX57" s="239"/>
      <c r="EZY57" s="239"/>
      <c r="EZZ57" s="239"/>
      <c r="FAA57" s="239"/>
      <c r="FAB57" s="239"/>
      <c r="FAC57" s="239"/>
      <c r="FAD57" s="239"/>
      <c r="FAE57" s="239"/>
      <c r="FAF57" s="239"/>
      <c r="FAG57" s="239"/>
      <c r="FAH57" s="239"/>
      <c r="FAI57" s="239"/>
      <c r="FAJ57" s="239"/>
      <c r="FAK57" s="239"/>
      <c r="FAL57" s="239"/>
      <c r="FAM57" s="239"/>
      <c r="FAN57" s="239"/>
      <c r="FAO57" s="239"/>
      <c r="FAP57" s="239"/>
      <c r="FAQ57" s="239"/>
      <c r="FAR57" s="239"/>
      <c r="FAS57" s="239"/>
      <c r="FAT57" s="239"/>
      <c r="FAU57" s="239"/>
      <c r="FAV57" s="239"/>
      <c r="FAW57" s="239"/>
      <c r="FAX57" s="239"/>
      <c r="FAY57" s="239"/>
      <c r="FAZ57" s="239"/>
      <c r="FBA57" s="239"/>
      <c r="FBB57" s="239"/>
      <c r="FBC57" s="239"/>
      <c r="FBD57" s="239"/>
      <c r="FBE57" s="239"/>
      <c r="FBF57" s="239"/>
      <c r="FBG57" s="239"/>
      <c r="FBH57" s="239"/>
      <c r="FBI57" s="239"/>
      <c r="FBJ57" s="239"/>
      <c r="FBK57" s="239"/>
      <c r="FBL57" s="239"/>
      <c r="FBM57" s="239"/>
      <c r="FBN57" s="239"/>
      <c r="FBO57" s="239"/>
      <c r="FBP57" s="239"/>
      <c r="FBQ57" s="239"/>
      <c r="FBR57" s="239"/>
      <c r="FBS57" s="239"/>
      <c r="FBT57" s="239"/>
      <c r="FBU57" s="239"/>
      <c r="FBV57" s="239"/>
      <c r="FBW57" s="239"/>
      <c r="FBX57" s="239"/>
      <c r="FBY57" s="239"/>
      <c r="FBZ57" s="239"/>
      <c r="FCA57" s="239"/>
      <c r="FCB57" s="239"/>
      <c r="FCC57" s="239"/>
      <c r="FCD57" s="239"/>
      <c r="FCE57" s="239"/>
      <c r="FCF57" s="239"/>
      <c r="FCG57" s="239"/>
      <c r="FCH57" s="239"/>
      <c r="FCI57" s="239"/>
      <c r="FCJ57" s="239"/>
      <c r="FCK57" s="239"/>
      <c r="FCL57" s="239"/>
      <c r="FCM57" s="239"/>
      <c r="FCN57" s="239"/>
      <c r="FCO57" s="239"/>
      <c r="FCP57" s="239"/>
      <c r="FCQ57" s="239"/>
      <c r="FCR57" s="239"/>
      <c r="FCS57" s="239"/>
      <c r="FCT57" s="239"/>
      <c r="FCU57" s="239"/>
      <c r="FCV57" s="239"/>
      <c r="FCW57" s="239"/>
      <c r="FCX57" s="239"/>
      <c r="FCY57" s="239"/>
      <c r="FCZ57" s="239"/>
      <c r="FDA57" s="239"/>
      <c r="FDB57" s="239"/>
      <c r="FDC57" s="239"/>
      <c r="FDD57" s="239"/>
      <c r="FDE57" s="239"/>
      <c r="FDF57" s="239"/>
      <c r="FDG57" s="239"/>
      <c r="FDH57" s="239"/>
      <c r="FDI57" s="239"/>
      <c r="FDJ57" s="239"/>
      <c r="FDK57" s="239"/>
      <c r="FDL57" s="239"/>
      <c r="FDM57" s="239"/>
      <c r="FDN57" s="239"/>
      <c r="FDO57" s="239"/>
      <c r="FDP57" s="239"/>
      <c r="FDQ57" s="239"/>
      <c r="FDR57" s="239"/>
      <c r="FDS57" s="239"/>
      <c r="FDT57" s="239"/>
      <c r="FDU57" s="239"/>
      <c r="FDV57" s="239"/>
      <c r="FDW57" s="239"/>
      <c r="FDX57" s="239"/>
      <c r="FDY57" s="239"/>
      <c r="FDZ57" s="239"/>
      <c r="FEA57" s="239"/>
      <c r="FEB57" s="239"/>
      <c r="FEC57" s="239"/>
      <c r="FED57" s="239"/>
      <c r="FEE57" s="239"/>
      <c r="FEF57" s="239"/>
      <c r="FEG57" s="239"/>
      <c r="FEH57" s="239"/>
      <c r="FEI57" s="239"/>
      <c r="FEJ57" s="239"/>
      <c r="FEK57" s="239"/>
      <c r="FEL57" s="239"/>
      <c r="FEM57" s="239"/>
      <c r="FEN57" s="239"/>
      <c r="FEO57" s="239"/>
      <c r="FEP57" s="239"/>
      <c r="FEQ57" s="239"/>
      <c r="FER57" s="239"/>
      <c r="FES57" s="239"/>
      <c r="FET57" s="239"/>
      <c r="FEU57" s="239"/>
      <c r="FEV57" s="239"/>
      <c r="FEW57" s="239"/>
      <c r="FEX57" s="239"/>
      <c r="FEY57" s="239"/>
      <c r="FEZ57" s="239"/>
      <c r="FFA57" s="239"/>
      <c r="FFB57" s="239"/>
      <c r="FFC57" s="239"/>
      <c r="FFD57" s="239"/>
      <c r="FFE57" s="239"/>
      <c r="FFF57" s="239"/>
      <c r="FFG57" s="239"/>
      <c r="FFH57" s="239"/>
      <c r="FFI57" s="239"/>
      <c r="FFJ57" s="239"/>
      <c r="FFK57" s="239"/>
      <c r="FFL57" s="239"/>
      <c r="FFM57" s="239"/>
      <c r="FFN57" s="239"/>
      <c r="FFO57" s="239"/>
      <c r="FFP57" s="239"/>
      <c r="FFQ57" s="239"/>
      <c r="FFR57" s="239"/>
      <c r="FFS57" s="239"/>
      <c r="FFT57" s="239"/>
      <c r="FFU57" s="239"/>
      <c r="FFV57" s="239"/>
      <c r="FFW57" s="239"/>
      <c r="FFX57" s="239"/>
      <c r="FFY57" s="239"/>
      <c r="FFZ57" s="239"/>
      <c r="FGA57" s="239"/>
      <c r="FGB57" s="239"/>
      <c r="FGC57" s="239"/>
      <c r="FGD57" s="239"/>
      <c r="FGE57" s="239"/>
      <c r="FGF57" s="239"/>
      <c r="FGG57" s="239"/>
      <c r="FGH57" s="239"/>
      <c r="FGI57" s="239"/>
      <c r="FGJ57" s="239"/>
      <c r="FGK57" s="239"/>
      <c r="FGL57" s="239"/>
      <c r="FGM57" s="239"/>
      <c r="FGN57" s="239"/>
      <c r="FGO57" s="239"/>
      <c r="FGP57" s="239"/>
      <c r="FGQ57" s="239"/>
      <c r="FGR57" s="239"/>
      <c r="FGS57" s="239"/>
      <c r="FGT57" s="239"/>
      <c r="FGU57" s="239"/>
      <c r="FGV57" s="239"/>
      <c r="FGW57" s="239"/>
      <c r="FGX57" s="239"/>
      <c r="FGY57" s="239"/>
      <c r="FGZ57" s="239"/>
      <c r="FHA57" s="239"/>
      <c r="FHB57" s="239"/>
      <c r="FHC57" s="239"/>
      <c r="FHD57" s="239"/>
      <c r="FHE57" s="239"/>
      <c r="FHF57" s="239"/>
      <c r="FHG57" s="239"/>
      <c r="FHH57" s="239"/>
      <c r="FHI57" s="239"/>
      <c r="FHJ57" s="239"/>
      <c r="FHK57" s="239"/>
      <c r="FHL57" s="239"/>
      <c r="FHM57" s="239"/>
      <c r="FHN57" s="239"/>
      <c r="FHO57" s="239"/>
      <c r="FHP57" s="239"/>
      <c r="FHQ57" s="239"/>
      <c r="FHR57" s="239"/>
      <c r="FHS57" s="239"/>
      <c r="FHT57" s="239"/>
      <c r="FHU57" s="239"/>
      <c r="FHV57" s="239"/>
      <c r="FHW57" s="239"/>
      <c r="FHX57" s="239"/>
      <c r="FHY57" s="239"/>
      <c r="FHZ57" s="239"/>
      <c r="FIA57" s="239"/>
      <c r="FIB57" s="239"/>
      <c r="FIC57" s="239"/>
      <c r="FID57" s="239"/>
      <c r="FIE57" s="239"/>
      <c r="FIF57" s="239"/>
      <c r="FIG57" s="239"/>
      <c r="FIH57" s="239"/>
      <c r="FII57" s="239"/>
      <c r="FIJ57" s="239"/>
      <c r="FIK57" s="239"/>
      <c r="FIL57" s="239"/>
      <c r="FIM57" s="239"/>
      <c r="FIN57" s="239"/>
      <c r="FIO57" s="239"/>
      <c r="FIP57" s="239"/>
      <c r="FIQ57" s="239"/>
      <c r="FIR57" s="239"/>
      <c r="FIS57" s="239"/>
      <c r="FIT57" s="239"/>
      <c r="FIU57" s="239"/>
      <c r="FIV57" s="239"/>
      <c r="FIW57" s="239"/>
      <c r="FIX57" s="239"/>
      <c r="FIY57" s="239"/>
      <c r="FIZ57" s="239"/>
      <c r="FJA57" s="239"/>
      <c r="FJB57" s="239"/>
      <c r="FJC57" s="239"/>
      <c r="FJD57" s="239"/>
      <c r="FJE57" s="239"/>
      <c r="FJF57" s="239"/>
      <c r="FJG57" s="239"/>
      <c r="FJH57" s="239"/>
      <c r="FJI57" s="239"/>
      <c r="FJJ57" s="239"/>
      <c r="FJK57" s="239"/>
      <c r="FJL57" s="239"/>
      <c r="FJM57" s="239"/>
      <c r="FJN57" s="239"/>
      <c r="FJO57" s="239"/>
      <c r="FJP57" s="239"/>
      <c r="FJQ57" s="239"/>
      <c r="FJR57" s="239"/>
      <c r="FJS57" s="239"/>
      <c r="FJT57" s="239"/>
      <c r="FJU57" s="239"/>
      <c r="FJV57" s="239"/>
      <c r="FJW57" s="239"/>
      <c r="FJX57" s="239"/>
      <c r="FJY57" s="239"/>
      <c r="FJZ57" s="239"/>
      <c r="FKA57" s="239"/>
      <c r="FKB57" s="239"/>
      <c r="FKC57" s="239"/>
      <c r="FKD57" s="239"/>
      <c r="FKE57" s="239"/>
      <c r="FKF57" s="239"/>
      <c r="FKG57" s="239"/>
      <c r="FKH57" s="239"/>
      <c r="FKI57" s="239"/>
      <c r="FKJ57" s="239"/>
      <c r="FKK57" s="239"/>
      <c r="FKL57" s="239"/>
      <c r="FKM57" s="239"/>
      <c r="FKN57" s="239"/>
      <c r="FKO57" s="239"/>
      <c r="FKP57" s="239"/>
      <c r="FKQ57" s="239"/>
      <c r="FKR57" s="239"/>
      <c r="FKS57" s="239"/>
      <c r="FKT57" s="239"/>
      <c r="FKU57" s="239"/>
      <c r="FKV57" s="239"/>
      <c r="FKW57" s="239"/>
      <c r="FKX57" s="239"/>
      <c r="FKY57" s="239"/>
      <c r="FKZ57" s="239"/>
      <c r="FLA57" s="239"/>
      <c r="FLB57" s="239"/>
      <c r="FLC57" s="239"/>
      <c r="FLD57" s="239"/>
      <c r="FLE57" s="239"/>
      <c r="FLF57" s="239"/>
      <c r="FLG57" s="239"/>
      <c r="FLH57" s="239"/>
      <c r="FLI57" s="239"/>
      <c r="FLJ57" s="239"/>
      <c r="FLK57" s="239"/>
      <c r="FLL57" s="239"/>
      <c r="FLM57" s="239"/>
      <c r="FLN57" s="239"/>
      <c r="FLO57" s="239"/>
      <c r="FLP57" s="239"/>
      <c r="FLQ57" s="239"/>
      <c r="FLR57" s="239"/>
      <c r="FLS57" s="239"/>
      <c r="FLT57" s="239"/>
      <c r="FLU57" s="239"/>
      <c r="FLV57" s="239"/>
      <c r="FLW57" s="239"/>
      <c r="FLX57" s="239"/>
      <c r="FLY57" s="239"/>
      <c r="FLZ57" s="239"/>
      <c r="FMA57" s="239"/>
      <c r="FMB57" s="239"/>
      <c r="FMC57" s="239"/>
      <c r="FMD57" s="239"/>
      <c r="FME57" s="239"/>
      <c r="FMF57" s="239"/>
      <c r="FMG57" s="239"/>
      <c r="FMH57" s="239"/>
      <c r="FMI57" s="239"/>
      <c r="FMJ57" s="239"/>
      <c r="FMK57" s="239"/>
      <c r="FML57" s="239"/>
      <c r="FMM57" s="239"/>
      <c r="FMN57" s="239"/>
      <c r="FMO57" s="239"/>
      <c r="FMP57" s="239"/>
      <c r="FMQ57" s="239"/>
      <c r="FMR57" s="239"/>
      <c r="FMS57" s="239"/>
      <c r="FMT57" s="239"/>
      <c r="FMU57" s="239"/>
      <c r="FMV57" s="239"/>
      <c r="FMW57" s="239"/>
      <c r="FMX57" s="239"/>
      <c r="FMY57" s="239"/>
      <c r="FMZ57" s="239"/>
      <c r="FNA57" s="239"/>
      <c r="FNB57" s="239"/>
      <c r="FNC57" s="239"/>
      <c r="FND57" s="239"/>
      <c r="FNE57" s="239"/>
      <c r="FNF57" s="239"/>
      <c r="FNG57" s="239"/>
      <c r="FNH57" s="239"/>
      <c r="FNI57" s="239"/>
      <c r="FNJ57" s="239"/>
      <c r="FNK57" s="239"/>
      <c r="FNL57" s="239"/>
      <c r="FNM57" s="239"/>
      <c r="FNN57" s="239"/>
      <c r="FNO57" s="239"/>
      <c r="FNP57" s="239"/>
      <c r="FNQ57" s="239"/>
      <c r="FNR57" s="239"/>
      <c r="FNS57" s="239"/>
      <c r="FNT57" s="239"/>
      <c r="FNU57" s="239"/>
      <c r="FNV57" s="239"/>
      <c r="FNW57" s="239"/>
      <c r="FNX57" s="239"/>
      <c r="FNY57" s="239"/>
      <c r="FNZ57" s="239"/>
      <c r="FOA57" s="239"/>
      <c r="FOB57" s="239"/>
      <c r="FOC57" s="239"/>
      <c r="FOD57" s="239"/>
      <c r="FOE57" s="239"/>
      <c r="FOF57" s="239"/>
      <c r="FOG57" s="239"/>
      <c r="FOH57" s="239"/>
      <c r="FOI57" s="239"/>
      <c r="FOJ57" s="239"/>
      <c r="FOK57" s="239"/>
      <c r="FOL57" s="239"/>
      <c r="FOM57" s="239"/>
      <c r="FON57" s="239"/>
      <c r="FOO57" s="239"/>
      <c r="FOP57" s="239"/>
      <c r="FOQ57" s="239"/>
      <c r="FOR57" s="239"/>
      <c r="FOS57" s="239"/>
      <c r="FOT57" s="239"/>
      <c r="FOU57" s="239"/>
      <c r="FOV57" s="239"/>
      <c r="FOW57" s="239"/>
      <c r="FOX57" s="239"/>
      <c r="FOY57" s="239"/>
      <c r="FOZ57" s="239"/>
      <c r="FPA57" s="239"/>
      <c r="FPB57" s="239"/>
      <c r="FPC57" s="239"/>
      <c r="FPD57" s="239"/>
      <c r="FPE57" s="239"/>
      <c r="FPF57" s="239"/>
      <c r="FPG57" s="239"/>
      <c r="FPH57" s="239"/>
      <c r="FPI57" s="239"/>
      <c r="FPJ57" s="239"/>
      <c r="FPK57" s="239"/>
      <c r="FPL57" s="239"/>
      <c r="FPM57" s="239"/>
      <c r="FPN57" s="239"/>
      <c r="FPO57" s="239"/>
      <c r="FPP57" s="239"/>
      <c r="FPQ57" s="239"/>
      <c r="FPR57" s="239"/>
      <c r="FPS57" s="239"/>
      <c r="FPT57" s="239"/>
      <c r="FPU57" s="239"/>
      <c r="FPV57" s="239"/>
      <c r="FPW57" s="239"/>
      <c r="FPX57" s="239"/>
      <c r="FPY57" s="239"/>
      <c r="FPZ57" s="239"/>
      <c r="FQA57" s="239"/>
      <c r="FQB57" s="239"/>
      <c r="FQC57" s="239"/>
      <c r="FQD57" s="239"/>
      <c r="FQE57" s="239"/>
      <c r="FQF57" s="239"/>
      <c r="FQG57" s="239"/>
      <c r="FQH57" s="239"/>
      <c r="FQI57" s="239"/>
      <c r="FQJ57" s="239"/>
      <c r="FQK57" s="239"/>
      <c r="FQL57" s="239"/>
      <c r="FQM57" s="239"/>
      <c r="FQN57" s="239"/>
      <c r="FQO57" s="239"/>
      <c r="FQP57" s="239"/>
      <c r="FQQ57" s="239"/>
      <c r="FQR57" s="239"/>
      <c r="FQS57" s="239"/>
      <c r="FQT57" s="239"/>
      <c r="FQU57" s="239"/>
      <c r="FQV57" s="239"/>
      <c r="FQW57" s="239"/>
      <c r="FQX57" s="239"/>
      <c r="FQY57" s="239"/>
      <c r="FQZ57" s="239"/>
      <c r="FRA57" s="239"/>
      <c r="FRB57" s="239"/>
      <c r="FRC57" s="239"/>
      <c r="FRD57" s="239"/>
      <c r="FRE57" s="239"/>
      <c r="FRF57" s="239"/>
      <c r="FRG57" s="239"/>
      <c r="FRH57" s="239"/>
      <c r="FRI57" s="239"/>
      <c r="FRJ57" s="239"/>
      <c r="FRK57" s="239"/>
      <c r="FRL57" s="239"/>
      <c r="FRM57" s="239"/>
      <c r="FRN57" s="239"/>
      <c r="FRO57" s="239"/>
      <c r="FRP57" s="239"/>
      <c r="FRQ57" s="239"/>
      <c r="FRR57" s="239"/>
      <c r="FRS57" s="239"/>
      <c r="FRT57" s="239"/>
      <c r="FRU57" s="239"/>
      <c r="FRV57" s="239"/>
      <c r="FRW57" s="239"/>
      <c r="FRX57" s="239"/>
      <c r="FRY57" s="239"/>
      <c r="FRZ57" s="239"/>
      <c r="FSA57" s="239"/>
      <c r="FSB57" s="239"/>
      <c r="FSC57" s="239"/>
      <c r="FSD57" s="239"/>
      <c r="FSE57" s="239"/>
      <c r="FSF57" s="239"/>
      <c r="FSG57" s="239"/>
      <c r="FSH57" s="239"/>
      <c r="FSI57" s="239"/>
      <c r="FSJ57" s="239"/>
      <c r="FSK57" s="239"/>
      <c r="FSL57" s="239"/>
      <c r="FSM57" s="239"/>
      <c r="FSN57" s="239"/>
      <c r="FSO57" s="239"/>
      <c r="FSP57" s="239"/>
      <c r="FSQ57" s="239"/>
      <c r="FSR57" s="239"/>
      <c r="FSS57" s="239"/>
      <c r="FST57" s="239"/>
      <c r="FSU57" s="239"/>
      <c r="FSV57" s="239"/>
      <c r="FSW57" s="239"/>
      <c r="FSX57" s="239"/>
      <c r="FSY57" s="239"/>
      <c r="FSZ57" s="239"/>
      <c r="FTA57" s="239"/>
      <c r="FTB57" s="239"/>
      <c r="FTC57" s="239"/>
      <c r="FTD57" s="239"/>
      <c r="FTE57" s="239"/>
      <c r="FTF57" s="239"/>
      <c r="FTG57" s="239"/>
      <c r="FTH57" s="239"/>
      <c r="FTI57" s="239"/>
      <c r="FTJ57" s="239"/>
      <c r="FTK57" s="239"/>
      <c r="FTL57" s="239"/>
      <c r="FTM57" s="239"/>
      <c r="FTN57" s="239"/>
      <c r="FTO57" s="239"/>
      <c r="FTP57" s="239"/>
      <c r="FTQ57" s="239"/>
      <c r="FTR57" s="239"/>
      <c r="FTS57" s="239"/>
      <c r="FTT57" s="239"/>
      <c r="FTU57" s="239"/>
      <c r="FTV57" s="239"/>
      <c r="FTW57" s="239"/>
      <c r="FTX57" s="239"/>
      <c r="FTY57" s="239"/>
      <c r="FTZ57" s="239"/>
      <c r="FUA57" s="239"/>
      <c r="FUB57" s="239"/>
      <c r="FUC57" s="239"/>
      <c r="FUD57" s="239"/>
      <c r="FUE57" s="239"/>
      <c r="FUF57" s="239"/>
      <c r="FUG57" s="239"/>
      <c r="FUH57" s="239"/>
      <c r="FUI57" s="239"/>
      <c r="FUJ57" s="239"/>
      <c r="FUK57" s="239"/>
      <c r="FUL57" s="239"/>
      <c r="FUM57" s="239"/>
      <c r="FUN57" s="239"/>
      <c r="FUO57" s="239"/>
      <c r="FUP57" s="239"/>
      <c r="FUQ57" s="239"/>
      <c r="FUR57" s="239"/>
      <c r="FUS57" s="239"/>
      <c r="FUT57" s="239"/>
      <c r="FUU57" s="239"/>
      <c r="FUV57" s="239"/>
      <c r="FUW57" s="239"/>
      <c r="FUX57" s="239"/>
      <c r="FUY57" s="239"/>
      <c r="FUZ57" s="239"/>
      <c r="FVA57" s="239"/>
      <c r="FVB57" s="239"/>
      <c r="FVC57" s="239"/>
      <c r="FVD57" s="239"/>
      <c r="FVE57" s="239"/>
      <c r="FVF57" s="239"/>
      <c r="FVG57" s="239"/>
      <c r="FVH57" s="239"/>
      <c r="FVI57" s="239"/>
      <c r="FVJ57" s="239"/>
      <c r="FVK57" s="239"/>
      <c r="FVL57" s="239"/>
      <c r="FVM57" s="239"/>
      <c r="FVN57" s="239"/>
      <c r="FVO57" s="239"/>
      <c r="FVP57" s="239"/>
      <c r="FVQ57" s="239"/>
      <c r="FVR57" s="239"/>
      <c r="FVS57" s="239"/>
      <c r="FVT57" s="239"/>
      <c r="FVU57" s="239"/>
      <c r="FVV57" s="239"/>
      <c r="FVW57" s="239"/>
      <c r="FVX57" s="239"/>
      <c r="FVY57" s="239"/>
      <c r="FVZ57" s="239"/>
      <c r="FWA57" s="239"/>
      <c r="FWB57" s="239"/>
      <c r="FWC57" s="239"/>
      <c r="FWD57" s="239"/>
      <c r="FWE57" s="239"/>
      <c r="FWF57" s="239"/>
      <c r="FWG57" s="239"/>
      <c r="FWH57" s="239"/>
      <c r="FWI57" s="239"/>
      <c r="FWJ57" s="239"/>
      <c r="FWK57" s="239"/>
      <c r="FWL57" s="239"/>
      <c r="FWM57" s="239"/>
      <c r="FWN57" s="239"/>
      <c r="FWO57" s="239"/>
      <c r="FWP57" s="239"/>
      <c r="FWQ57" s="239"/>
      <c r="FWR57" s="239"/>
      <c r="FWS57" s="239"/>
      <c r="FWT57" s="239"/>
      <c r="FWU57" s="239"/>
      <c r="FWV57" s="239"/>
      <c r="FWW57" s="239"/>
      <c r="FWX57" s="239"/>
      <c r="FWY57" s="239"/>
      <c r="FWZ57" s="239"/>
      <c r="FXA57" s="239"/>
      <c r="FXB57" s="239"/>
      <c r="FXC57" s="239"/>
      <c r="FXD57" s="239"/>
      <c r="FXE57" s="239"/>
      <c r="FXF57" s="239"/>
      <c r="FXG57" s="239"/>
      <c r="FXH57" s="239"/>
      <c r="FXI57" s="239"/>
      <c r="FXJ57" s="239"/>
      <c r="FXK57" s="239"/>
      <c r="FXL57" s="239"/>
      <c r="FXM57" s="239"/>
      <c r="FXN57" s="239"/>
      <c r="FXO57" s="239"/>
      <c r="FXP57" s="239"/>
      <c r="FXQ57" s="239"/>
      <c r="FXR57" s="239"/>
      <c r="FXS57" s="239"/>
      <c r="FXT57" s="239"/>
      <c r="FXU57" s="239"/>
      <c r="FXV57" s="239"/>
      <c r="FXW57" s="239"/>
      <c r="FXX57" s="239"/>
      <c r="FXY57" s="239"/>
      <c r="FXZ57" s="239"/>
      <c r="FYA57" s="239"/>
      <c r="FYB57" s="239"/>
      <c r="FYC57" s="239"/>
      <c r="FYD57" s="239"/>
      <c r="FYE57" s="239"/>
      <c r="FYF57" s="239"/>
      <c r="FYG57" s="239"/>
      <c r="FYH57" s="239"/>
      <c r="FYI57" s="239"/>
      <c r="FYJ57" s="239"/>
      <c r="FYK57" s="239"/>
      <c r="FYL57" s="239"/>
      <c r="FYM57" s="239"/>
      <c r="FYN57" s="239"/>
      <c r="FYO57" s="239"/>
      <c r="FYP57" s="239"/>
      <c r="FYQ57" s="239"/>
      <c r="FYR57" s="239"/>
      <c r="FYS57" s="239"/>
      <c r="FYT57" s="239"/>
      <c r="FYU57" s="239"/>
      <c r="FYV57" s="239"/>
      <c r="FYW57" s="239"/>
      <c r="FYX57" s="239"/>
      <c r="FYY57" s="239"/>
      <c r="FYZ57" s="239"/>
      <c r="FZA57" s="239"/>
      <c r="FZB57" s="239"/>
      <c r="FZC57" s="239"/>
      <c r="FZD57" s="239"/>
      <c r="FZE57" s="239"/>
      <c r="FZF57" s="239"/>
      <c r="FZG57" s="239"/>
      <c r="FZH57" s="239"/>
      <c r="FZI57" s="239"/>
      <c r="FZJ57" s="239"/>
      <c r="FZK57" s="239"/>
      <c r="FZL57" s="239"/>
      <c r="FZM57" s="239"/>
      <c r="FZN57" s="239"/>
      <c r="FZO57" s="239"/>
      <c r="FZP57" s="239"/>
      <c r="FZQ57" s="239"/>
      <c r="FZR57" s="239"/>
      <c r="FZS57" s="239"/>
      <c r="FZT57" s="239"/>
      <c r="FZU57" s="239"/>
      <c r="FZV57" s="239"/>
      <c r="FZW57" s="239"/>
      <c r="FZX57" s="239"/>
      <c r="FZY57" s="239"/>
      <c r="FZZ57" s="239"/>
      <c r="GAA57" s="239"/>
      <c r="GAB57" s="239"/>
      <c r="GAC57" s="239"/>
      <c r="GAD57" s="239"/>
      <c r="GAE57" s="239"/>
      <c r="GAF57" s="239"/>
      <c r="GAG57" s="239"/>
      <c r="GAH57" s="239"/>
      <c r="GAI57" s="239"/>
      <c r="GAJ57" s="239"/>
      <c r="GAK57" s="239"/>
      <c r="GAL57" s="239"/>
      <c r="GAM57" s="239"/>
      <c r="GAN57" s="239"/>
      <c r="GAO57" s="239"/>
      <c r="GAP57" s="239"/>
      <c r="GAQ57" s="239"/>
      <c r="GAR57" s="239"/>
      <c r="GAS57" s="239"/>
      <c r="GAT57" s="239"/>
      <c r="GAU57" s="239"/>
      <c r="GAV57" s="239"/>
      <c r="GAW57" s="239"/>
      <c r="GAX57" s="239"/>
      <c r="GAY57" s="239"/>
      <c r="GAZ57" s="239"/>
      <c r="GBA57" s="239"/>
      <c r="GBB57" s="239"/>
      <c r="GBC57" s="239"/>
      <c r="GBD57" s="239"/>
      <c r="GBE57" s="239"/>
      <c r="GBF57" s="239"/>
      <c r="GBG57" s="239"/>
      <c r="GBH57" s="239"/>
      <c r="GBI57" s="239"/>
      <c r="GBJ57" s="239"/>
      <c r="GBK57" s="239"/>
      <c r="GBL57" s="239"/>
      <c r="GBM57" s="239"/>
      <c r="GBN57" s="239"/>
      <c r="GBO57" s="239"/>
      <c r="GBP57" s="239"/>
      <c r="GBQ57" s="239"/>
      <c r="GBR57" s="239"/>
      <c r="GBS57" s="239"/>
      <c r="GBT57" s="239"/>
      <c r="GBU57" s="239"/>
      <c r="GBV57" s="239"/>
      <c r="GBW57" s="239"/>
      <c r="GBX57" s="239"/>
      <c r="GBY57" s="239"/>
      <c r="GBZ57" s="239"/>
      <c r="GCA57" s="239"/>
      <c r="GCB57" s="239"/>
      <c r="GCC57" s="239"/>
      <c r="GCD57" s="239"/>
      <c r="GCE57" s="239"/>
      <c r="GCF57" s="239"/>
      <c r="GCG57" s="239"/>
      <c r="GCH57" s="239"/>
      <c r="GCI57" s="239"/>
      <c r="GCJ57" s="239"/>
      <c r="GCK57" s="239"/>
      <c r="GCL57" s="239"/>
      <c r="GCM57" s="239"/>
      <c r="GCN57" s="239"/>
      <c r="GCO57" s="239"/>
      <c r="GCP57" s="239"/>
      <c r="GCQ57" s="239"/>
      <c r="GCR57" s="239"/>
      <c r="GCS57" s="239"/>
      <c r="GCT57" s="239"/>
      <c r="GCU57" s="239"/>
      <c r="GCV57" s="239"/>
      <c r="GCW57" s="239"/>
      <c r="GCX57" s="239"/>
      <c r="GCY57" s="239"/>
      <c r="GCZ57" s="239"/>
      <c r="GDA57" s="239"/>
      <c r="GDB57" s="239"/>
      <c r="GDC57" s="239"/>
      <c r="GDD57" s="239"/>
      <c r="GDE57" s="239"/>
      <c r="GDF57" s="239"/>
      <c r="GDG57" s="239"/>
      <c r="GDH57" s="239"/>
      <c r="GDI57" s="239"/>
      <c r="GDJ57" s="239"/>
      <c r="GDK57" s="239"/>
      <c r="GDL57" s="239"/>
      <c r="GDM57" s="239"/>
      <c r="GDN57" s="239"/>
      <c r="GDO57" s="239"/>
      <c r="GDP57" s="239"/>
      <c r="GDQ57" s="239"/>
      <c r="GDR57" s="239"/>
      <c r="GDS57" s="239"/>
      <c r="GDT57" s="239"/>
      <c r="GDU57" s="239"/>
      <c r="GDV57" s="239"/>
      <c r="GDW57" s="239"/>
      <c r="GDX57" s="239"/>
      <c r="GDY57" s="239"/>
      <c r="GDZ57" s="239"/>
      <c r="GEA57" s="239"/>
      <c r="GEB57" s="239"/>
      <c r="GEC57" s="239"/>
      <c r="GED57" s="239"/>
      <c r="GEE57" s="239"/>
      <c r="GEF57" s="239"/>
      <c r="GEG57" s="239"/>
      <c r="GEH57" s="239"/>
      <c r="GEI57" s="239"/>
      <c r="GEJ57" s="239"/>
      <c r="GEK57" s="239"/>
      <c r="GEL57" s="239"/>
      <c r="GEM57" s="239"/>
      <c r="GEN57" s="239"/>
      <c r="GEO57" s="239"/>
      <c r="GEP57" s="239"/>
      <c r="GEQ57" s="239"/>
      <c r="GER57" s="239"/>
      <c r="GES57" s="239"/>
      <c r="GET57" s="239"/>
      <c r="GEU57" s="239"/>
      <c r="GEV57" s="239"/>
      <c r="GEW57" s="239"/>
      <c r="GEX57" s="239"/>
      <c r="GEY57" s="239"/>
      <c r="GEZ57" s="239"/>
      <c r="GFA57" s="239"/>
      <c r="GFB57" s="239"/>
      <c r="GFC57" s="239"/>
      <c r="GFD57" s="239"/>
      <c r="GFE57" s="239"/>
      <c r="GFF57" s="239"/>
      <c r="GFG57" s="239"/>
      <c r="GFH57" s="239"/>
      <c r="GFI57" s="239"/>
      <c r="GFJ57" s="239"/>
      <c r="GFK57" s="239"/>
      <c r="GFL57" s="239"/>
      <c r="GFM57" s="239"/>
      <c r="GFN57" s="239"/>
      <c r="GFO57" s="239"/>
      <c r="GFP57" s="239"/>
      <c r="GFQ57" s="239"/>
      <c r="GFR57" s="239"/>
      <c r="GFS57" s="239"/>
      <c r="GFT57" s="239"/>
      <c r="GFU57" s="239"/>
      <c r="GFV57" s="239"/>
      <c r="GFW57" s="239"/>
      <c r="GFX57" s="239"/>
      <c r="GFY57" s="239"/>
      <c r="GFZ57" s="239"/>
      <c r="GGA57" s="239"/>
      <c r="GGB57" s="239"/>
      <c r="GGC57" s="239"/>
      <c r="GGD57" s="239"/>
      <c r="GGE57" s="239"/>
      <c r="GGF57" s="239"/>
      <c r="GGG57" s="239"/>
      <c r="GGH57" s="239"/>
      <c r="GGI57" s="239"/>
      <c r="GGJ57" s="239"/>
      <c r="GGK57" s="239"/>
      <c r="GGL57" s="239"/>
      <c r="GGM57" s="239"/>
      <c r="GGN57" s="239"/>
      <c r="GGO57" s="239"/>
      <c r="GGP57" s="239"/>
      <c r="GGQ57" s="239"/>
      <c r="GGR57" s="239"/>
      <c r="GGS57" s="239"/>
      <c r="GGT57" s="239"/>
      <c r="GGU57" s="239"/>
      <c r="GGV57" s="239"/>
      <c r="GGW57" s="239"/>
      <c r="GGX57" s="239"/>
      <c r="GGY57" s="239"/>
      <c r="GGZ57" s="239"/>
      <c r="GHA57" s="239"/>
      <c r="GHB57" s="239"/>
      <c r="GHC57" s="239"/>
      <c r="GHD57" s="239"/>
      <c r="GHE57" s="239"/>
      <c r="GHF57" s="239"/>
      <c r="GHG57" s="239"/>
      <c r="GHH57" s="239"/>
      <c r="GHI57" s="239"/>
      <c r="GHJ57" s="239"/>
      <c r="GHK57" s="239"/>
      <c r="GHL57" s="239"/>
      <c r="GHM57" s="239"/>
      <c r="GHN57" s="239"/>
      <c r="GHO57" s="239"/>
      <c r="GHP57" s="239"/>
      <c r="GHQ57" s="239"/>
      <c r="GHR57" s="239"/>
      <c r="GHS57" s="239"/>
      <c r="GHT57" s="239"/>
      <c r="GHU57" s="239"/>
      <c r="GHV57" s="239"/>
      <c r="GHW57" s="239"/>
      <c r="GHX57" s="239"/>
      <c r="GHY57" s="239"/>
      <c r="GHZ57" s="239"/>
      <c r="GIA57" s="239"/>
      <c r="GIB57" s="239"/>
      <c r="GIC57" s="239"/>
      <c r="GID57" s="239"/>
      <c r="GIE57" s="239"/>
      <c r="GIF57" s="239"/>
      <c r="GIG57" s="239"/>
      <c r="GIH57" s="239"/>
      <c r="GII57" s="239"/>
      <c r="GIJ57" s="239"/>
      <c r="GIK57" s="239"/>
      <c r="GIL57" s="239"/>
      <c r="GIM57" s="239"/>
      <c r="GIN57" s="239"/>
      <c r="GIO57" s="239"/>
      <c r="GIP57" s="239"/>
      <c r="GIQ57" s="239"/>
      <c r="GIR57" s="239"/>
      <c r="GIS57" s="239"/>
      <c r="GIT57" s="239"/>
      <c r="GIU57" s="239"/>
      <c r="GIV57" s="239"/>
      <c r="GIW57" s="239"/>
      <c r="GIX57" s="239"/>
      <c r="GIY57" s="239"/>
      <c r="GIZ57" s="239"/>
      <c r="GJA57" s="239"/>
      <c r="GJB57" s="239"/>
      <c r="GJC57" s="239"/>
      <c r="GJD57" s="239"/>
      <c r="GJE57" s="239"/>
      <c r="GJF57" s="239"/>
      <c r="GJG57" s="239"/>
      <c r="GJH57" s="239"/>
      <c r="GJI57" s="239"/>
      <c r="GJJ57" s="239"/>
      <c r="GJK57" s="239"/>
      <c r="GJL57" s="239"/>
      <c r="GJM57" s="239"/>
      <c r="GJN57" s="239"/>
      <c r="GJO57" s="239"/>
      <c r="GJP57" s="239"/>
      <c r="GJQ57" s="239"/>
      <c r="GJR57" s="239"/>
      <c r="GJS57" s="239"/>
      <c r="GJT57" s="239"/>
      <c r="GJU57" s="239"/>
      <c r="GJV57" s="239"/>
      <c r="GJW57" s="239"/>
      <c r="GJX57" s="239"/>
      <c r="GJY57" s="239"/>
      <c r="GJZ57" s="239"/>
      <c r="GKA57" s="239"/>
      <c r="GKB57" s="239"/>
      <c r="GKC57" s="239"/>
      <c r="GKD57" s="239"/>
      <c r="GKE57" s="239"/>
      <c r="GKF57" s="239"/>
      <c r="GKG57" s="239"/>
      <c r="GKH57" s="239"/>
      <c r="GKI57" s="239"/>
      <c r="GKJ57" s="239"/>
      <c r="GKK57" s="239"/>
      <c r="GKL57" s="239"/>
      <c r="GKM57" s="239"/>
      <c r="GKN57" s="239"/>
      <c r="GKO57" s="239"/>
      <c r="GKP57" s="239"/>
      <c r="GKQ57" s="239"/>
      <c r="GKR57" s="239"/>
      <c r="GKS57" s="239"/>
      <c r="GKT57" s="239"/>
      <c r="GKU57" s="239"/>
      <c r="GKV57" s="239"/>
      <c r="GKW57" s="239"/>
      <c r="GKX57" s="239"/>
      <c r="GKY57" s="239"/>
      <c r="GKZ57" s="239"/>
      <c r="GLA57" s="239"/>
      <c r="GLB57" s="239"/>
      <c r="GLC57" s="239"/>
      <c r="GLD57" s="239"/>
      <c r="GLE57" s="239"/>
      <c r="GLF57" s="239"/>
      <c r="GLG57" s="239"/>
      <c r="GLH57" s="239"/>
      <c r="GLI57" s="239"/>
      <c r="GLJ57" s="239"/>
      <c r="GLK57" s="239"/>
      <c r="GLL57" s="239"/>
      <c r="GLM57" s="239"/>
      <c r="GLN57" s="239"/>
      <c r="GLO57" s="239"/>
      <c r="GLP57" s="239"/>
      <c r="GLQ57" s="239"/>
      <c r="GLR57" s="239"/>
      <c r="GLS57" s="239"/>
      <c r="GLT57" s="239"/>
      <c r="GLU57" s="239"/>
      <c r="GLV57" s="239"/>
      <c r="GLW57" s="239"/>
      <c r="GLX57" s="239"/>
      <c r="GLY57" s="239"/>
      <c r="GLZ57" s="239"/>
      <c r="GMA57" s="239"/>
      <c r="GMB57" s="239"/>
      <c r="GMC57" s="239"/>
      <c r="GMD57" s="239"/>
      <c r="GME57" s="239"/>
      <c r="GMF57" s="239"/>
      <c r="GMG57" s="239"/>
      <c r="GMH57" s="239"/>
      <c r="GMI57" s="239"/>
      <c r="GMJ57" s="239"/>
      <c r="GMK57" s="239"/>
      <c r="GML57" s="239"/>
      <c r="GMM57" s="239"/>
      <c r="GMN57" s="239"/>
      <c r="GMO57" s="239"/>
      <c r="GMP57" s="239"/>
      <c r="GMQ57" s="239"/>
      <c r="GMR57" s="239"/>
      <c r="GMS57" s="239"/>
      <c r="GMT57" s="239"/>
      <c r="GMU57" s="239"/>
      <c r="GMV57" s="239"/>
      <c r="GMW57" s="239"/>
      <c r="GMX57" s="239"/>
      <c r="GMY57" s="239"/>
      <c r="GMZ57" s="239"/>
      <c r="GNA57" s="239"/>
      <c r="GNB57" s="239"/>
      <c r="GNC57" s="239"/>
      <c r="GND57" s="239"/>
      <c r="GNE57" s="239"/>
      <c r="GNF57" s="239"/>
      <c r="GNG57" s="239"/>
      <c r="GNH57" s="239"/>
      <c r="GNI57" s="239"/>
      <c r="GNJ57" s="239"/>
      <c r="GNK57" s="239"/>
      <c r="GNL57" s="239"/>
      <c r="GNM57" s="239"/>
      <c r="GNN57" s="239"/>
      <c r="GNO57" s="239"/>
      <c r="GNP57" s="239"/>
      <c r="GNQ57" s="239"/>
      <c r="GNR57" s="239"/>
      <c r="GNS57" s="239"/>
      <c r="GNT57" s="239"/>
      <c r="GNU57" s="239"/>
      <c r="GNV57" s="239"/>
      <c r="GNW57" s="239"/>
      <c r="GNX57" s="239"/>
      <c r="GNY57" s="239"/>
      <c r="GNZ57" s="239"/>
      <c r="GOA57" s="239"/>
      <c r="GOB57" s="239"/>
      <c r="GOC57" s="239"/>
      <c r="GOD57" s="239"/>
      <c r="GOE57" s="239"/>
      <c r="GOF57" s="239"/>
      <c r="GOG57" s="239"/>
      <c r="GOH57" s="239"/>
      <c r="GOI57" s="239"/>
      <c r="GOJ57" s="239"/>
      <c r="GOK57" s="239"/>
      <c r="GOL57" s="239"/>
      <c r="GOM57" s="239"/>
      <c r="GON57" s="239"/>
      <c r="GOO57" s="239"/>
      <c r="GOP57" s="239"/>
      <c r="GOQ57" s="239"/>
      <c r="GOR57" s="239"/>
      <c r="GOS57" s="239"/>
      <c r="GOT57" s="239"/>
      <c r="GOU57" s="239"/>
      <c r="GOV57" s="239"/>
      <c r="GOW57" s="239"/>
      <c r="GOX57" s="239"/>
      <c r="GOY57" s="239"/>
      <c r="GOZ57" s="239"/>
      <c r="GPA57" s="239"/>
      <c r="GPB57" s="239"/>
      <c r="GPC57" s="239"/>
      <c r="GPD57" s="239"/>
      <c r="GPE57" s="239"/>
      <c r="GPF57" s="239"/>
      <c r="GPG57" s="239"/>
      <c r="GPH57" s="239"/>
      <c r="GPI57" s="239"/>
      <c r="GPJ57" s="239"/>
      <c r="GPK57" s="239"/>
      <c r="GPL57" s="239"/>
      <c r="GPM57" s="239"/>
      <c r="GPN57" s="239"/>
      <c r="GPO57" s="239"/>
      <c r="GPP57" s="239"/>
      <c r="GPQ57" s="239"/>
      <c r="GPR57" s="239"/>
      <c r="GPS57" s="239"/>
      <c r="GPT57" s="239"/>
      <c r="GPU57" s="239"/>
      <c r="GPV57" s="239"/>
      <c r="GPW57" s="239"/>
      <c r="GPX57" s="239"/>
      <c r="GPY57" s="239"/>
      <c r="GPZ57" s="239"/>
      <c r="GQA57" s="239"/>
      <c r="GQB57" s="239"/>
      <c r="GQC57" s="239"/>
      <c r="GQD57" s="239"/>
      <c r="GQE57" s="239"/>
      <c r="GQF57" s="239"/>
      <c r="GQG57" s="239"/>
      <c r="GQH57" s="239"/>
      <c r="GQI57" s="239"/>
      <c r="GQJ57" s="239"/>
      <c r="GQK57" s="239"/>
      <c r="GQL57" s="239"/>
      <c r="GQM57" s="239"/>
      <c r="GQN57" s="239"/>
      <c r="GQO57" s="239"/>
      <c r="GQP57" s="239"/>
      <c r="GQQ57" s="239"/>
      <c r="GQR57" s="239"/>
      <c r="GQS57" s="239"/>
      <c r="GQT57" s="239"/>
      <c r="GQU57" s="239"/>
      <c r="GQV57" s="239"/>
      <c r="GQW57" s="239"/>
      <c r="GQX57" s="239"/>
      <c r="GQY57" s="239"/>
      <c r="GQZ57" s="239"/>
      <c r="GRA57" s="239"/>
      <c r="GRB57" s="239"/>
      <c r="GRC57" s="239"/>
      <c r="GRD57" s="239"/>
      <c r="GRE57" s="239"/>
      <c r="GRF57" s="239"/>
      <c r="GRG57" s="239"/>
      <c r="GRH57" s="239"/>
      <c r="GRI57" s="239"/>
      <c r="GRJ57" s="239"/>
      <c r="GRK57" s="239"/>
      <c r="GRL57" s="239"/>
      <c r="GRM57" s="239"/>
      <c r="GRN57" s="239"/>
      <c r="GRO57" s="239"/>
      <c r="GRP57" s="239"/>
      <c r="GRQ57" s="239"/>
      <c r="GRR57" s="239"/>
      <c r="GRS57" s="239"/>
      <c r="GRT57" s="239"/>
      <c r="GRU57" s="239"/>
      <c r="GRV57" s="239"/>
      <c r="GRW57" s="239"/>
      <c r="GRX57" s="239"/>
      <c r="GRY57" s="239"/>
      <c r="GRZ57" s="239"/>
      <c r="GSA57" s="239"/>
      <c r="GSB57" s="239"/>
      <c r="GSC57" s="239"/>
      <c r="GSD57" s="239"/>
      <c r="GSE57" s="239"/>
      <c r="GSF57" s="239"/>
      <c r="GSG57" s="239"/>
      <c r="GSH57" s="239"/>
      <c r="GSI57" s="239"/>
      <c r="GSJ57" s="239"/>
      <c r="GSK57" s="239"/>
      <c r="GSL57" s="239"/>
      <c r="GSM57" s="239"/>
      <c r="GSN57" s="239"/>
      <c r="GSO57" s="239"/>
      <c r="GSP57" s="239"/>
      <c r="GSQ57" s="239"/>
      <c r="GSR57" s="239"/>
      <c r="GSS57" s="239"/>
      <c r="GST57" s="239"/>
      <c r="GSU57" s="239"/>
      <c r="GSV57" s="239"/>
      <c r="GSW57" s="239"/>
      <c r="GSX57" s="239"/>
      <c r="GSY57" s="239"/>
      <c r="GSZ57" s="239"/>
      <c r="GTA57" s="239"/>
      <c r="GTB57" s="239"/>
      <c r="GTC57" s="239"/>
      <c r="GTD57" s="239"/>
      <c r="GTE57" s="239"/>
      <c r="GTF57" s="239"/>
      <c r="GTG57" s="239"/>
      <c r="GTH57" s="239"/>
      <c r="GTI57" s="239"/>
      <c r="GTJ57" s="239"/>
      <c r="GTK57" s="239"/>
      <c r="GTL57" s="239"/>
      <c r="GTM57" s="239"/>
      <c r="GTN57" s="239"/>
      <c r="GTO57" s="239"/>
      <c r="GTP57" s="239"/>
      <c r="GTQ57" s="239"/>
      <c r="GTR57" s="239"/>
      <c r="GTS57" s="239"/>
      <c r="GTT57" s="239"/>
      <c r="GTU57" s="239"/>
      <c r="GTV57" s="239"/>
      <c r="GTW57" s="239"/>
      <c r="GTX57" s="239"/>
      <c r="GTY57" s="239"/>
      <c r="GTZ57" s="239"/>
      <c r="GUA57" s="239"/>
      <c r="GUB57" s="239"/>
      <c r="GUC57" s="239"/>
      <c r="GUD57" s="239"/>
      <c r="GUE57" s="239"/>
      <c r="GUF57" s="239"/>
      <c r="GUG57" s="239"/>
      <c r="GUH57" s="239"/>
      <c r="GUI57" s="239"/>
      <c r="GUJ57" s="239"/>
      <c r="GUK57" s="239"/>
      <c r="GUL57" s="239"/>
      <c r="GUM57" s="239"/>
      <c r="GUN57" s="239"/>
      <c r="GUO57" s="239"/>
      <c r="GUP57" s="239"/>
      <c r="GUQ57" s="239"/>
      <c r="GUR57" s="239"/>
      <c r="GUS57" s="239"/>
      <c r="GUT57" s="239"/>
      <c r="GUU57" s="239"/>
      <c r="GUV57" s="239"/>
      <c r="GUW57" s="239"/>
      <c r="GUX57" s="239"/>
      <c r="GUY57" s="239"/>
      <c r="GUZ57" s="239"/>
      <c r="GVA57" s="239"/>
      <c r="GVB57" s="239"/>
      <c r="GVC57" s="239"/>
      <c r="GVD57" s="239"/>
      <c r="GVE57" s="239"/>
      <c r="GVF57" s="239"/>
      <c r="GVG57" s="239"/>
      <c r="GVH57" s="239"/>
      <c r="GVI57" s="239"/>
      <c r="GVJ57" s="239"/>
      <c r="GVK57" s="239"/>
      <c r="GVL57" s="239"/>
      <c r="GVM57" s="239"/>
      <c r="GVN57" s="239"/>
      <c r="GVO57" s="239"/>
      <c r="GVP57" s="239"/>
      <c r="GVQ57" s="239"/>
      <c r="GVR57" s="239"/>
      <c r="GVS57" s="239"/>
      <c r="GVT57" s="239"/>
      <c r="GVU57" s="239"/>
      <c r="GVV57" s="239"/>
      <c r="GVW57" s="239"/>
      <c r="GVX57" s="239"/>
      <c r="GVY57" s="239"/>
      <c r="GVZ57" s="239"/>
      <c r="GWA57" s="239"/>
      <c r="GWB57" s="239"/>
      <c r="GWC57" s="239"/>
      <c r="GWD57" s="239"/>
      <c r="GWE57" s="239"/>
      <c r="GWF57" s="239"/>
      <c r="GWG57" s="239"/>
      <c r="GWH57" s="239"/>
      <c r="GWI57" s="239"/>
      <c r="GWJ57" s="239"/>
      <c r="GWK57" s="239"/>
      <c r="GWL57" s="239"/>
      <c r="GWM57" s="239"/>
      <c r="GWN57" s="239"/>
      <c r="GWO57" s="239"/>
      <c r="GWP57" s="239"/>
      <c r="GWQ57" s="239"/>
      <c r="GWR57" s="239"/>
      <c r="GWS57" s="239"/>
      <c r="GWT57" s="239"/>
      <c r="GWU57" s="239"/>
      <c r="GWV57" s="239"/>
      <c r="GWW57" s="239"/>
      <c r="GWX57" s="239"/>
      <c r="GWY57" s="239"/>
      <c r="GWZ57" s="239"/>
      <c r="GXA57" s="239"/>
      <c r="GXB57" s="239"/>
      <c r="GXC57" s="239"/>
      <c r="GXD57" s="239"/>
      <c r="GXE57" s="239"/>
      <c r="GXF57" s="239"/>
      <c r="GXG57" s="239"/>
      <c r="GXH57" s="239"/>
      <c r="GXI57" s="239"/>
      <c r="GXJ57" s="239"/>
      <c r="GXK57" s="239"/>
      <c r="GXL57" s="239"/>
      <c r="GXM57" s="239"/>
      <c r="GXN57" s="239"/>
      <c r="GXO57" s="239"/>
      <c r="GXP57" s="239"/>
      <c r="GXQ57" s="239"/>
      <c r="GXR57" s="239"/>
      <c r="GXS57" s="239"/>
      <c r="GXT57" s="239"/>
      <c r="GXU57" s="239"/>
      <c r="GXV57" s="239"/>
      <c r="GXW57" s="239"/>
      <c r="GXX57" s="239"/>
      <c r="GXY57" s="239"/>
      <c r="GXZ57" s="239"/>
      <c r="GYA57" s="239"/>
      <c r="GYB57" s="239"/>
      <c r="GYC57" s="239"/>
      <c r="GYD57" s="239"/>
      <c r="GYE57" s="239"/>
      <c r="GYF57" s="239"/>
      <c r="GYG57" s="239"/>
      <c r="GYH57" s="239"/>
      <c r="GYI57" s="239"/>
      <c r="GYJ57" s="239"/>
      <c r="GYK57" s="239"/>
      <c r="GYL57" s="239"/>
      <c r="GYM57" s="239"/>
      <c r="GYN57" s="239"/>
      <c r="GYO57" s="239"/>
      <c r="GYP57" s="239"/>
      <c r="GYQ57" s="239"/>
      <c r="GYR57" s="239"/>
      <c r="GYS57" s="239"/>
      <c r="GYT57" s="239"/>
      <c r="GYU57" s="239"/>
      <c r="GYV57" s="239"/>
      <c r="GYW57" s="239"/>
      <c r="GYX57" s="239"/>
      <c r="GYY57" s="239"/>
      <c r="GYZ57" s="239"/>
      <c r="GZA57" s="239"/>
      <c r="GZB57" s="239"/>
      <c r="GZC57" s="239"/>
      <c r="GZD57" s="239"/>
      <c r="GZE57" s="239"/>
      <c r="GZF57" s="239"/>
      <c r="GZG57" s="239"/>
      <c r="GZH57" s="239"/>
      <c r="GZI57" s="239"/>
      <c r="GZJ57" s="239"/>
      <c r="GZK57" s="239"/>
      <c r="GZL57" s="239"/>
      <c r="GZM57" s="239"/>
      <c r="GZN57" s="239"/>
      <c r="GZO57" s="239"/>
      <c r="GZP57" s="239"/>
      <c r="GZQ57" s="239"/>
      <c r="GZR57" s="239"/>
      <c r="GZS57" s="239"/>
      <c r="GZT57" s="239"/>
      <c r="GZU57" s="239"/>
      <c r="GZV57" s="239"/>
      <c r="GZW57" s="239"/>
      <c r="GZX57" s="239"/>
      <c r="GZY57" s="239"/>
      <c r="GZZ57" s="239"/>
      <c r="HAA57" s="239"/>
      <c r="HAB57" s="239"/>
      <c r="HAC57" s="239"/>
      <c r="HAD57" s="239"/>
      <c r="HAE57" s="239"/>
      <c r="HAF57" s="239"/>
      <c r="HAG57" s="239"/>
      <c r="HAH57" s="239"/>
      <c r="HAI57" s="239"/>
      <c r="HAJ57" s="239"/>
      <c r="HAK57" s="239"/>
      <c r="HAL57" s="239"/>
      <c r="HAM57" s="239"/>
      <c r="HAN57" s="239"/>
      <c r="HAO57" s="239"/>
      <c r="HAP57" s="239"/>
      <c r="HAQ57" s="239"/>
      <c r="HAR57" s="239"/>
      <c r="HAS57" s="239"/>
      <c r="HAT57" s="239"/>
      <c r="HAU57" s="239"/>
      <c r="HAV57" s="239"/>
      <c r="HAW57" s="239"/>
      <c r="HAX57" s="239"/>
      <c r="HAY57" s="239"/>
      <c r="HAZ57" s="239"/>
      <c r="HBA57" s="239"/>
      <c r="HBB57" s="239"/>
      <c r="HBC57" s="239"/>
      <c r="HBD57" s="239"/>
      <c r="HBE57" s="239"/>
      <c r="HBF57" s="239"/>
      <c r="HBG57" s="239"/>
      <c r="HBH57" s="239"/>
      <c r="HBI57" s="239"/>
      <c r="HBJ57" s="239"/>
      <c r="HBK57" s="239"/>
      <c r="HBL57" s="239"/>
      <c r="HBM57" s="239"/>
      <c r="HBN57" s="239"/>
      <c r="HBO57" s="239"/>
      <c r="HBP57" s="239"/>
      <c r="HBQ57" s="239"/>
      <c r="HBR57" s="239"/>
      <c r="HBS57" s="239"/>
      <c r="HBT57" s="239"/>
      <c r="HBU57" s="239"/>
      <c r="HBV57" s="239"/>
      <c r="HBW57" s="239"/>
      <c r="HBX57" s="239"/>
      <c r="HBY57" s="239"/>
      <c r="HBZ57" s="239"/>
      <c r="HCA57" s="239"/>
      <c r="HCB57" s="239"/>
      <c r="HCC57" s="239"/>
      <c r="HCD57" s="239"/>
      <c r="HCE57" s="239"/>
      <c r="HCF57" s="239"/>
      <c r="HCG57" s="239"/>
      <c r="HCH57" s="239"/>
      <c r="HCI57" s="239"/>
      <c r="HCJ57" s="239"/>
      <c r="HCK57" s="239"/>
      <c r="HCL57" s="239"/>
      <c r="HCM57" s="239"/>
      <c r="HCN57" s="239"/>
      <c r="HCO57" s="239"/>
      <c r="HCP57" s="239"/>
      <c r="HCQ57" s="239"/>
      <c r="HCR57" s="239"/>
      <c r="HCS57" s="239"/>
      <c r="HCT57" s="239"/>
      <c r="HCU57" s="239"/>
      <c r="HCV57" s="239"/>
      <c r="HCW57" s="239"/>
      <c r="HCX57" s="239"/>
      <c r="HCY57" s="239"/>
      <c r="HCZ57" s="239"/>
      <c r="HDA57" s="239"/>
      <c r="HDB57" s="239"/>
      <c r="HDC57" s="239"/>
      <c r="HDD57" s="239"/>
      <c r="HDE57" s="239"/>
      <c r="HDF57" s="239"/>
      <c r="HDG57" s="239"/>
      <c r="HDH57" s="239"/>
      <c r="HDI57" s="239"/>
      <c r="HDJ57" s="239"/>
      <c r="HDK57" s="239"/>
      <c r="HDL57" s="239"/>
      <c r="HDM57" s="239"/>
      <c r="HDN57" s="239"/>
      <c r="HDO57" s="239"/>
      <c r="HDP57" s="239"/>
      <c r="HDQ57" s="239"/>
      <c r="HDR57" s="239"/>
      <c r="HDS57" s="239"/>
      <c r="HDT57" s="239"/>
      <c r="HDU57" s="239"/>
      <c r="HDV57" s="239"/>
      <c r="HDW57" s="239"/>
      <c r="HDX57" s="239"/>
      <c r="HDY57" s="239"/>
      <c r="HDZ57" s="239"/>
      <c r="HEA57" s="239"/>
      <c r="HEB57" s="239"/>
      <c r="HEC57" s="239"/>
      <c r="HED57" s="239"/>
      <c r="HEE57" s="239"/>
      <c r="HEF57" s="239"/>
      <c r="HEG57" s="239"/>
      <c r="HEH57" s="239"/>
      <c r="HEI57" s="239"/>
      <c r="HEJ57" s="239"/>
      <c r="HEK57" s="239"/>
      <c r="HEL57" s="239"/>
      <c r="HEM57" s="239"/>
      <c r="HEN57" s="239"/>
      <c r="HEO57" s="239"/>
      <c r="HEP57" s="239"/>
      <c r="HEQ57" s="239"/>
      <c r="HER57" s="239"/>
      <c r="HES57" s="239"/>
      <c r="HET57" s="239"/>
      <c r="HEU57" s="239"/>
      <c r="HEV57" s="239"/>
      <c r="HEW57" s="239"/>
      <c r="HEX57" s="239"/>
      <c r="HEY57" s="239"/>
      <c r="HEZ57" s="239"/>
      <c r="HFA57" s="239"/>
      <c r="HFB57" s="239"/>
      <c r="HFC57" s="239"/>
      <c r="HFD57" s="239"/>
      <c r="HFE57" s="239"/>
      <c r="HFF57" s="239"/>
      <c r="HFG57" s="239"/>
      <c r="HFH57" s="239"/>
      <c r="HFI57" s="239"/>
      <c r="HFJ57" s="239"/>
      <c r="HFK57" s="239"/>
      <c r="HFL57" s="239"/>
      <c r="HFM57" s="239"/>
      <c r="HFN57" s="239"/>
      <c r="HFO57" s="239"/>
      <c r="HFP57" s="239"/>
      <c r="HFQ57" s="239"/>
      <c r="HFR57" s="239"/>
      <c r="HFS57" s="239"/>
      <c r="HFT57" s="239"/>
      <c r="HFU57" s="239"/>
      <c r="HFV57" s="239"/>
      <c r="HFW57" s="239"/>
      <c r="HFX57" s="239"/>
      <c r="HFY57" s="239"/>
      <c r="HFZ57" s="239"/>
      <c r="HGA57" s="239"/>
      <c r="HGB57" s="239"/>
      <c r="HGC57" s="239"/>
      <c r="HGD57" s="239"/>
      <c r="HGE57" s="239"/>
      <c r="HGF57" s="239"/>
      <c r="HGG57" s="239"/>
      <c r="HGH57" s="239"/>
      <c r="HGI57" s="239"/>
      <c r="HGJ57" s="239"/>
      <c r="HGK57" s="239"/>
      <c r="HGL57" s="239"/>
      <c r="HGM57" s="239"/>
      <c r="HGN57" s="239"/>
      <c r="HGO57" s="239"/>
      <c r="HGP57" s="239"/>
      <c r="HGQ57" s="239"/>
      <c r="HGR57" s="239"/>
      <c r="HGS57" s="239"/>
      <c r="HGT57" s="239"/>
      <c r="HGU57" s="239"/>
      <c r="HGV57" s="239"/>
      <c r="HGW57" s="239"/>
      <c r="HGX57" s="239"/>
      <c r="HGY57" s="239"/>
      <c r="HGZ57" s="239"/>
      <c r="HHA57" s="239"/>
      <c r="HHB57" s="239"/>
      <c r="HHC57" s="239"/>
      <c r="HHD57" s="239"/>
      <c r="HHE57" s="239"/>
      <c r="HHF57" s="239"/>
      <c r="HHG57" s="239"/>
      <c r="HHH57" s="239"/>
      <c r="HHI57" s="239"/>
      <c r="HHJ57" s="239"/>
      <c r="HHK57" s="239"/>
      <c r="HHL57" s="239"/>
      <c r="HHM57" s="239"/>
      <c r="HHN57" s="239"/>
      <c r="HHO57" s="239"/>
      <c r="HHP57" s="239"/>
      <c r="HHQ57" s="239"/>
      <c r="HHR57" s="239"/>
      <c r="HHS57" s="239"/>
      <c r="HHT57" s="239"/>
      <c r="HHU57" s="239"/>
      <c r="HHV57" s="239"/>
      <c r="HHW57" s="239"/>
      <c r="HHX57" s="239"/>
      <c r="HHY57" s="239"/>
      <c r="HHZ57" s="239"/>
      <c r="HIA57" s="239"/>
      <c r="HIB57" s="239"/>
      <c r="HIC57" s="239"/>
      <c r="HID57" s="239"/>
      <c r="HIE57" s="239"/>
      <c r="HIF57" s="239"/>
      <c r="HIG57" s="239"/>
      <c r="HIH57" s="239"/>
      <c r="HII57" s="239"/>
      <c r="HIJ57" s="239"/>
      <c r="HIK57" s="239"/>
      <c r="HIL57" s="239"/>
      <c r="HIM57" s="239"/>
      <c r="HIN57" s="239"/>
      <c r="HIO57" s="239"/>
      <c r="HIP57" s="239"/>
      <c r="HIQ57" s="239"/>
      <c r="HIR57" s="239"/>
      <c r="HIS57" s="239"/>
      <c r="HIT57" s="239"/>
      <c r="HIU57" s="239"/>
      <c r="HIV57" s="239"/>
      <c r="HIW57" s="239"/>
      <c r="HIX57" s="239"/>
      <c r="HIY57" s="239"/>
      <c r="HIZ57" s="239"/>
      <c r="HJA57" s="239"/>
      <c r="HJB57" s="239"/>
      <c r="HJC57" s="239"/>
      <c r="HJD57" s="239"/>
      <c r="HJE57" s="239"/>
      <c r="HJF57" s="239"/>
      <c r="HJG57" s="239"/>
      <c r="HJH57" s="239"/>
      <c r="HJI57" s="239"/>
      <c r="HJJ57" s="239"/>
      <c r="HJK57" s="239"/>
      <c r="HJL57" s="239"/>
      <c r="HJM57" s="239"/>
      <c r="HJN57" s="239"/>
      <c r="HJO57" s="239"/>
      <c r="HJP57" s="239"/>
      <c r="HJQ57" s="239"/>
      <c r="HJR57" s="239"/>
      <c r="HJS57" s="239"/>
      <c r="HJT57" s="239"/>
      <c r="HJU57" s="239"/>
      <c r="HJV57" s="239"/>
      <c r="HJW57" s="239"/>
      <c r="HJX57" s="239"/>
      <c r="HJY57" s="239"/>
      <c r="HJZ57" s="239"/>
      <c r="HKA57" s="239"/>
      <c r="HKB57" s="239"/>
      <c r="HKC57" s="239"/>
      <c r="HKD57" s="239"/>
      <c r="HKE57" s="239"/>
      <c r="HKF57" s="239"/>
      <c r="HKG57" s="239"/>
      <c r="HKH57" s="239"/>
      <c r="HKI57" s="239"/>
      <c r="HKJ57" s="239"/>
      <c r="HKK57" s="239"/>
      <c r="HKL57" s="239"/>
      <c r="HKM57" s="239"/>
      <c r="HKN57" s="239"/>
      <c r="HKO57" s="239"/>
      <c r="HKP57" s="239"/>
      <c r="HKQ57" s="239"/>
      <c r="HKR57" s="239"/>
      <c r="HKS57" s="239"/>
      <c r="HKT57" s="239"/>
      <c r="HKU57" s="239"/>
      <c r="HKV57" s="239"/>
      <c r="HKW57" s="239"/>
      <c r="HKX57" s="239"/>
      <c r="HKY57" s="239"/>
      <c r="HKZ57" s="239"/>
      <c r="HLA57" s="239"/>
      <c r="HLB57" s="239"/>
      <c r="HLC57" s="239"/>
      <c r="HLD57" s="239"/>
      <c r="HLE57" s="239"/>
      <c r="HLF57" s="239"/>
      <c r="HLG57" s="239"/>
      <c r="HLH57" s="239"/>
      <c r="HLI57" s="239"/>
      <c r="HLJ57" s="239"/>
      <c r="HLK57" s="239"/>
      <c r="HLL57" s="239"/>
      <c r="HLM57" s="239"/>
      <c r="HLN57" s="239"/>
      <c r="HLO57" s="239"/>
      <c r="HLP57" s="239"/>
      <c r="HLQ57" s="239"/>
      <c r="HLR57" s="239"/>
      <c r="HLS57" s="239"/>
      <c r="HLT57" s="239"/>
      <c r="HLU57" s="239"/>
      <c r="HLV57" s="239"/>
      <c r="HLW57" s="239"/>
      <c r="HLX57" s="239"/>
      <c r="HLY57" s="239"/>
      <c r="HLZ57" s="239"/>
      <c r="HMA57" s="239"/>
      <c r="HMB57" s="239"/>
      <c r="HMC57" s="239"/>
      <c r="HMD57" s="239"/>
      <c r="HME57" s="239"/>
      <c r="HMF57" s="239"/>
      <c r="HMG57" s="239"/>
      <c r="HMH57" s="239"/>
      <c r="HMI57" s="239"/>
      <c r="HMJ57" s="239"/>
      <c r="HMK57" s="239"/>
      <c r="HML57" s="239"/>
      <c r="HMM57" s="239"/>
      <c r="HMN57" s="239"/>
      <c r="HMO57" s="239"/>
      <c r="HMP57" s="239"/>
      <c r="HMQ57" s="239"/>
      <c r="HMR57" s="239"/>
      <c r="HMS57" s="239"/>
      <c r="HMT57" s="239"/>
      <c r="HMU57" s="239"/>
      <c r="HMV57" s="239"/>
      <c r="HMW57" s="239"/>
      <c r="HMX57" s="239"/>
      <c r="HMY57" s="239"/>
      <c r="HMZ57" s="239"/>
      <c r="HNA57" s="239"/>
      <c r="HNB57" s="239"/>
      <c r="HNC57" s="239"/>
      <c r="HND57" s="239"/>
      <c r="HNE57" s="239"/>
      <c r="HNF57" s="239"/>
      <c r="HNG57" s="239"/>
      <c r="HNH57" s="239"/>
      <c r="HNI57" s="239"/>
      <c r="HNJ57" s="239"/>
      <c r="HNK57" s="239"/>
      <c r="HNL57" s="239"/>
      <c r="HNM57" s="239"/>
      <c r="HNN57" s="239"/>
      <c r="HNO57" s="239"/>
      <c r="HNP57" s="239"/>
      <c r="HNQ57" s="239"/>
      <c r="HNR57" s="239"/>
      <c r="HNS57" s="239"/>
      <c r="HNT57" s="239"/>
      <c r="HNU57" s="239"/>
      <c r="HNV57" s="239"/>
      <c r="HNW57" s="239"/>
      <c r="HNX57" s="239"/>
      <c r="HNY57" s="239"/>
      <c r="HNZ57" s="239"/>
      <c r="HOA57" s="239"/>
      <c r="HOB57" s="239"/>
      <c r="HOC57" s="239"/>
      <c r="HOD57" s="239"/>
      <c r="HOE57" s="239"/>
      <c r="HOF57" s="239"/>
      <c r="HOG57" s="239"/>
      <c r="HOH57" s="239"/>
      <c r="HOI57" s="239"/>
      <c r="HOJ57" s="239"/>
      <c r="HOK57" s="239"/>
      <c r="HOL57" s="239"/>
      <c r="HOM57" s="239"/>
      <c r="HON57" s="239"/>
      <c r="HOO57" s="239"/>
      <c r="HOP57" s="239"/>
      <c r="HOQ57" s="239"/>
      <c r="HOR57" s="239"/>
      <c r="HOS57" s="239"/>
      <c r="HOT57" s="239"/>
      <c r="HOU57" s="239"/>
      <c r="HOV57" s="239"/>
      <c r="HOW57" s="239"/>
      <c r="HOX57" s="239"/>
      <c r="HOY57" s="239"/>
      <c r="HOZ57" s="239"/>
      <c r="HPA57" s="239"/>
      <c r="HPB57" s="239"/>
      <c r="HPC57" s="239"/>
      <c r="HPD57" s="239"/>
      <c r="HPE57" s="239"/>
      <c r="HPF57" s="239"/>
      <c r="HPG57" s="239"/>
      <c r="HPH57" s="239"/>
      <c r="HPI57" s="239"/>
      <c r="HPJ57" s="239"/>
      <c r="HPK57" s="239"/>
      <c r="HPL57" s="239"/>
      <c r="HPM57" s="239"/>
      <c r="HPN57" s="239"/>
      <c r="HPO57" s="239"/>
      <c r="HPP57" s="239"/>
      <c r="HPQ57" s="239"/>
      <c r="HPR57" s="239"/>
      <c r="HPS57" s="239"/>
      <c r="HPT57" s="239"/>
      <c r="HPU57" s="239"/>
      <c r="HPV57" s="239"/>
      <c r="HPW57" s="239"/>
      <c r="HPX57" s="239"/>
      <c r="HPY57" s="239"/>
      <c r="HPZ57" s="239"/>
      <c r="HQA57" s="239"/>
      <c r="HQB57" s="239"/>
      <c r="HQC57" s="239"/>
      <c r="HQD57" s="239"/>
      <c r="HQE57" s="239"/>
      <c r="HQF57" s="239"/>
      <c r="HQG57" s="239"/>
      <c r="HQH57" s="239"/>
      <c r="HQI57" s="239"/>
      <c r="HQJ57" s="239"/>
      <c r="HQK57" s="239"/>
      <c r="HQL57" s="239"/>
      <c r="HQM57" s="239"/>
      <c r="HQN57" s="239"/>
      <c r="HQO57" s="239"/>
      <c r="HQP57" s="239"/>
      <c r="HQQ57" s="239"/>
      <c r="HQR57" s="239"/>
      <c r="HQS57" s="239"/>
      <c r="HQT57" s="239"/>
      <c r="HQU57" s="239"/>
      <c r="HQV57" s="239"/>
      <c r="HQW57" s="239"/>
      <c r="HQX57" s="239"/>
      <c r="HQY57" s="239"/>
      <c r="HQZ57" s="239"/>
      <c r="HRA57" s="239"/>
      <c r="HRB57" s="239"/>
      <c r="HRC57" s="239"/>
      <c r="HRD57" s="239"/>
      <c r="HRE57" s="239"/>
      <c r="HRF57" s="239"/>
      <c r="HRG57" s="239"/>
      <c r="HRH57" s="239"/>
      <c r="HRI57" s="239"/>
      <c r="HRJ57" s="239"/>
      <c r="HRK57" s="239"/>
      <c r="HRL57" s="239"/>
      <c r="HRM57" s="239"/>
      <c r="HRN57" s="239"/>
      <c r="HRO57" s="239"/>
      <c r="HRP57" s="239"/>
      <c r="HRQ57" s="239"/>
      <c r="HRR57" s="239"/>
      <c r="HRS57" s="239"/>
      <c r="HRT57" s="239"/>
      <c r="HRU57" s="239"/>
      <c r="HRV57" s="239"/>
      <c r="HRW57" s="239"/>
      <c r="HRX57" s="239"/>
      <c r="HRY57" s="239"/>
      <c r="HRZ57" s="239"/>
      <c r="HSA57" s="239"/>
      <c r="HSB57" s="239"/>
      <c r="HSC57" s="239"/>
      <c r="HSD57" s="239"/>
      <c r="HSE57" s="239"/>
      <c r="HSF57" s="239"/>
      <c r="HSG57" s="239"/>
      <c r="HSH57" s="239"/>
      <c r="HSI57" s="239"/>
      <c r="HSJ57" s="239"/>
      <c r="HSK57" s="239"/>
      <c r="HSL57" s="239"/>
      <c r="HSM57" s="239"/>
      <c r="HSN57" s="239"/>
      <c r="HSO57" s="239"/>
      <c r="HSP57" s="239"/>
      <c r="HSQ57" s="239"/>
      <c r="HSR57" s="239"/>
      <c r="HSS57" s="239"/>
      <c r="HST57" s="239"/>
      <c r="HSU57" s="239"/>
      <c r="HSV57" s="239"/>
      <c r="HSW57" s="239"/>
      <c r="HSX57" s="239"/>
      <c r="HSY57" s="239"/>
      <c r="HSZ57" s="239"/>
      <c r="HTA57" s="239"/>
      <c r="HTB57" s="239"/>
      <c r="HTC57" s="239"/>
      <c r="HTD57" s="239"/>
      <c r="HTE57" s="239"/>
      <c r="HTF57" s="239"/>
      <c r="HTG57" s="239"/>
      <c r="HTH57" s="239"/>
      <c r="HTI57" s="239"/>
      <c r="HTJ57" s="239"/>
      <c r="HTK57" s="239"/>
      <c r="HTL57" s="239"/>
      <c r="HTM57" s="239"/>
      <c r="HTN57" s="239"/>
      <c r="HTO57" s="239"/>
      <c r="HTP57" s="239"/>
      <c r="HTQ57" s="239"/>
      <c r="HTR57" s="239"/>
      <c r="HTS57" s="239"/>
      <c r="HTT57" s="239"/>
      <c r="HTU57" s="239"/>
      <c r="HTV57" s="239"/>
      <c r="HTW57" s="239"/>
      <c r="HTX57" s="239"/>
      <c r="HTY57" s="239"/>
      <c r="HTZ57" s="239"/>
      <c r="HUA57" s="239"/>
      <c r="HUB57" s="239"/>
      <c r="HUC57" s="239"/>
      <c r="HUD57" s="239"/>
      <c r="HUE57" s="239"/>
      <c r="HUF57" s="239"/>
      <c r="HUG57" s="239"/>
      <c r="HUH57" s="239"/>
      <c r="HUI57" s="239"/>
      <c r="HUJ57" s="239"/>
      <c r="HUK57" s="239"/>
      <c r="HUL57" s="239"/>
      <c r="HUM57" s="239"/>
      <c r="HUN57" s="239"/>
      <c r="HUO57" s="239"/>
      <c r="HUP57" s="239"/>
      <c r="HUQ57" s="239"/>
      <c r="HUR57" s="239"/>
      <c r="HUS57" s="239"/>
      <c r="HUT57" s="239"/>
      <c r="HUU57" s="239"/>
      <c r="HUV57" s="239"/>
      <c r="HUW57" s="239"/>
      <c r="HUX57" s="239"/>
      <c r="HUY57" s="239"/>
      <c r="HUZ57" s="239"/>
      <c r="HVA57" s="239"/>
      <c r="HVB57" s="239"/>
      <c r="HVC57" s="239"/>
      <c r="HVD57" s="239"/>
      <c r="HVE57" s="239"/>
      <c r="HVF57" s="239"/>
      <c r="HVG57" s="239"/>
      <c r="HVH57" s="239"/>
      <c r="HVI57" s="239"/>
      <c r="HVJ57" s="239"/>
      <c r="HVK57" s="239"/>
      <c r="HVL57" s="239"/>
      <c r="HVM57" s="239"/>
      <c r="HVN57" s="239"/>
      <c r="HVO57" s="239"/>
      <c r="HVP57" s="239"/>
      <c r="HVQ57" s="239"/>
      <c r="HVR57" s="239"/>
      <c r="HVS57" s="239"/>
      <c r="HVT57" s="239"/>
      <c r="HVU57" s="239"/>
      <c r="HVV57" s="239"/>
      <c r="HVW57" s="239"/>
      <c r="HVX57" s="239"/>
      <c r="HVY57" s="239"/>
      <c r="HVZ57" s="239"/>
      <c r="HWA57" s="239"/>
      <c r="HWB57" s="239"/>
      <c r="HWC57" s="239"/>
      <c r="HWD57" s="239"/>
      <c r="HWE57" s="239"/>
      <c r="HWF57" s="239"/>
      <c r="HWG57" s="239"/>
      <c r="HWH57" s="239"/>
      <c r="HWI57" s="239"/>
      <c r="HWJ57" s="239"/>
      <c r="HWK57" s="239"/>
      <c r="HWL57" s="239"/>
      <c r="HWM57" s="239"/>
      <c r="HWN57" s="239"/>
      <c r="HWO57" s="239"/>
      <c r="HWP57" s="239"/>
      <c r="HWQ57" s="239"/>
      <c r="HWR57" s="239"/>
      <c r="HWS57" s="239"/>
      <c r="HWT57" s="239"/>
      <c r="HWU57" s="239"/>
      <c r="HWV57" s="239"/>
      <c r="HWW57" s="239"/>
      <c r="HWX57" s="239"/>
      <c r="HWY57" s="239"/>
      <c r="HWZ57" s="239"/>
      <c r="HXA57" s="239"/>
      <c r="HXB57" s="239"/>
      <c r="HXC57" s="239"/>
      <c r="HXD57" s="239"/>
      <c r="HXE57" s="239"/>
      <c r="HXF57" s="239"/>
      <c r="HXG57" s="239"/>
      <c r="HXH57" s="239"/>
      <c r="HXI57" s="239"/>
      <c r="HXJ57" s="239"/>
      <c r="HXK57" s="239"/>
      <c r="HXL57" s="239"/>
      <c r="HXM57" s="239"/>
      <c r="HXN57" s="239"/>
      <c r="HXO57" s="239"/>
      <c r="HXP57" s="239"/>
      <c r="HXQ57" s="239"/>
      <c r="HXR57" s="239"/>
      <c r="HXS57" s="239"/>
      <c r="HXT57" s="239"/>
      <c r="HXU57" s="239"/>
      <c r="HXV57" s="239"/>
      <c r="HXW57" s="239"/>
      <c r="HXX57" s="239"/>
      <c r="HXY57" s="239"/>
      <c r="HXZ57" s="239"/>
      <c r="HYA57" s="239"/>
      <c r="HYB57" s="239"/>
      <c r="HYC57" s="239"/>
      <c r="HYD57" s="239"/>
      <c r="HYE57" s="239"/>
      <c r="HYF57" s="239"/>
      <c r="HYG57" s="239"/>
      <c r="HYH57" s="239"/>
      <c r="HYI57" s="239"/>
      <c r="HYJ57" s="239"/>
      <c r="HYK57" s="239"/>
      <c r="HYL57" s="239"/>
      <c r="HYM57" s="239"/>
      <c r="HYN57" s="239"/>
      <c r="HYO57" s="239"/>
      <c r="HYP57" s="239"/>
      <c r="HYQ57" s="239"/>
      <c r="HYR57" s="239"/>
      <c r="HYS57" s="239"/>
      <c r="HYT57" s="239"/>
      <c r="HYU57" s="239"/>
      <c r="HYV57" s="239"/>
      <c r="HYW57" s="239"/>
      <c r="HYX57" s="239"/>
      <c r="HYY57" s="239"/>
      <c r="HYZ57" s="239"/>
      <c r="HZA57" s="239"/>
      <c r="HZB57" s="239"/>
      <c r="HZC57" s="239"/>
      <c r="HZD57" s="239"/>
      <c r="HZE57" s="239"/>
      <c r="HZF57" s="239"/>
      <c r="HZG57" s="239"/>
      <c r="HZH57" s="239"/>
      <c r="HZI57" s="239"/>
      <c r="HZJ57" s="239"/>
      <c r="HZK57" s="239"/>
      <c r="HZL57" s="239"/>
      <c r="HZM57" s="239"/>
      <c r="HZN57" s="239"/>
      <c r="HZO57" s="239"/>
      <c r="HZP57" s="239"/>
      <c r="HZQ57" s="239"/>
      <c r="HZR57" s="239"/>
      <c r="HZS57" s="239"/>
      <c r="HZT57" s="239"/>
      <c r="HZU57" s="239"/>
      <c r="HZV57" s="239"/>
      <c r="HZW57" s="239"/>
      <c r="HZX57" s="239"/>
      <c r="HZY57" s="239"/>
      <c r="HZZ57" s="239"/>
      <c r="IAA57" s="239"/>
      <c r="IAB57" s="239"/>
      <c r="IAC57" s="239"/>
      <c r="IAD57" s="239"/>
      <c r="IAE57" s="239"/>
      <c r="IAF57" s="239"/>
      <c r="IAG57" s="239"/>
      <c r="IAH57" s="239"/>
      <c r="IAI57" s="239"/>
      <c r="IAJ57" s="239"/>
      <c r="IAK57" s="239"/>
      <c r="IAL57" s="239"/>
      <c r="IAM57" s="239"/>
      <c r="IAN57" s="239"/>
      <c r="IAO57" s="239"/>
      <c r="IAP57" s="239"/>
      <c r="IAQ57" s="239"/>
      <c r="IAR57" s="239"/>
      <c r="IAS57" s="239"/>
      <c r="IAT57" s="239"/>
      <c r="IAU57" s="239"/>
      <c r="IAV57" s="239"/>
      <c r="IAW57" s="239"/>
      <c r="IAX57" s="239"/>
      <c r="IAY57" s="239"/>
      <c r="IAZ57" s="239"/>
      <c r="IBA57" s="239"/>
      <c r="IBB57" s="239"/>
      <c r="IBC57" s="239"/>
      <c r="IBD57" s="239"/>
      <c r="IBE57" s="239"/>
      <c r="IBF57" s="239"/>
      <c r="IBG57" s="239"/>
      <c r="IBH57" s="239"/>
      <c r="IBI57" s="239"/>
      <c r="IBJ57" s="239"/>
      <c r="IBK57" s="239"/>
      <c r="IBL57" s="239"/>
      <c r="IBM57" s="239"/>
      <c r="IBN57" s="239"/>
      <c r="IBO57" s="239"/>
      <c r="IBP57" s="239"/>
      <c r="IBQ57" s="239"/>
      <c r="IBR57" s="239"/>
      <c r="IBS57" s="239"/>
      <c r="IBT57" s="239"/>
      <c r="IBU57" s="239"/>
      <c r="IBV57" s="239"/>
      <c r="IBW57" s="239"/>
      <c r="IBX57" s="239"/>
      <c r="IBY57" s="239"/>
      <c r="IBZ57" s="239"/>
      <c r="ICA57" s="239"/>
      <c r="ICB57" s="239"/>
      <c r="ICC57" s="239"/>
      <c r="ICD57" s="239"/>
      <c r="ICE57" s="239"/>
      <c r="ICF57" s="239"/>
      <c r="ICG57" s="239"/>
      <c r="ICH57" s="239"/>
      <c r="ICI57" s="239"/>
      <c r="ICJ57" s="239"/>
      <c r="ICK57" s="239"/>
      <c r="ICL57" s="239"/>
      <c r="ICM57" s="239"/>
      <c r="ICN57" s="239"/>
      <c r="ICO57" s="239"/>
      <c r="ICP57" s="239"/>
      <c r="ICQ57" s="239"/>
      <c r="ICR57" s="239"/>
      <c r="ICS57" s="239"/>
      <c r="ICT57" s="239"/>
      <c r="ICU57" s="239"/>
      <c r="ICV57" s="239"/>
      <c r="ICW57" s="239"/>
      <c r="ICX57" s="239"/>
      <c r="ICY57" s="239"/>
      <c r="ICZ57" s="239"/>
      <c r="IDA57" s="239"/>
      <c r="IDB57" s="239"/>
      <c r="IDC57" s="239"/>
      <c r="IDD57" s="239"/>
      <c r="IDE57" s="239"/>
      <c r="IDF57" s="239"/>
      <c r="IDG57" s="239"/>
      <c r="IDH57" s="239"/>
      <c r="IDI57" s="239"/>
      <c r="IDJ57" s="239"/>
      <c r="IDK57" s="239"/>
      <c r="IDL57" s="239"/>
      <c r="IDM57" s="239"/>
      <c r="IDN57" s="239"/>
      <c r="IDO57" s="239"/>
      <c r="IDP57" s="239"/>
      <c r="IDQ57" s="239"/>
      <c r="IDR57" s="239"/>
      <c r="IDS57" s="239"/>
      <c r="IDT57" s="239"/>
      <c r="IDU57" s="239"/>
      <c r="IDV57" s="239"/>
      <c r="IDW57" s="239"/>
      <c r="IDX57" s="239"/>
      <c r="IDY57" s="239"/>
      <c r="IDZ57" s="239"/>
      <c r="IEA57" s="239"/>
      <c r="IEB57" s="239"/>
      <c r="IEC57" s="239"/>
      <c r="IED57" s="239"/>
      <c r="IEE57" s="239"/>
      <c r="IEF57" s="239"/>
      <c r="IEG57" s="239"/>
      <c r="IEH57" s="239"/>
      <c r="IEI57" s="239"/>
      <c r="IEJ57" s="239"/>
      <c r="IEK57" s="239"/>
      <c r="IEL57" s="239"/>
      <c r="IEM57" s="239"/>
      <c r="IEN57" s="239"/>
      <c r="IEO57" s="239"/>
      <c r="IEP57" s="239"/>
      <c r="IEQ57" s="239"/>
      <c r="IER57" s="239"/>
      <c r="IES57" s="239"/>
      <c r="IET57" s="239"/>
      <c r="IEU57" s="239"/>
      <c r="IEV57" s="239"/>
      <c r="IEW57" s="239"/>
      <c r="IEX57" s="239"/>
      <c r="IEY57" s="239"/>
      <c r="IEZ57" s="239"/>
      <c r="IFA57" s="239"/>
      <c r="IFB57" s="239"/>
      <c r="IFC57" s="239"/>
      <c r="IFD57" s="239"/>
      <c r="IFE57" s="239"/>
      <c r="IFF57" s="239"/>
      <c r="IFG57" s="239"/>
      <c r="IFH57" s="239"/>
      <c r="IFI57" s="239"/>
      <c r="IFJ57" s="239"/>
      <c r="IFK57" s="239"/>
      <c r="IFL57" s="239"/>
      <c r="IFM57" s="239"/>
      <c r="IFN57" s="239"/>
      <c r="IFO57" s="239"/>
      <c r="IFP57" s="239"/>
      <c r="IFQ57" s="239"/>
      <c r="IFR57" s="239"/>
      <c r="IFS57" s="239"/>
      <c r="IFT57" s="239"/>
      <c r="IFU57" s="239"/>
      <c r="IFV57" s="239"/>
      <c r="IFW57" s="239"/>
      <c r="IFX57" s="239"/>
      <c r="IFY57" s="239"/>
      <c r="IFZ57" s="239"/>
      <c r="IGA57" s="239"/>
      <c r="IGB57" s="239"/>
      <c r="IGC57" s="239"/>
      <c r="IGD57" s="239"/>
      <c r="IGE57" s="239"/>
      <c r="IGF57" s="239"/>
      <c r="IGG57" s="239"/>
      <c r="IGH57" s="239"/>
      <c r="IGI57" s="239"/>
      <c r="IGJ57" s="239"/>
      <c r="IGK57" s="239"/>
      <c r="IGL57" s="239"/>
      <c r="IGM57" s="239"/>
      <c r="IGN57" s="239"/>
      <c r="IGO57" s="239"/>
      <c r="IGP57" s="239"/>
      <c r="IGQ57" s="239"/>
      <c r="IGR57" s="239"/>
      <c r="IGS57" s="239"/>
      <c r="IGT57" s="239"/>
      <c r="IGU57" s="239"/>
      <c r="IGV57" s="239"/>
      <c r="IGW57" s="239"/>
      <c r="IGX57" s="239"/>
      <c r="IGY57" s="239"/>
      <c r="IGZ57" s="239"/>
      <c r="IHA57" s="239"/>
      <c r="IHB57" s="239"/>
      <c r="IHC57" s="239"/>
      <c r="IHD57" s="239"/>
      <c r="IHE57" s="239"/>
      <c r="IHF57" s="239"/>
      <c r="IHG57" s="239"/>
      <c r="IHH57" s="239"/>
      <c r="IHI57" s="239"/>
      <c r="IHJ57" s="239"/>
      <c r="IHK57" s="239"/>
      <c r="IHL57" s="239"/>
      <c r="IHM57" s="239"/>
      <c r="IHN57" s="239"/>
      <c r="IHO57" s="239"/>
      <c r="IHP57" s="239"/>
      <c r="IHQ57" s="239"/>
      <c r="IHR57" s="239"/>
      <c r="IHS57" s="239"/>
      <c r="IHT57" s="239"/>
      <c r="IHU57" s="239"/>
      <c r="IHV57" s="239"/>
      <c r="IHW57" s="239"/>
      <c r="IHX57" s="239"/>
      <c r="IHY57" s="239"/>
      <c r="IHZ57" s="239"/>
      <c r="IIA57" s="239"/>
      <c r="IIB57" s="239"/>
      <c r="IIC57" s="239"/>
      <c r="IID57" s="239"/>
      <c r="IIE57" s="239"/>
      <c r="IIF57" s="239"/>
      <c r="IIG57" s="239"/>
      <c r="IIH57" s="239"/>
      <c r="III57" s="239"/>
      <c r="IIJ57" s="239"/>
      <c r="IIK57" s="239"/>
      <c r="IIL57" s="239"/>
      <c r="IIM57" s="239"/>
      <c r="IIN57" s="239"/>
      <c r="IIO57" s="239"/>
      <c r="IIP57" s="239"/>
      <c r="IIQ57" s="239"/>
      <c r="IIR57" s="239"/>
      <c r="IIS57" s="239"/>
      <c r="IIT57" s="239"/>
      <c r="IIU57" s="239"/>
      <c r="IIV57" s="239"/>
      <c r="IIW57" s="239"/>
      <c r="IIX57" s="239"/>
      <c r="IIY57" s="239"/>
      <c r="IIZ57" s="239"/>
      <c r="IJA57" s="239"/>
      <c r="IJB57" s="239"/>
      <c r="IJC57" s="239"/>
      <c r="IJD57" s="239"/>
      <c r="IJE57" s="239"/>
      <c r="IJF57" s="239"/>
      <c r="IJG57" s="239"/>
      <c r="IJH57" s="239"/>
      <c r="IJI57" s="239"/>
      <c r="IJJ57" s="239"/>
      <c r="IJK57" s="239"/>
      <c r="IJL57" s="239"/>
      <c r="IJM57" s="239"/>
      <c r="IJN57" s="239"/>
      <c r="IJO57" s="239"/>
      <c r="IJP57" s="239"/>
      <c r="IJQ57" s="239"/>
      <c r="IJR57" s="239"/>
      <c r="IJS57" s="239"/>
      <c r="IJT57" s="239"/>
      <c r="IJU57" s="239"/>
      <c r="IJV57" s="239"/>
      <c r="IJW57" s="239"/>
      <c r="IJX57" s="239"/>
      <c r="IJY57" s="239"/>
      <c r="IJZ57" s="239"/>
      <c r="IKA57" s="239"/>
      <c r="IKB57" s="239"/>
      <c r="IKC57" s="239"/>
      <c r="IKD57" s="239"/>
      <c r="IKE57" s="239"/>
      <c r="IKF57" s="239"/>
      <c r="IKG57" s="239"/>
      <c r="IKH57" s="239"/>
      <c r="IKI57" s="239"/>
      <c r="IKJ57" s="239"/>
      <c r="IKK57" s="239"/>
      <c r="IKL57" s="239"/>
      <c r="IKM57" s="239"/>
      <c r="IKN57" s="239"/>
      <c r="IKO57" s="239"/>
      <c r="IKP57" s="239"/>
      <c r="IKQ57" s="239"/>
      <c r="IKR57" s="239"/>
      <c r="IKS57" s="239"/>
      <c r="IKT57" s="239"/>
      <c r="IKU57" s="239"/>
      <c r="IKV57" s="239"/>
      <c r="IKW57" s="239"/>
      <c r="IKX57" s="239"/>
      <c r="IKY57" s="239"/>
      <c r="IKZ57" s="239"/>
      <c r="ILA57" s="239"/>
      <c r="ILB57" s="239"/>
      <c r="ILC57" s="239"/>
      <c r="ILD57" s="239"/>
      <c r="ILE57" s="239"/>
      <c r="ILF57" s="239"/>
      <c r="ILG57" s="239"/>
      <c r="ILH57" s="239"/>
      <c r="ILI57" s="239"/>
      <c r="ILJ57" s="239"/>
      <c r="ILK57" s="239"/>
      <c r="ILL57" s="239"/>
      <c r="ILM57" s="239"/>
      <c r="ILN57" s="239"/>
      <c r="ILO57" s="239"/>
      <c r="ILP57" s="239"/>
      <c r="ILQ57" s="239"/>
      <c r="ILR57" s="239"/>
      <c r="ILS57" s="239"/>
      <c r="ILT57" s="239"/>
      <c r="ILU57" s="239"/>
      <c r="ILV57" s="239"/>
      <c r="ILW57" s="239"/>
      <c r="ILX57" s="239"/>
      <c r="ILY57" s="239"/>
      <c r="ILZ57" s="239"/>
      <c r="IMA57" s="239"/>
      <c r="IMB57" s="239"/>
      <c r="IMC57" s="239"/>
      <c r="IMD57" s="239"/>
      <c r="IME57" s="239"/>
      <c r="IMF57" s="239"/>
      <c r="IMG57" s="239"/>
      <c r="IMH57" s="239"/>
      <c r="IMI57" s="239"/>
      <c r="IMJ57" s="239"/>
      <c r="IMK57" s="239"/>
      <c r="IML57" s="239"/>
      <c r="IMM57" s="239"/>
      <c r="IMN57" s="239"/>
      <c r="IMO57" s="239"/>
      <c r="IMP57" s="239"/>
      <c r="IMQ57" s="239"/>
      <c r="IMR57" s="239"/>
      <c r="IMS57" s="239"/>
      <c r="IMT57" s="239"/>
      <c r="IMU57" s="239"/>
      <c r="IMV57" s="239"/>
      <c r="IMW57" s="239"/>
      <c r="IMX57" s="239"/>
      <c r="IMY57" s="239"/>
      <c r="IMZ57" s="239"/>
      <c r="INA57" s="239"/>
      <c r="INB57" s="239"/>
      <c r="INC57" s="239"/>
      <c r="IND57" s="239"/>
      <c r="INE57" s="239"/>
      <c r="INF57" s="239"/>
      <c r="ING57" s="239"/>
      <c r="INH57" s="239"/>
      <c r="INI57" s="239"/>
      <c r="INJ57" s="239"/>
      <c r="INK57" s="239"/>
      <c r="INL57" s="239"/>
      <c r="INM57" s="239"/>
      <c r="INN57" s="239"/>
      <c r="INO57" s="239"/>
      <c r="INP57" s="239"/>
      <c r="INQ57" s="239"/>
      <c r="INR57" s="239"/>
      <c r="INS57" s="239"/>
      <c r="INT57" s="239"/>
      <c r="INU57" s="239"/>
      <c r="INV57" s="239"/>
      <c r="INW57" s="239"/>
      <c r="INX57" s="239"/>
      <c r="INY57" s="239"/>
      <c r="INZ57" s="239"/>
      <c r="IOA57" s="239"/>
      <c r="IOB57" s="239"/>
      <c r="IOC57" s="239"/>
      <c r="IOD57" s="239"/>
      <c r="IOE57" s="239"/>
      <c r="IOF57" s="239"/>
      <c r="IOG57" s="239"/>
      <c r="IOH57" s="239"/>
      <c r="IOI57" s="239"/>
      <c r="IOJ57" s="239"/>
      <c r="IOK57" s="239"/>
      <c r="IOL57" s="239"/>
      <c r="IOM57" s="239"/>
      <c r="ION57" s="239"/>
      <c r="IOO57" s="239"/>
      <c r="IOP57" s="239"/>
      <c r="IOQ57" s="239"/>
      <c r="IOR57" s="239"/>
      <c r="IOS57" s="239"/>
      <c r="IOT57" s="239"/>
      <c r="IOU57" s="239"/>
      <c r="IOV57" s="239"/>
      <c r="IOW57" s="239"/>
      <c r="IOX57" s="239"/>
      <c r="IOY57" s="239"/>
      <c r="IOZ57" s="239"/>
      <c r="IPA57" s="239"/>
      <c r="IPB57" s="239"/>
      <c r="IPC57" s="239"/>
      <c r="IPD57" s="239"/>
      <c r="IPE57" s="239"/>
      <c r="IPF57" s="239"/>
      <c r="IPG57" s="239"/>
      <c r="IPH57" s="239"/>
      <c r="IPI57" s="239"/>
      <c r="IPJ57" s="239"/>
      <c r="IPK57" s="239"/>
      <c r="IPL57" s="239"/>
      <c r="IPM57" s="239"/>
      <c r="IPN57" s="239"/>
      <c r="IPO57" s="239"/>
      <c r="IPP57" s="239"/>
      <c r="IPQ57" s="239"/>
      <c r="IPR57" s="239"/>
      <c r="IPS57" s="239"/>
      <c r="IPT57" s="239"/>
      <c r="IPU57" s="239"/>
      <c r="IPV57" s="239"/>
      <c r="IPW57" s="239"/>
      <c r="IPX57" s="239"/>
      <c r="IPY57" s="239"/>
      <c r="IPZ57" s="239"/>
      <c r="IQA57" s="239"/>
      <c r="IQB57" s="239"/>
      <c r="IQC57" s="239"/>
      <c r="IQD57" s="239"/>
      <c r="IQE57" s="239"/>
      <c r="IQF57" s="239"/>
      <c r="IQG57" s="239"/>
      <c r="IQH57" s="239"/>
      <c r="IQI57" s="239"/>
      <c r="IQJ57" s="239"/>
      <c r="IQK57" s="239"/>
      <c r="IQL57" s="239"/>
      <c r="IQM57" s="239"/>
      <c r="IQN57" s="239"/>
      <c r="IQO57" s="239"/>
      <c r="IQP57" s="239"/>
      <c r="IQQ57" s="239"/>
      <c r="IQR57" s="239"/>
      <c r="IQS57" s="239"/>
      <c r="IQT57" s="239"/>
      <c r="IQU57" s="239"/>
      <c r="IQV57" s="239"/>
      <c r="IQW57" s="239"/>
      <c r="IQX57" s="239"/>
      <c r="IQY57" s="239"/>
      <c r="IQZ57" s="239"/>
      <c r="IRA57" s="239"/>
      <c r="IRB57" s="239"/>
      <c r="IRC57" s="239"/>
      <c r="IRD57" s="239"/>
      <c r="IRE57" s="239"/>
      <c r="IRF57" s="239"/>
      <c r="IRG57" s="239"/>
      <c r="IRH57" s="239"/>
      <c r="IRI57" s="239"/>
      <c r="IRJ57" s="239"/>
      <c r="IRK57" s="239"/>
      <c r="IRL57" s="239"/>
      <c r="IRM57" s="239"/>
      <c r="IRN57" s="239"/>
      <c r="IRO57" s="239"/>
      <c r="IRP57" s="239"/>
      <c r="IRQ57" s="239"/>
      <c r="IRR57" s="239"/>
      <c r="IRS57" s="239"/>
      <c r="IRT57" s="239"/>
      <c r="IRU57" s="239"/>
      <c r="IRV57" s="239"/>
      <c r="IRW57" s="239"/>
      <c r="IRX57" s="239"/>
      <c r="IRY57" s="239"/>
      <c r="IRZ57" s="239"/>
      <c r="ISA57" s="239"/>
      <c r="ISB57" s="239"/>
      <c r="ISC57" s="239"/>
      <c r="ISD57" s="239"/>
      <c r="ISE57" s="239"/>
      <c r="ISF57" s="239"/>
      <c r="ISG57" s="239"/>
      <c r="ISH57" s="239"/>
      <c r="ISI57" s="239"/>
      <c r="ISJ57" s="239"/>
      <c r="ISK57" s="239"/>
      <c r="ISL57" s="239"/>
      <c r="ISM57" s="239"/>
      <c r="ISN57" s="239"/>
      <c r="ISO57" s="239"/>
      <c r="ISP57" s="239"/>
      <c r="ISQ57" s="239"/>
      <c r="ISR57" s="239"/>
      <c r="ISS57" s="239"/>
      <c r="IST57" s="239"/>
      <c r="ISU57" s="239"/>
      <c r="ISV57" s="239"/>
      <c r="ISW57" s="239"/>
      <c r="ISX57" s="239"/>
      <c r="ISY57" s="239"/>
      <c r="ISZ57" s="239"/>
      <c r="ITA57" s="239"/>
      <c r="ITB57" s="239"/>
      <c r="ITC57" s="239"/>
      <c r="ITD57" s="239"/>
      <c r="ITE57" s="239"/>
      <c r="ITF57" s="239"/>
      <c r="ITG57" s="239"/>
      <c r="ITH57" s="239"/>
      <c r="ITI57" s="239"/>
      <c r="ITJ57" s="239"/>
      <c r="ITK57" s="239"/>
      <c r="ITL57" s="239"/>
      <c r="ITM57" s="239"/>
      <c r="ITN57" s="239"/>
      <c r="ITO57" s="239"/>
      <c r="ITP57" s="239"/>
      <c r="ITQ57" s="239"/>
      <c r="ITR57" s="239"/>
      <c r="ITS57" s="239"/>
      <c r="ITT57" s="239"/>
      <c r="ITU57" s="239"/>
      <c r="ITV57" s="239"/>
      <c r="ITW57" s="239"/>
      <c r="ITX57" s="239"/>
      <c r="ITY57" s="239"/>
      <c r="ITZ57" s="239"/>
      <c r="IUA57" s="239"/>
      <c r="IUB57" s="239"/>
      <c r="IUC57" s="239"/>
      <c r="IUD57" s="239"/>
      <c r="IUE57" s="239"/>
      <c r="IUF57" s="239"/>
      <c r="IUG57" s="239"/>
      <c r="IUH57" s="239"/>
      <c r="IUI57" s="239"/>
      <c r="IUJ57" s="239"/>
      <c r="IUK57" s="239"/>
      <c r="IUL57" s="239"/>
      <c r="IUM57" s="239"/>
      <c r="IUN57" s="239"/>
      <c r="IUO57" s="239"/>
      <c r="IUP57" s="239"/>
      <c r="IUQ57" s="239"/>
      <c r="IUR57" s="239"/>
      <c r="IUS57" s="239"/>
      <c r="IUT57" s="239"/>
      <c r="IUU57" s="239"/>
      <c r="IUV57" s="239"/>
      <c r="IUW57" s="239"/>
      <c r="IUX57" s="239"/>
      <c r="IUY57" s="239"/>
      <c r="IUZ57" s="239"/>
      <c r="IVA57" s="239"/>
      <c r="IVB57" s="239"/>
      <c r="IVC57" s="239"/>
      <c r="IVD57" s="239"/>
      <c r="IVE57" s="239"/>
      <c r="IVF57" s="239"/>
      <c r="IVG57" s="239"/>
      <c r="IVH57" s="239"/>
      <c r="IVI57" s="239"/>
      <c r="IVJ57" s="239"/>
      <c r="IVK57" s="239"/>
      <c r="IVL57" s="239"/>
      <c r="IVM57" s="239"/>
      <c r="IVN57" s="239"/>
      <c r="IVO57" s="239"/>
      <c r="IVP57" s="239"/>
      <c r="IVQ57" s="239"/>
      <c r="IVR57" s="239"/>
      <c r="IVS57" s="239"/>
      <c r="IVT57" s="239"/>
      <c r="IVU57" s="239"/>
      <c r="IVV57" s="239"/>
      <c r="IVW57" s="239"/>
      <c r="IVX57" s="239"/>
      <c r="IVY57" s="239"/>
      <c r="IVZ57" s="239"/>
      <c r="IWA57" s="239"/>
      <c r="IWB57" s="239"/>
      <c r="IWC57" s="239"/>
      <c r="IWD57" s="239"/>
      <c r="IWE57" s="239"/>
      <c r="IWF57" s="239"/>
      <c r="IWG57" s="239"/>
      <c r="IWH57" s="239"/>
      <c r="IWI57" s="239"/>
      <c r="IWJ57" s="239"/>
      <c r="IWK57" s="239"/>
      <c r="IWL57" s="239"/>
      <c r="IWM57" s="239"/>
      <c r="IWN57" s="239"/>
      <c r="IWO57" s="239"/>
      <c r="IWP57" s="239"/>
      <c r="IWQ57" s="239"/>
      <c r="IWR57" s="239"/>
      <c r="IWS57" s="239"/>
      <c r="IWT57" s="239"/>
      <c r="IWU57" s="239"/>
      <c r="IWV57" s="239"/>
      <c r="IWW57" s="239"/>
      <c r="IWX57" s="239"/>
      <c r="IWY57" s="239"/>
      <c r="IWZ57" s="239"/>
      <c r="IXA57" s="239"/>
      <c r="IXB57" s="239"/>
      <c r="IXC57" s="239"/>
      <c r="IXD57" s="239"/>
      <c r="IXE57" s="239"/>
      <c r="IXF57" s="239"/>
      <c r="IXG57" s="239"/>
      <c r="IXH57" s="239"/>
      <c r="IXI57" s="239"/>
      <c r="IXJ57" s="239"/>
      <c r="IXK57" s="239"/>
      <c r="IXL57" s="239"/>
      <c r="IXM57" s="239"/>
      <c r="IXN57" s="239"/>
      <c r="IXO57" s="239"/>
      <c r="IXP57" s="239"/>
      <c r="IXQ57" s="239"/>
      <c r="IXR57" s="239"/>
      <c r="IXS57" s="239"/>
      <c r="IXT57" s="239"/>
      <c r="IXU57" s="239"/>
      <c r="IXV57" s="239"/>
      <c r="IXW57" s="239"/>
      <c r="IXX57" s="239"/>
      <c r="IXY57" s="239"/>
      <c r="IXZ57" s="239"/>
      <c r="IYA57" s="239"/>
      <c r="IYB57" s="239"/>
      <c r="IYC57" s="239"/>
      <c r="IYD57" s="239"/>
      <c r="IYE57" s="239"/>
      <c r="IYF57" s="239"/>
      <c r="IYG57" s="239"/>
      <c r="IYH57" s="239"/>
      <c r="IYI57" s="239"/>
      <c r="IYJ57" s="239"/>
      <c r="IYK57" s="239"/>
      <c r="IYL57" s="239"/>
      <c r="IYM57" s="239"/>
      <c r="IYN57" s="239"/>
      <c r="IYO57" s="239"/>
      <c r="IYP57" s="239"/>
      <c r="IYQ57" s="239"/>
      <c r="IYR57" s="239"/>
      <c r="IYS57" s="239"/>
      <c r="IYT57" s="239"/>
      <c r="IYU57" s="239"/>
      <c r="IYV57" s="239"/>
      <c r="IYW57" s="239"/>
      <c r="IYX57" s="239"/>
      <c r="IYY57" s="239"/>
      <c r="IYZ57" s="239"/>
      <c r="IZA57" s="239"/>
      <c r="IZB57" s="239"/>
      <c r="IZC57" s="239"/>
      <c r="IZD57" s="239"/>
      <c r="IZE57" s="239"/>
      <c r="IZF57" s="239"/>
      <c r="IZG57" s="239"/>
      <c r="IZH57" s="239"/>
      <c r="IZI57" s="239"/>
      <c r="IZJ57" s="239"/>
      <c r="IZK57" s="239"/>
      <c r="IZL57" s="239"/>
      <c r="IZM57" s="239"/>
      <c r="IZN57" s="239"/>
      <c r="IZO57" s="239"/>
      <c r="IZP57" s="239"/>
      <c r="IZQ57" s="239"/>
      <c r="IZR57" s="239"/>
      <c r="IZS57" s="239"/>
      <c r="IZT57" s="239"/>
      <c r="IZU57" s="239"/>
      <c r="IZV57" s="239"/>
      <c r="IZW57" s="239"/>
      <c r="IZX57" s="239"/>
      <c r="IZY57" s="239"/>
      <c r="IZZ57" s="239"/>
      <c r="JAA57" s="239"/>
      <c r="JAB57" s="239"/>
      <c r="JAC57" s="239"/>
      <c r="JAD57" s="239"/>
      <c r="JAE57" s="239"/>
      <c r="JAF57" s="239"/>
      <c r="JAG57" s="239"/>
      <c r="JAH57" s="239"/>
      <c r="JAI57" s="239"/>
      <c r="JAJ57" s="239"/>
      <c r="JAK57" s="239"/>
      <c r="JAL57" s="239"/>
      <c r="JAM57" s="239"/>
      <c r="JAN57" s="239"/>
      <c r="JAO57" s="239"/>
      <c r="JAP57" s="239"/>
      <c r="JAQ57" s="239"/>
      <c r="JAR57" s="239"/>
      <c r="JAS57" s="239"/>
      <c r="JAT57" s="239"/>
      <c r="JAU57" s="239"/>
      <c r="JAV57" s="239"/>
      <c r="JAW57" s="239"/>
      <c r="JAX57" s="239"/>
      <c r="JAY57" s="239"/>
      <c r="JAZ57" s="239"/>
      <c r="JBA57" s="239"/>
      <c r="JBB57" s="239"/>
      <c r="JBC57" s="239"/>
      <c r="JBD57" s="239"/>
      <c r="JBE57" s="239"/>
      <c r="JBF57" s="239"/>
      <c r="JBG57" s="239"/>
      <c r="JBH57" s="239"/>
      <c r="JBI57" s="239"/>
      <c r="JBJ57" s="239"/>
      <c r="JBK57" s="239"/>
      <c r="JBL57" s="239"/>
      <c r="JBM57" s="239"/>
      <c r="JBN57" s="239"/>
      <c r="JBO57" s="239"/>
      <c r="JBP57" s="239"/>
      <c r="JBQ57" s="239"/>
      <c r="JBR57" s="239"/>
      <c r="JBS57" s="239"/>
      <c r="JBT57" s="239"/>
      <c r="JBU57" s="239"/>
      <c r="JBV57" s="239"/>
      <c r="JBW57" s="239"/>
      <c r="JBX57" s="239"/>
      <c r="JBY57" s="239"/>
      <c r="JBZ57" s="239"/>
      <c r="JCA57" s="239"/>
      <c r="JCB57" s="239"/>
      <c r="JCC57" s="239"/>
      <c r="JCD57" s="239"/>
      <c r="JCE57" s="239"/>
      <c r="JCF57" s="239"/>
      <c r="JCG57" s="239"/>
      <c r="JCH57" s="239"/>
      <c r="JCI57" s="239"/>
      <c r="JCJ57" s="239"/>
      <c r="JCK57" s="239"/>
      <c r="JCL57" s="239"/>
      <c r="JCM57" s="239"/>
      <c r="JCN57" s="239"/>
      <c r="JCO57" s="239"/>
      <c r="JCP57" s="239"/>
      <c r="JCQ57" s="239"/>
      <c r="JCR57" s="239"/>
      <c r="JCS57" s="239"/>
      <c r="JCT57" s="239"/>
      <c r="JCU57" s="239"/>
      <c r="JCV57" s="239"/>
      <c r="JCW57" s="239"/>
      <c r="JCX57" s="239"/>
      <c r="JCY57" s="239"/>
      <c r="JCZ57" s="239"/>
      <c r="JDA57" s="239"/>
      <c r="JDB57" s="239"/>
      <c r="JDC57" s="239"/>
      <c r="JDD57" s="239"/>
      <c r="JDE57" s="239"/>
      <c r="JDF57" s="239"/>
      <c r="JDG57" s="239"/>
      <c r="JDH57" s="239"/>
      <c r="JDI57" s="239"/>
      <c r="JDJ57" s="239"/>
      <c r="JDK57" s="239"/>
      <c r="JDL57" s="239"/>
      <c r="JDM57" s="239"/>
      <c r="JDN57" s="239"/>
      <c r="JDO57" s="239"/>
      <c r="JDP57" s="239"/>
      <c r="JDQ57" s="239"/>
      <c r="JDR57" s="239"/>
      <c r="JDS57" s="239"/>
      <c r="JDT57" s="239"/>
      <c r="JDU57" s="239"/>
      <c r="JDV57" s="239"/>
      <c r="JDW57" s="239"/>
      <c r="JDX57" s="239"/>
      <c r="JDY57" s="239"/>
      <c r="JDZ57" s="239"/>
      <c r="JEA57" s="239"/>
      <c r="JEB57" s="239"/>
      <c r="JEC57" s="239"/>
      <c r="JED57" s="239"/>
      <c r="JEE57" s="239"/>
      <c r="JEF57" s="239"/>
      <c r="JEG57" s="239"/>
      <c r="JEH57" s="239"/>
      <c r="JEI57" s="239"/>
      <c r="JEJ57" s="239"/>
      <c r="JEK57" s="239"/>
      <c r="JEL57" s="239"/>
      <c r="JEM57" s="239"/>
      <c r="JEN57" s="239"/>
      <c r="JEO57" s="239"/>
      <c r="JEP57" s="239"/>
      <c r="JEQ57" s="239"/>
      <c r="JER57" s="239"/>
      <c r="JES57" s="239"/>
      <c r="JET57" s="239"/>
      <c r="JEU57" s="239"/>
      <c r="JEV57" s="239"/>
      <c r="JEW57" s="239"/>
      <c r="JEX57" s="239"/>
      <c r="JEY57" s="239"/>
      <c r="JEZ57" s="239"/>
      <c r="JFA57" s="239"/>
      <c r="JFB57" s="239"/>
      <c r="JFC57" s="239"/>
      <c r="JFD57" s="239"/>
      <c r="JFE57" s="239"/>
      <c r="JFF57" s="239"/>
      <c r="JFG57" s="239"/>
      <c r="JFH57" s="239"/>
      <c r="JFI57" s="239"/>
      <c r="JFJ57" s="239"/>
      <c r="JFK57" s="239"/>
      <c r="JFL57" s="239"/>
      <c r="JFM57" s="239"/>
      <c r="JFN57" s="239"/>
      <c r="JFO57" s="239"/>
      <c r="JFP57" s="239"/>
      <c r="JFQ57" s="239"/>
      <c r="JFR57" s="239"/>
      <c r="JFS57" s="239"/>
      <c r="JFT57" s="239"/>
      <c r="JFU57" s="239"/>
      <c r="JFV57" s="239"/>
      <c r="JFW57" s="239"/>
      <c r="JFX57" s="239"/>
      <c r="JFY57" s="239"/>
      <c r="JFZ57" s="239"/>
      <c r="JGA57" s="239"/>
      <c r="JGB57" s="239"/>
      <c r="JGC57" s="239"/>
      <c r="JGD57" s="239"/>
      <c r="JGE57" s="239"/>
      <c r="JGF57" s="239"/>
      <c r="JGG57" s="239"/>
      <c r="JGH57" s="239"/>
      <c r="JGI57" s="239"/>
      <c r="JGJ57" s="239"/>
      <c r="JGK57" s="239"/>
      <c r="JGL57" s="239"/>
      <c r="JGM57" s="239"/>
      <c r="JGN57" s="239"/>
      <c r="JGO57" s="239"/>
      <c r="JGP57" s="239"/>
      <c r="JGQ57" s="239"/>
      <c r="JGR57" s="239"/>
      <c r="JGS57" s="239"/>
      <c r="JGT57" s="239"/>
      <c r="JGU57" s="239"/>
      <c r="JGV57" s="239"/>
      <c r="JGW57" s="239"/>
      <c r="JGX57" s="239"/>
      <c r="JGY57" s="239"/>
      <c r="JGZ57" s="239"/>
      <c r="JHA57" s="239"/>
      <c r="JHB57" s="239"/>
      <c r="JHC57" s="239"/>
      <c r="JHD57" s="239"/>
      <c r="JHE57" s="239"/>
      <c r="JHF57" s="239"/>
      <c r="JHG57" s="239"/>
      <c r="JHH57" s="239"/>
      <c r="JHI57" s="239"/>
      <c r="JHJ57" s="239"/>
      <c r="JHK57" s="239"/>
      <c r="JHL57" s="239"/>
      <c r="JHM57" s="239"/>
      <c r="JHN57" s="239"/>
      <c r="JHO57" s="239"/>
      <c r="JHP57" s="239"/>
      <c r="JHQ57" s="239"/>
      <c r="JHR57" s="239"/>
      <c r="JHS57" s="239"/>
      <c r="JHT57" s="239"/>
      <c r="JHU57" s="239"/>
      <c r="JHV57" s="239"/>
      <c r="JHW57" s="239"/>
      <c r="JHX57" s="239"/>
      <c r="JHY57" s="239"/>
      <c r="JHZ57" s="239"/>
      <c r="JIA57" s="239"/>
      <c r="JIB57" s="239"/>
      <c r="JIC57" s="239"/>
      <c r="JID57" s="239"/>
      <c r="JIE57" s="239"/>
      <c r="JIF57" s="239"/>
      <c r="JIG57" s="239"/>
      <c r="JIH57" s="239"/>
      <c r="JII57" s="239"/>
      <c r="JIJ57" s="239"/>
      <c r="JIK57" s="239"/>
      <c r="JIL57" s="239"/>
      <c r="JIM57" s="239"/>
      <c r="JIN57" s="239"/>
      <c r="JIO57" s="239"/>
      <c r="JIP57" s="239"/>
      <c r="JIQ57" s="239"/>
      <c r="JIR57" s="239"/>
      <c r="JIS57" s="239"/>
      <c r="JIT57" s="239"/>
      <c r="JIU57" s="239"/>
      <c r="JIV57" s="239"/>
      <c r="JIW57" s="239"/>
      <c r="JIX57" s="239"/>
      <c r="JIY57" s="239"/>
      <c r="JIZ57" s="239"/>
      <c r="JJA57" s="239"/>
      <c r="JJB57" s="239"/>
      <c r="JJC57" s="239"/>
      <c r="JJD57" s="239"/>
      <c r="JJE57" s="239"/>
      <c r="JJF57" s="239"/>
      <c r="JJG57" s="239"/>
      <c r="JJH57" s="239"/>
      <c r="JJI57" s="239"/>
      <c r="JJJ57" s="239"/>
      <c r="JJK57" s="239"/>
      <c r="JJL57" s="239"/>
      <c r="JJM57" s="239"/>
      <c r="JJN57" s="239"/>
      <c r="JJO57" s="239"/>
      <c r="JJP57" s="239"/>
      <c r="JJQ57" s="239"/>
      <c r="JJR57" s="239"/>
      <c r="JJS57" s="239"/>
      <c r="JJT57" s="239"/>
      <c r="JJU57" s="239"/>
      <c r="JJV57" s="239"/>
      <c r="JJW57" s="239"/>
      <c r="JJX57" s="239"/>
      <c r="JJY57" s="239"/>
      <c r="JJZ57" s="239"/>
      <c r="JKA57" s="239"/>
      <c r="JKB57" s="239"/>
      <c r="JKC57" s="239"/>
      <c r="JKD57" s="239"/>
      <c r="JKE57" s="239"/>
      <c r="JKF57" s="239"/>
      <c r="JKG57" s="239"/>
      <c r="JKH57" s="239"/>
      <c r="JKI57" s="239"/>
      <c r="JKJ57" s="239"/>
      <c r="JKK57" s="239"/>
      <c r="JKL57" s="239"/>
      <c r="JKM57" s="239"/>
      <c r="JKN57" s="239"/>
      <c r="JKO57" s="239"/>
      <c r="JKP57" s="239"/>
      <c r="JKQ57" s="239"/>
      <c r="JKR57" s="239"/>
      <c r="JKS57" s="239"/>
      <c r="JKT57" s="239"/>
      <c r="JKU57" s="239"/>
      <c r="JKV57" s="239"/>
      <c r="JKW57" s="239"/>
      <c r="JKX57" s="239"/>
      <c r="JKY57" s="239"/>
      <c r="JKZ57" s="239"/>
      <c r="JLA57" s="239"/>
      <c r="JLB57" s="239"/>
      <c r="JLC57" s="239"/>
      <c r="JLD57" s="239"/>
      <c r="JLE57" s="239"/>
      <c r="JLF57" s="239"/>
      <c r="JLG57" s="239"/>
      <c r="JLH57" s="239"/>
      <c r="JLI57" s="239"/>
      <c r="JLJ57" s="239"/>
      <c r="JLK57" s="239"/>
      <c r="JLL57" s="239"/>
      <c r="JLM57" s="239"/>
      <c r="JLN57" s="239"/>
      <c r="JLO57" s="239"/>
      <c r="JLP57" s="239"/>
      <c r="JLQ57" s="239"/>
      <c r="JLR57" s="239"/>
      <c r="JLS57" s="239"/>
      <c r="JLT57" s="239"/>
      <c r="JLU57" s="239"/>
      <c r="JLV57" s="239"/>
      <c r="JLW57" s="239"/>
      <c r="JLX57" s="239"/>
      <c r="JLY57" s="239"/>
      <c r="JLZ57" s="239"/>
      <c r="JMA57" s="239"/>
      <c r="JMB57" s="239"/>
      <c r="JMC57" s="239"/>
      <c r="JMD57" s="239"/>
      <c r="JME57" s="239"/>
      <c r="JMF57" s="239"/>
      <c r="JMG57" s="239"/>
      <c r="JMH57" s="239"/>
      <c r="JMI57" s="239"/>
      <c r="JMJ57" s="239"/>
      <c r="JMK57" s="239"/>
      <c r="JML57" s="239"/>
      <c r="JMM57" s="239"/>
      <c r="JMN57" s="239"/>
      <c r="JMO57" s="239"/>
      <c r="JMP57" s="239"/>
      <c r="JMQ57" s="239"/>
      <c r="JMR57" s="239"/>
      <c r="JMS57" s="239"/>
      <c r="JMT57" s="239"/>
      <c r="JMU57" s="239"/>
      <c r="JMV57" s="239"/>
      <c r="JMW57" s="239"/>
      <c r="JMX57" s="239"/>
      <c r="JMY57" s="239"/>
      <c r="JMZ57" s="239"/>
      <c r="JNA57" s="239"/>
      <c r="JNB57" s="239"/>
      <c r="JNC57" s="239"/>
      <c r="JND57" s="239"/>
      <c r="JNE57" s="239"/>
      <c r="JNF57" s="239"/>
      <c r="JNG57" s="239"/>
      <c r="JNH57" s="239"/>
      <c r="JNI57" s="239"/>
      <c r="JNJ57" s="239"/>
      <c r="JNK57" s="239"/>
      <c r="JNL57" s="239"/>
      <c r="JNM57" s="239"/>
      <c r="JNN57" s="239"/>
      <c r="JNO57" s="239"/>
      <c r="JNP57" s="239"/>
      <c r="JNQ57" s="239"/>
      <c r="JNR57" s="239"/>
      <c r="JNS57" s="239"/>
      <c r="JNT57" s="239"/>
      <c r="JNU57" s="239"/>
      <c r="JNV57" s="239"/>
      <c r="JNW57" s="239"/>
      <c r="JNX57" s="239"/>
      <c r="JNY57" s="239"/>
      <c r="JNZ57" s="239"/>
      <c r="JOA57" s="239"/>
      <c r="JOB57" s="239"/>
      <c r="JOC57" s="239"/>
      <c r="JOD57" s="239"/>
      <c r="JOE57" s="239"/>
      <c r="JOF57" s="239"/>
      <c r="JOG57" s="239"/>
      <c r="JOH57" s="239"/>
      <c r="JOI57" s="239"/>
      <c r="JOJ57" s="239"/>
      <c r="JOK57" s="239"/>
      <c r="JOL57" s="239"/>
      <c r="JOM57" s="239"/>
      <c r="JON57" s="239"/>
      <c r="JOO57" s="239"/>
      <c r="JOP57" s="239"/>
      <c r="JOQ57" s="239"/>
      <c r="JOR57" s="239"/>
      <c r="JOS57" s="239"/>
      <c r="JOT57" s="239"/>
      <c r="JOU57" s="239"/>
      <c r="JOV57" s="239"/>
      <c r="JOW57" s="239"/>
      <c r="JOX57" s="239"/>
      <c r="JOY57" s="239"/>
      <c r="JOZ57" s="239"/>
      <c r="JPA57" s="239"/>
      <c r="JPB57" s="239"/>
      <c r="JPC57" s="239"/>
      <c r="JPD57" s="239"/>
      <c r="JPE57" s="239"/>
      <c r="JPF57" s="239"/>
      <c r="JPG57" s="239"/>
      <c r="JPH57" s="239"/>
      <c r="JPI57" s="239"/>
      <c r="JPJ57" s="239"/>
      <c r="JPK57" s="239"/>
      <c r="JPL57" s="239"/>
      <c r="JPM57" s="239"/>
      <c r="JPN57" s="239"/>
      <c r="JPO57" s="239"/>
      <c r="JPP57" s="239"/>
      <c r="JPQ57" s="239"/>
      <c r="JPR57" s="239"/>
      <c r="JPS57" s="239"/>
      <c r="JPT57" s="239"/>
      <c r="JPU57" s="239"/>
      <c r="JPV57" s="239"/>
      <c r="JPW57" s="239"/>
      <c r="JPX57" s="239"/>
      <c r="JPY57" s="239"/>
      <c r="JPZ57" s="239"/>
      <c r="JQA57" s="239"/>
      <c r="JQB57" s="239"/>
      <c r="JQC57" s="239"/>
      <c r="JQD57" s="239"/>
      <c r="JQE57" s="239"/>
      <c r="JQF57" s="239"/>
      <c r="JQG57" s="239"/>
      <c r="JQH57" s="239"/>
      <c r="JQI57" s="239"/>
      <c r="JQJ57" s="239"/>
      <c r="JQK57" s="239"/>
      <c r="JQL57" s="239"/>
      <c r="JQM57" s="239"/>
      <c r="JQN57" s="239"/>
      <c r="JQO57" s="239"/>
      <c r="JQP57" s="239"/>
      <c r="JQQ57" s="239"/>
      <c r="JQR57" s="239"/>
      <c r="JQS57" s="239"/>
      <c r="JQT57" s="239"/>
      <c r="JQU57" s="239"/>
      <c r="JQV57" s="239"/>
      <c r="JQW57" s="239"/>
      <c r="JQX57" s="239"/>
      <c r="JQY57" s="239"/>
      <c r="JQZ57" s="239"/>
      <c r="JRA57" s="239"/>
      <c r="JRB57" s="239"/>
      <c r="JRC57" s="239"/>
      <c r="JRD57" s="239"/>
      <c r="JRE57" s="239"/>
      <c r="JRF57" s="239"/>
      <c r="JRG57" s="239"/>
      <c r="JRH57" s="239"/>
      <c r="JRI57" s="239"/>
      <c r="JRJ57" s="239"/>
      <c r="JRK57" s="239"/>
      <c r="JRL57" s="239"/>
      <c r="JRM57" s="239"/>
      <c r="JRN57" s="239"/>
      <c r="JRO57" s="239"/>
      <c r="JRP57" s="239"/>
      <c r="JRQ57" s="239"/>
      <c r="JRR57" s="239"/>
      <c r="JRS57" s="239"/>
      <c r="JRT57" s="239"/>
      <c r="JRU57" s="239"/>
      <c r="JRV57" s="239"/>
      <c r="JRW57" s="239"/>
      <c r="JRX57" s="239"/>
      <c r="JRY57" s="239"/>
      <c r="JRZ57" s="239"/>
      <c r="JSA57" s="239"/>
      <c r="JSB57" s="239"/>
      <c r="JSC57" s="239"/>
      <c r="JSD57" s="239"/>
      <c r="JSE57" s="239"/>
      <c r="JSF57" s="239"/>
      <c r="JSG57" s="239"/>
      <c r="JSH57" s="239"/>
      <c r="JSI57" s="239"/>
      <c r="JSJ57" s="239"/>
      <c r="JSK57" s="239"/>
      <c r="JSL57" s="239"/>
      <c r="JSM57" s="239"/>
      <c r="JSN57" s="239"/>
      <c r="JSO57" s="239"/>
      <c r="JSP57" s="239"/>
      <c r="JSQ57" s="239"/>
      <c r="JSR57" s="239"/>
      <c r="JSS57" s="239"/>
      <c r="JST57" s="239"/>
      <c r="JSU57" s="239"/>
      <c r="JSV57" s="239"/>
      <c r="JSW57" s="239"/>
      <c r="JSX57" s="239"/>
      <c r="JSY57" s="239"/>
      <c r="JSZ57" s="239"/>
      <c r="JTA57" s="239"/>
      <c r="JTB57" s="239"/>
      <c r="JTC57" s="239"/>
      <c r="JTD57" s="239"/>
      <c r="JTE57" s="239"/>
      <c r="JTF57" s="239"/>
      <c r="JTG57" s="239"/>
      <c r="JTH57" s="239"/>
      <c r="JTI57" s="239"/>
      <c r="JTJ57" s="239"/>
      <c r="JTK57" s="239"/>
      <c r="JTL57" s="239"/>
      <c r="JTM57" s="239"/>
      <c r="JTN57" s="239"/>
      <c r="JTO57" s="239"/>
      <c r="JTP57" s="239"/>
      <c r="JTQ57" s="239"/>
      <c r="JTR57" s="239"/>
      <c r="JTS57" s="239"/>
      <c r="JTT57" s="239"/>
      <c r="JTU57" s="239"/>
      <c r="JTV57" s="239"/>
      <c r="JTW57" s="239"/>
      <c r="JTX57" s="239"/>
      <c r="JTY57" s="239"/>
      <c r="JTZ57" s="239"/>
      <c r="JUA57" s="239"/>
      <c r="JUB57" s="239"/>
      <c r="JUC57" s="239"/>
      <c r="JUD57" s="239"/>
      <c r="JUE57" s="239"/>
      <c r="JUF57" s="239"/>
      <c r="JUG57" s="239"/>
      <c r="JUH57" s="239"/>
      <c r="JUI57" s="239"/>
      <c r="JUJ57" s="239"/>
      <c r="JUK57" s="239"/>
      <c r="JUL57" s="239"/>
      <c r="JUM57" s="239"/>
      <c r="JUN57" s="239"/>
      <c r="JUO57" s="239"/>
      <c r="JUP57" s="239"/>
      <c r="JUQ57" s="239"/>
      <c r="JUR57" s="239"/>
      <c r="JUS57" s="239"/>
      <c r="JUT57" s="239"/>
      <c r="JUU57" s="239"/>
      <c r="JUV57" s="239"/>
      <c r="JUW57" s="239"/>
      <c r="JUX57" s="239"/>
      <c r="JUY57" s="239"/>
      <c r="JUZ57" s="239"/>
      <c r="JVA57" s="239"/>
      <c r="JVB57" s="239"/>
      <c r="JVC57" s="239"/>
      <c r="JVD57" s="239"/>
      <c r="JVE57" s="239"/>
      <c r="JVF57" s="239"/>
      <c r="JVG57" s="239"/>
      <c r="JVH57" s="239"/>
      <c r="JVI57" s="239"/>
      <c r="JVJ57" s="239"/>
      <c r="JVK57" s="239"/>
      <c r="JVL57" s="239"/>
      <c r="JVM57" s="239"/>
      <c r="JVN57" s="239"/>
      <c r="JVO57" s="239"/>
      <c r="JVP57" s="239"/>
      <c r="JVQ57" s="239"/>
      <c r="JVR57" s="239"/>
      <c r="JVS57" s="239"/>
      <c r="JVT57" s="239"/>
      <c r="JVU57" s="239"/>
      <c r="JVV57" s="239"/>
      <c r="JVW57" s="239"/>
      <c r="JVX57" s="239"/>
      <c r="JVY57" s="239"/>
      <c r="JVZ57" s="239"/>
      <c r="JWA57" s="239"/>
      <c r="JWB57" s="239"/>
      <c r="JWC57" s="239"/>
      <c r="JWD57" s="239"/>
      <c r="JWE57" s="239"/>
      <c r="JWF57" s="239"/>
      <c r="JWG57" s="239"/>
      <c r="JWH57" s="239"/>
      <c r="JWI57" s="239"/>
      <c r="JWJ57" s="239"/>
      <c r="JWK57" s="239"/>
      <c r="JWL57" s="239"/>
      <c r="JWM57" s="239"/>
      <c r="JWN57" s="239"/>
      <c r="JWO57" s="239"/>
      <c r="JWP57" s="239"/>
      <c r="JWQ57" s="239"/>
      <c r="JWR57" s="239"/>
      <c r="JWS57" s="239"/>
      <c r="JWT57" s="239"/>
      <c r="JWU57" s="239"/>
      <c r="JWV57" s="239"/>
      <c r="JWW57" s="239"/>
      <c r="JWX57" s="239"/>
      <c r="JWY57" s="239"/>
      <c r="JWZ57" s="239"/>
      <c r="JXA57" s="239"/>
      <c r="JXB57" s="239"/>
      <c r="JXC57" s="239"/>
      <c r="JXD57" s="239"/>
      <c r="JXE57" s="239"/>
      <c r="JXF57" s="239"/>
      <c r="JXG57" s="239"/>
      <c r="JXH57" s="239"/>
      <c r="JXI57" s="239"/>
      <c r="JXJ57" s="239"/>
      <c r="JXK57" s="239"/>
      <c r="JXL57" s="239"/>
      <c r="JXM57" s="239"/>
      <c r="JXN57" s="239"/>
      <c r="JXO57" s="239"/>
      <c r="JXP57" s="239"/>
      <c r="JXQ57" s="239"/>
      <c r="JXR57" s="239"/>
      <c r="JXS57" s="239"/>
      <c r="JXT57" s="239"/>
      <c r="JXU57" s="239"/>
      <c r="JXV57" s="239"/>
      <c r="JXW57" s="239"/>
      <c r="JXX57" s="239"/>
      <c r="JXY57" s="239"/>
      <c r="JXZ57" s="239"/>
      <c r="JYA57" s="239"/>
      <c r="JYB57" s="239"/>
      <c r="JYC57" s="239"/>
      <c r="JYD57" s="239"/>
      <c r="JYE57" s="239"/>
      <c r="JYF57" s="239"/>
      <c r="JYG57" s="239"/>
      <c r="JYH57" s="239"/>
      <c r="JYI57" s="239"/>
      <c r="JYJ57" s="239"/>
      <c r="JYK57" s="239"/>
      <c r="JYL57" s="239"/>
      <c r="JYM57" s="239"/>
      <c r="JYN57" s="239"/>
      <c r="JYO57" s="239"/>
      <c r="JYP57" s="239"/>
      <c r="JYQ57" s="239"/>
      <c r="JYR57" s="239"/>
      <c r="JYS57" s="239"/>
      <c r="JYT57" s="239"/>
      <c r="JYU57" s="239"/>
      <c r="JYV57" s="239"/>
      <c r="JYW57" s="239"/>
      <c r="JYX57" s="239"/>
      <c r="JYY57" s="239"/>
      <c r="JYZ57" s="239"/>
      <c r="JZA57" s="239"/>
      <c r="JZB57" s="239"/>
      <c r="JZC57" s="239"/>
      <c r="JZD57" s="239"/>
      <c r="JZE57" s="239"/>
      <c r="JZF57" s="239"/>
      <c r="JZG57" s="239"/>
      <c r="JZH57" s="239"/>
      <c r="JZI57" s="239"/>
      <c r="JZJ57" s="239"/>
      <c r="JZK57" s="239"/>
      <c r="JZL57" s="239"/>
      <c r="JZM57" s="239"/>
      <c r="JZN57" s="239"/>
      <c r="JZO57" s="239"/>
      <c r="JZP57" s="239"/>
      <c r="JZQ57" s="239"/>
      <c r="JZR57" s="239"/>
      <c r="JZS57" s="239"/>
      <c r="JZT57" s="239"/>
      <c r="JZU57" s="239"/>
      <c r="JZV57" s="239"/>
      <c r="JZW57" s="239"/>
      <c r="JZX57" s="239"/>
      <c r="JZY57" s="239"/>
      <c r="JZZ57" s="239"/>
      <c r="KAA57" s="239"/>
      <c r="KAB57" s="239"/>
      <c r="KAC57" s="239"/>
      <c r="KAD57" s="239"/>
      <c r="KAE57" s="239"/>
      <c r="KAF57" s="239"/>
      <c r="KAG57" s="239"/>
      <c r="KAH57" s="239"/>
      <c r="KAI57" s="239"/>
      <c r="KAJ57" s="239"/>
      <c r="KAK57" s="239"/>
      <c r="KAL57" s="239"/>
      <c r="KAM57" s="239"/>
      <c r="KAN57" s="239"/>
      <c r="KAO57" s="239"/>
      <c r="KAP57" s="239"/>
      <c r="KAQ57" s="239"/>
      <c r="KAR57" s="239"/>
      <c r="KAS57" s="239"/>
      <c r="KAT57" s="239"/>
      <c r="KAU57" s="239"/>
      <c r="KAV57" s="239"/>
      <c r="KAW57" s="239"/>
      <c r="KAX57" s="239"/>
      <c r="KAY57" s="239"/>
      <c r="KAZ57" s="239"/>
      <c r="KBA57" s="239"/>
      <c r="KBB57" s="239"/>
      <c r="KBC57" s="239"/>
      <c r="KBD57" s="239"/>
      <c r="KBE57" s="239"/>
      <c r="KBF57" s="239"/>
      <c r="KBG57" s="239"/>
      <c r="KBH57" s="239"/>
      <c r="KBI57" s="239"/>
      <c r="KBJ57" s="239"/>
      <c r="KBK57" s="239"/>
      <c r="KBL57" s="239"/>
      <c r="KBM57" s="239"/>
      <c r="KBN57" s="239"/>
      <c r="KBO57" s="239"/>
      <c r="KBP57" s="239"/>
      <c r="KBQ57" s="239"/>
      <c r="KBR57" s="239"/>
      <c r="KBS57" s="239"/>
      <c r="KBT57" s="239"/>
      <c r="KBU57" s="239"/>
      <c r="KBV57" s="239"/>
      <c r="KBW57" s="239"/>
      <c r="KBX57" s="239"/>
      <c r="KBY57" s="239"/>
      <c r="KBZ57" s="239"/>
      <c r="KCA57" s="239"/>
      <c r="KCB57" s="239"/>
      <c r="KCC57" s="239"/>
      <c r="KCD57" s="239"/>
      <c r="KCE57" s="239"/>
      <c r="KCF57" s="239"/>
      <c r="KCG57" s="239"/>
      <c r="KCH57" s="239"/>
      <c r="KCI57" s="239"/>
      <c r="KCJ57" s="239"/>
      <c r="KCK57" s="239"/>
      <c r="KCL57" s="239"/>
      <c r="KCM57" s="239"/>
      <c r="KCN57" s="239"/>
      <c r="KCO57" s="239"/>
      <c r="KCP57" s="239"/>
      <c r="KCQ57" s="239"/>
      <c r="KCR57" s="239"/>
      <c r="KCS57" s="239"/>
      <c r="KCT57" s="239"/>
      <c r="KCU57" s="239"/>
      <c r="KCV57" s="239"/>
      <c r="KCW57" s="239"/>
      <c r="KCX57" s="239"/>
      <c r="KCY57" s="239"/>
      <c r="KCZ57" s="239"/>
      <c r="KDA57" s="239"/>
      <c r="KDB57" s="239"/>
      <c r="KDC57" s="239"/>
      <c r="KDD57" s="239"/>
      <c r="KDE57" s="239"/>
      <c r="KDF57" s="239"/>
      <c r="KDG57" s="239"/>
      <c r="KDH57" s="239"/>
      <c r="KDI57" s="239"/>
      <c r="KDJ57" s="239"/>
      <c r="KDK57" s="239"/>
      <c r="KDL57" s="239"/>
      <c r="KDM57" s="239"/>
      <c r="KDN57" s="239"/>
      <c r="KDO57" s="239"/>
      <c r="KDP57" s="239"/>
      <c r="KDQ57" s="239"/>
      <c r="KDR57" s="239"/>
      <c r="KDS57" s="239"/>
      <c r="KDT57" s="239"/>
      <c r="KDU57" s="239"/>
      <c r="KDV57" s="239"/>
      <c r="KDW57" s="239"/>
      <c r="KDX57" s="239"/>
      <c r="KDY57" s="239"/>
      <c r="KDZ57" s="239"/>
      <c r="KEA57" s="239"/>
      <c r="KEB57" s="239"/>
      <c r="KEC57" s="239"/>
      <c r="KED57" s="239"/>
      <c r="KEE57" s="239"/>
      <c r="KEF57" s="239"/>
      <c r="KEG57" s="239"/>
      <c r="KEH57" s="239"/>
      <c r="KEI57" s="239"/>
      <c r="KEJ57" s="239"/>
      <c r="KEK57" s="239"/>
      <c r="KEL57" s="239"/>
      <c r="KEM57" s="239"/>
      <c r="KEN57" s="239"/>
      <c r="KEO57" s="239"/>
      <c r="KEP57" s="239"/>
      <c r="KEQ57" s="239"/>
      <c r="KER57" s="239"/>
      <c r="KES57" s="239"/>
      <c r="KET57" s="239"/>
      <c r="KEU57" s="239"/>
      <c r="KEV57" s="239"/>
      <c r="KEW57" s="239"/>
      <c r="KEX57" s="239"/>
      <c r="KEY57" s="239"/>
      <c r="KEZ57" s="239"/>
      <c r="KFA57" s="239"/>
      <c r="KFB57" s="239"/>
      <c r="KFC57" s="239"/>
      <c r="KFD57" s="239"/>
      <c r="KFE57" s="239"/>
      <c r="KFF57" s="239"/>
      <c r="KFG57" s="239"/>
      <c r="KFH57" s="239"/>
      <c r="KFI57" s="239"/>
      <c r="KFJ57" s="239"/>
      <c r="KFK57" s="239"/>
      <c r="KFL57" s="239"/>
      <c r="KFM57" s="239"/>
      <c r="KFN57" s="239"/>
      <c r="KFO57" s="239"/>
      <c r="KFP57" s="239"/>
      <c r="KFQ57" s="239"/>
      <c r="KFR57" s="239"/>
      <c r="KFS57" s="239"/>
      <c r="KFT57" s="239"/>
      <c r="KFU57" s="239"/>
      <c r="KFV57" s="239"/>
      <c r="KFW57" s="239"/>
      <c r="KFX57" s="239"/>
      <c r="KFY57" s="239"/>
      <c r="KFZ57" s="239"/>
      <c r="KGA57" s="239"/>
      <c r="KGB57" s="239"/>
      <c r="KGC57" s="239"/>
      <c r="KGD57" s="239"/>
      <c r="KGE57" s="239"/>
      <c r="KGF57" s="239"/>
      <c r="KGG57" s="239"/>
      <c r="KGH57" s="239"/>
      <c r="KGI57" s="239"/>
      <c r="KGJ57" s="239"/>
      <c r="KGK57" s="239"/>
      <c r="KGL57" s="239"/>
      <c r="KGM57" s="239"/>
      <c r="KGN57" s="239"/>
      <c r="KGO57" s="239"/>
      <c r="KGP57" s="239"/>
      <c r="KGQ57" s="239"/>
      <c r="KGR57" s="239"/>
      <c r="KGS57" s="239"/>
      <c r="KGT57" s="239"/>
      <c r="KGU57" s="239"/>
      <c r="KGV57" s="239"/>
      <c r="KGW57" s="239"/>
      <c r="KGX57" s="239"/>
      <c r="KGY57" s="239"/>
      <c r="KGZ57" s="239"/>
      <c r="KHA57" s="239"/>
      <c r="KHB57" s="239"/>
      <c r="KHC57" s="239"/>
      <c r="KHD57" s="239"/>
      <c r="KHE57" s="239"/>
      <c r="KHF57" s="239"/>
      <c r="KHG57" s="239"/>
      <c r="KHH57" s="239"/>
      <c r="KHI57" s="239"/>
      <c r="KHJ57" s="239"/>
      <c r="KHK57" s="239"/>
      <c r="KHL57" s="239"/>
      <c r="KHM57" s="239"/>
      <c r="KHN57" s="239"/>
      <c r="KHO57" s="239"/>
      <c r="KHP57" s="239"/>
      <c r="KHQ57" s="239"/>
      <c r="KHR57" s="239"/>
      <c r="KHS57" s="239"/>
      <c r="KHT57" s="239"/>
      <c r="KHU57" s="239"/>
      <c r="KHV57" s="239"/>
      <c r="KHW57" s="239"/>
      <c r="KHX57" s="239"/>
      <c r="KHY57" s="239"/>
      <c r="KHZ57" s="239"/>
      <c r="KIA57" s="239"/>
      <c r="KIB57" s="239"/>
      <c r="KIC57" s="239"/>
      <c r="KID57" s="239"/>
      <c r="KIE57" s="239"/>
      <c r="KIF57" s="239"/>
      <c r="KIG57" s="239"/>
      <c r="KIH57" s="239"/>
      <c r="KII57" s="239"/>
      <c r="KIJ57" s="239"/>
      <c r="KIK57" s="239"/>
      <c r="KIL57" s="239"/>
      <c r="KIM57" s="239"/>
      <c r="KIN57" s="239"/>
      <c r="KIO57" s="239"/>
      <c r="KIP57" s="239"/>
      <c r="KIQ57" s="239"/>
      <c r="KIR57" s="239"/>
      <c r="KIS57" s="239"/>
      <c r="KIT57" s="239"/>
      <c r="KIU57" s="239"/>
      <c r="KIV57" s="239"/>
      <c r="KIW57" s="239"/>
      <c r="KIX57" s="239"/>
      <c r="KIY57" s="239"/>
      <c r="KIZ57" s="239"/>
      <c r="KJA57" s="239"/>
      <c r="KJB57" s="239"/>
      <c r="KJC57" s="239"/>
      <c r="KJD57" s="239"/>
      <c r="KJE57" s="239"/>
      <c r="KJF57" s="239"/>
      <c r="KJG57" s="239"/>
      <c r="KJH57" s="239"/>
      <c r="KJI57" s="239"/>
      <c r="KJJ57" s="239"/>
      <c r="KJK57" s="239"/>
      <c r="KJL57" s="239"/>
      <c r="KJM57" s="239"/>
      <c r="KJN57" s="239"/>
      <c r="KJO57" s="239"/>
      <c r="KJP57" s="239"/>
      <c r="KJQ57" s="239"/>
      <c r="KJR57" s="239"/>
      <c r="KJS57" s="239"/>
      <c r="KJT57" s="239"/>
      <c r="KJU57" s="239"/>
      <c r="KJV57" s="239"/>
      <c r="KJW57" s="239"/>
      <c r="KJX57" s="239"/>
      <c r="KJY57" s="239"/>
      <c r="KJZ57" s="239"/>
      <c r="KKA57" s="239"/>
      <c r="KKB57" s="239"/>
      <c r="KKC57" s="239"/>
      <c r="KKD57" s="239"/>
      <c r="KKE57" s="239"/>
      <c r="KKF57" s="239"/>
      <c r="KKG57" s="239"/>
      <c r="KKH57" s="239"/>
      <c r="KKI57" s="239"/>
      <c r="KKJ57" s="239"/>
      <c r="KKK57" s="239"/>
      <c r="KKL57" s="239"/>
      <c r="KKM57" s="239"/>
      <c r="KKN57" s="239"/>
      <c r="KKO57" s="239"/>
      <c r="KKP57" s="239"/>
      <c r="KKQ57" s="239"/>
      <c r="KKR57" s="239"/>
      <c r="KKS57" s="239"/>
      <c r="KKT57" s="239"/>
      <c r="KKU57" s="239"/>
      <c r="KKV57" s="239"/>
      <c r="KKW57" s="239"/>
      <c r="KKX57" s="239"/>
      <c r="KKY57" s="239"/>
      <c r="KKZ57" s="239"/>
      <c r="KLA57" s="239"/>
      <c r="KLB57" s="239"/>
      <c r="KLC57" s="239"/>
      <c r="KLD57" s="239"/>
      <c r="KLE57" s="239"/>
      <c r="KLF57" s="239"/>
      <c r="KLG57" s="239"/>
      <c r="KLH57" s="239"/>
      <c r="KLI57" s="239"/>
      <c r="KLJ57" s="239"/>
      <c r="KLK57" s="239"/>
      <c r="KLL57" s="239"/>
      <c r="KLM57" s="239"/>
      <c r="KLN57" s="239"/>
      <c r="KLO57" s="239"/>
      <c r="KLP57" s="239"/>
      <c r="KLQ57" s="239"/>
      <c r="KLR57" s="239"/>
      <c r="KLS57" s="239"/>
      <c r="KLT57" s="239"/>
      <c r="KLU57" s="239"/>
      <c r="KLV57" s="239"/>
      <c r="KLW57" s="239"/>
      <c r="KLX57" s="239"/>
      <c r="KLY57" s="239"/>
      <c r="KLZ57" s="239"/>
      <c r="KMA57" s="239"/>
      <c r="KMB57" s="239"/>
      <c r="KMC57" s="239"/>
      <c r="KMD57" s="239"/>
      <c r="KME57" s="239"/>
      <c r="KMF57" s="239"/>
      <c r="KMG57" s="239"/>
      <c r="KMH57" s="239"/>
      <c r="KMI57" s="239"/>
      <c r="KMJ57" s="239"/>
      <c r="KMK57" s="239"/>
      <c r="KML57" s="239"/>
      <c r="KMM57" s="239"/>
      <c r="KMN57" s="239"/>
      <c r="KMO57" s="239"/>
      <c r="KMP57" s="239"/>
      <c r="KMQ57" s="239"/>
      <c r="KMR57" s="239"/>
      <c r="KMS57" s="239"/>
      <c r="KMT57" s="239"/>
      <c r="KMU57" s="239"/>
      <c r="KMV57" s="239"/>
      <c r="KMW57" s="239"/>
      <c r="KMX57" s="239"/>
      <c r="KMY57" s="239"/>
      <c r="KMZ57" s="239"/>
      <c r="KNA57" s="239"/>
      <c r="KNB57" s="239"/>
      <c r="KNC57" s="239"/>
      <c r="KND57" s="239"/>
      <c r="KNE57" s="239"/>
      <c r="KNF57" s="239"/>
      <c r="KNG57" s="239"/>
      <c r="KNH57" s="239"/>
      <c r="KNI57" s="239"/>
      <c r="KNJ57" s="239"/>
      <c r="KNK57" s="239"/>
      <c r="KNL57" s="239"/>
      <c r="KNM57" s="239"/>
      <c r="KNN57" s="239"/>
      <c r="KNO57" s="239"/>
      <c r="KNP57" s="239"/>
      <c r="KNQ57" s="239"/>
      <c r="KNR57" s="239"/>
      <c r="KNS57" s="239"/>
      <c r="KNT57" s="239"/>
      <c r="KNU57" s="239"/>
      <c r="KNV57" s="239"/>
      <c r="KNW57" s="239"/>
      <c r="KNX57" s="239"/>
      <c r="KNY57" s="239"/>
      <c r="KNZ57" s="239"/>
      <c r="KOA57" s="239"/>
      <c r="KOB57" s="239"/>
      <c r="KOC57" s="239"/>
      <c r="KOD57" s="239"/>
      <c r="KOE57" s="239"/>
      <c r="KOF57" s="239"/>
      <c r="KOG57" s="239"/>
      <c r="KOH57" s="239"/>
      <c r="KOI57" s="239"/>
      <c r="KOJ57" s="239"/>
      <c r="KOK57" s="239"/>
      <c r="KOL57" s="239"/>
      <c r="KOM57" s="239"/>
      <c r="KON57" s="239"/>
      <c r="KOO57" s="239"/>
      <c r="KOP57" s="239"/>
      <c r="KOQ57" s="239"/>
      <c r="KOR57" s="239"/>
      <c r="KOS57" s="239"/>
      <c r="KOT57" s="239"/>
      <c r="KOU57" s="239"/>
      <c r="KOV57" s="239"/>
      <c r="KOW57" s="239"/>
      <c r="KOX57" s="239"/>
      <c r="KOY57" s="239"/>
      <c r="KOZ57" s="239"/>
      <c r="KPA57" s="239"/>
      <c r="KPB57" s="239"/>
      <c r="KPC57" s="239"/>
      <c r="KPD57" s="239"/>
      <c r="KPE57" s="239"/>
      <c r="KPF57" s="239"/>
      <c r="KPG57" s="239"/>
      <c r="KPH57" s="239"/>
      <c r="KPI57" s="239"/>
      <c r="KPJ57" s="239"/>
      <c r="KPK57" s="239"/>
      <c r="KPL57" s="239"/>
      <c r="KPM57" s="239"/>
      <c r="KPN57" s="239"/>
      <c r="KPO57" s="239"/>
      <c r="KPP57" s="239"/>
      <c r="KPQ57" s="239"/>
      <c r="KPR57" s="239"/>
      <c r="KPS57" s="239"/>
      <c r="KPT57" s="239"/>
      <c r="KPU57" s="239"/>
      <c r="KPV57" s="239"/>
      <c r="KPW57" s="239"/>
      <c r="KPX57" s="239"/>
      <c r="KPY57" s="239"/>
      <c r="KPZ57" s="239"/>
      <c r="KQA57" s="239"/>
      <c r="KQB57" s="239"/>
      <c r="KQC57" s="239"/>
      <c r="KQD57" s="239"/>
      <c r="KQE57" s="239"/>
      <c r="KQF57" s="239"/>
      <c r="KQG57" s="239"/>
      <c r="KQH57" s="239"/>
      <c r="KQI57" s="239"/>
      <c r="KQJ57" s="239"/>
      <c r="KQK57" s="239"/>
      <c r="KQL57" s="239"/>
      <c r="KQM57" s="239"/>
      <c r="KQN57" s="239"/>
      <c r="KQO57" s="239"/>
      <c r="KQP57" s="239"/>
      <c r="KQQ57" s="239"/>
      <c r="KQR57" s="239"/>
      <c r="KQS57" s="239"/>
      <c r="KQT57" s="239"/>
      <c r="KQU57" s="239"/>
      <c r="KQV57" s="239"/>
      <c r="KQW57" s="239"/>
      <c r="KQX57" s="239"/>
      <c r="KQY57" s="239"/>
      <c r="KQZ57" s="239"/>
      <c r="KRA57" s="239"/>
      <c r="KRB57" s="239"/>
      <c r="KRC57" s="239"/>
      <c r="KRD57" s="239"/>
      <c r="KRE57" s="239"/>
      <c r="KRF57" s="239"/>
      <c r="KRG57" s="239"/>
      <c r="KRH57" s="239"/>
      <c r="KRI57" s="239"/>
      <c r="KRJ57" s="239"/>
      <c r="KRK57" s="239"/>
      <c r="KRL57" s="239"/>
      <c r="KRM57" s="239"/>
      <c r="KRN57" s="239"/>
      <c r="KRO57" s="239"/>
      <c r="KRP57" s="239"/>
      <c r="KRQ57" s="239"/>
      <c r="KRR57" s="239"/>
      <c r="KRS57" s="239"/>
      <c r="KRT57" s="239"/>
      <c r="KRU57" s="239"/>
      <c r="KRV57" s="239"/>
      <c r="KRW57" s="239"/>
      <c r="KRX57" s="239"/>
      <c r="KRY57" s="239"/>
      <c r="KRZ57" s="239"/>
      <c r="KSA57" s="239"/>
      <c r="KSB57" s="239"/>
      <c r="KSC57" s="239"/>
      <c r="KSD57" s="239"/>
      <c r="KSE57" s="239"/>
      <c r="KSF57" s="239"/>
      <c r="KSG57" s="239"/>
      <c r="KSH57" s="239"/>
      <c r="KSI57" s="239"/>
      <c r="KSJ57" s="239"/>
      <c r="KSK57" s="239"/>
      <c r="KSL57" s="239"/>
      <c r="KSM57" s="239"/>
      <c r="KSN57" s="239"/>
      <c r="KSO57" s="239"/>
      <c r="KSP57" s="239"/>
      <c r="KSQ57" s="239"/>
      <c r="KSR57" s="239"/>
      <c r="KSS57" s="239"/>
      <c r="KST57" s="239"/>
      <c r="KSU57" s="239"/>
      <c r="KSV57" s="239"/>
      <c r="KSW57" s="239"/>
      <c r="KSX57" s="239"/>
      <c r="KSY57" s="239"/>
      <c r="KSZ57" s="239"/>
      <c r="KTA57" s="239"/>
      <c r="KTB57" s="239"/>
      <c r="KTC57" s="239"/>
      <c r="KTD57" s="239"/>
      <c r="KTE57" s="239"/>
      <c r="KTF57" s="239"/>
      <c r="KTG57" s="239"/>
      <c r="KTH57" s="239"/>
      <c r="KTI57" s="239"/>
      <c r="KTJ57" s="239"/>
      <c r="KTK57" s="239"/>
      <c r="KTL57" s="239"/>
      <c r="KTM57" s="239"/>
      <c r="KTN57" s="239"/>
      <c r="KTO57" s="239"/>
      <c r="KTP57" s="239"/>
      <c r="KTQ57" s="239"/>
      <c r="KTR57" s="239"/>
      <c r="KTS57" s="239"/>
      <c r="KTT57" s="239"/>
      <c r="KTU57" s="239"/>
      <c r="KTV57" s="239"/>
      <c r="KTW57" s="239"/>
      <c r="KTX57" s="239"/>
      <c r="KTY57" s="239"/>
      <c r="KTZ57" s="239"/>
      <c r="KUA57" s="239"/>
      <c r="KUB57" s="239"/>
      <c r="KUC57" s="239"/>
      <c r="KUD57" s="239"/>
      <c r="KUE57" s="239"/>
      <c r="KUF57" s="239"/>
      <c r="KUG57" s="239"/>
      <c r="KUH57" s="239"/>
      <c r="KUI57" s="239"/>
      <c r="KUJ57" s="239"/>
      <c r="KUK57" s="239"/>
      <c r="KUL57" s="239"/>
      <c r="KUM57" s="239"/>
      <c r="KUN57" s="239"/>
      <c r="KUO57" s="239"/>
      <c r="KUP57" s="239"/>
      <c r="KUQ57" s="239"/>
      <c r="KUR57" s="239"/>
      <c r="KUS57" s="239"/>
      <c r="KUT57" s="239"/>
      <c r="KUU57" s="239"/>
      <c r="KUV57" s="239"/>
      <c r="KUW57" s="239"/>
      <c r="KUX57" s="239"/>
      <c r="KUY57" s="239"/>
      <c r="KUZ57" s="239"/>
      <c r="KVA57" s="239"/>
      <c r="KVB57" s="239"/>
      <c r="KVC57" s="239"/>
      <c r="KVD57" s="239"/>
      <c r="KVE57" s="239"/>
      <c r="KVF57" s="239"/>
      <c r="KVG57" s="239"/>
      <c r="KVH57" s="239"/>
      <c r="KVI57" s="239"/>
      <c r="KVJ57" s="239"/>
      <c r="KVK57" s="239"/>
      <c r="KVL57" s="239"/>
      <c r="KVM57" s="239"/>
      <c r="KVN57" s="239"/>
      <c r="KVO57" s="239"/>
      <c r="KVP57" s="239"/>
      <c r="KVQ57" s="239"/>
      <c r="KVR57" s="239"/>
      <c r="KVS57" s="239"/>
      <c r="KVT57" s="239"/>
      <c r="KVU57" s="239"/>
      <c r="KVV57" s="239"/>
      <c r="KVW57" s="239"/>
      <c r="KVX57" s="239"/>
      <c r="KVY57" s="239"/>
      <c r="KVZ57" s="239"/>
      <c r="KWA57" s="239"/>
      <c r="KWB57" s="239"/>
      <c r="KWC57" s="239"/>
      <c r="KWD57" s="239"/>
      <c r="KWE57" s="239"/>
      <c r="KWF57" s="239"/>
      <c r="KWG57" s="239"/>
      <c r="KWH57" s="239"/>
      <c r="KWI57" s="239"/>
      <c r="KWJ57" s="239"/>
      <c r="KWK57" s="239"/>
      <c r="KWL57" s="239"/>
      <c r="KWM57" s="239"/>
      <c r="KWN57" s="239"/>
      <c r="KWO57" s="239"/>
      <c r="KWP57" s="239"/>
      <c r="KWQ57" s="239"/>
      <c r="KWR57" s="239"/>
      <c r="KWS57" s="239"/>
      <c r="KWT57" s="239"/>
      <c r="KWU57" s="239"/>
      <c r="KWV57" s="239"/>
      <c r="KWW57" s="239"/>
      <c r="KWX57" s="239"/>
      <c r="KWY57" s="239"/>
      <c r="KWZ57" s="239"/>
      <c r="KXA57" s="239"/>
      <c r="KXB57" s="239"/>
      <c r="KXC57" s="239"/>
      <c r="KXD57" s="239"/>
      <c r="KXE57" s="239"/>
      <c r="KXF57" s="239"/>
      <c r="KXG57" s="239"/>
      <c r="KXH57" s="239"/>
      <c r="KXI57" s="239"/>
      <c r="KXJ57" s="239"/>
      <c r="KXK57" s="239"/>
      <c r="KXL57" s="239"/>
      <c r="KXM57" s="239"/>
      <c r="KXN57" s="239"/>
      <c r="KXO57" s="239"/>
      <c r="KXP57" s="239"/>
      <c r="KXQ57" s="239"/>
      <c r="KXR57" s="239"/>
      <c r="KXS57" s="239"/>
      <c r="KXT57" s="239"/>
      <c r="KXU57" s="239"/>
      <c r="KXV57" s="239"/>
      <c r="KXW57" s="239"/>
      <c r="KXX57" s="239"/>
      <c r="KXY57" s="239"/>
      <c r="KXZ57" s="239"/>
      <c r="KYA57" s="239"/>
      <c r="KYB57" s="239"/>
      <c r="KYC57" s="239"/>
      <c r="KYD57" s="239"/>
      <c r="KYE57" s="239"/>
      <c r="KYF57" s="239"/>
      <c r="KYG57" s="239"/>
      <c r="KYH57" s="239"/>
      <c r="KYI57" s="239"/>
      <c r="KYJ57" s="239"/>
      <c r="KYK57" s="239"/>
      <c r="KYL57" s="239"/>
      <c r="KYM57" s="239"/>
      <c r="KYN57" s="239"/>
      <c r="KYO57" s="239"/>
      <c r="KYP57" s="239"/>
      <c r="KYQ57" s="239"/>
      <c r="KYR57" s="239"/>
      <c r="KYS57" s="239"/>
      <c r="KYT57" s="239"/>
      <c r="KYU57" s="239"/>
      <c r="KYV57" s="239"/>
      <c r="KYW57" s="239"/>
      <c r="KYX57" s="239"/>
      <c r="KYY57" s="239"/>
      <c r="KYZ57" s="239"/>
      <c r="KZA57" s="239"/>
      <c r="KZB57" s="239"/>
      <c r="KZC57" s="239"/>
      <c r="KZD57" s="239"/>
      <c r="KZE57" s="239"/>
      <c r="KZF57" s="239"/>
      <c r="KZG57" s="239"/>
      <c r="KZH57" s="239"/>
      <c r="KZI57" s="239"/>
      <c r="KZJ57" s="239"/>
      <c r="KZK57" s="239"/>
      <c r="KZL57" s="239"/>
      <c r="KZM57" s="239"/>
      <c r="KZN57" s="239"/>
      <c r="KZO57" s="239"/>
      <c r="KZP57" s="239"/>
      <c r="KZQ57" s="239"/>
      <c r="KZR57" s="239"/>
      <c r="KZS57" s="239"/>
      <c r="KZT57" s="239"/>
      <c r="KZU57" s="239"/>
      <c r="KZV57" s="239"/>
      <c r="KZW57" s="239"/>
      <c r="KZX57" s="239"/>
      <c r="KZY57" s="239"/>
      <c r="KZZ57" s="239"/>
      <c r="LAA57" s="239"/>
      <c r="LAB57" s="239"/>
      <c r="LAC57" s="239"/>
      <c r="LAD57" s="239"/>
      <c r="LAE57" s="239"/>
      <c r="LAF57" s="239"/>
      <c r="LAG57" s="239"/>
      <c r="LAH57" s="239"/>
      <c r="LAI57" s="239"/>
      <c r="LAJ57" s="239"/>
      <c r="LAK57" s="239"/>
      <c r="LAL57" s="239"/>
      <c r="LAM57" s="239"/>
      <c r="LAN57" s="239"/>
      <c r="LAO57" s="239"/>
      <c r="LAP57" s="239"/>
      <c r="LAQ57" s="239"/>
      <c r="LAR57" s="239"/>
      <c r="LAS57" s="239"/>
      <c r="LAT57" s="239"/>
      <c r="LAU57" s="239"/>
      <c r="LAV57" s="239"/>
      <c r="LAW57" s="239"/>
      <c r="LAX57" s="239"/>
      <c r="LAY57" s="239"/>
      <c r="LAZ57" s="239"/>
      <c r="LBA57" s="239"/>
      <c r="LBB57" s="239"/>
      <c r="LBC57" s="239"/>
      <c r="LBD57" s="239"/>
      <c r="LBE57" s="239"/>
      <c r="LBF57" s="239"/>
      <c r="LBG57" s="239"/>
      <c r="LBH57" s="239"/>
      <c r="LBI57" s="239"/>
      <c r="LBJ57" s="239"/>
      <c r="LBK57" s="239"/>
      <c r="LBL57" s="239"/>
      <c r="LBM57" s="239"/>
      <c r="LBN57" s="239"/>
      <c r="LBO57" s="239"/>
      <c r="LBP57" s="239"/>
      <c r="LBQ57" s="239"/>
      <c r="LBR57" s="239"/>
      <c r="LBS57" s="239"/>
      <c r="LBT57" s="239"/>
      <c r="LBU57" s="239"/>
      <c r="LBV57" s="239"/>
      <c r="LBW57" s="239"/>
      <c r="LBX57" s="239"/>
      <c r="LBY57" s="239"/>
      <c r="LBZ57" s="239"/>
      <c r="LCA57" s="239"/>
      <c r="LCB57" s="239"/>
      <c r="LCC57" s="239"/>
      <c r="LCD57" s="239"/>
      <c r="LCE57" s="239"/>
      <c r="LCF57" s="239"/>
      <c r="LCG57" s="239"/>
      <c r="LCH57" s="239"/>
      <c r="LCI57" s="239"/>
      <c r="LCJ57" s="239"/>
      <c r="LCK57" s="239"/>
      <c r="LCL57" s="239"/>
      <c r="LCM57" s="239"/>
      <c r="LCN57" s="239"/>
      <c r="LCO57" s="239"/>
      <c r="LCP57" s="239"/>
      <c r="LCQ57" s="239"/>
      <c r="LCR57" s="239"/>
      <c r="LCS57" s="239"/>
      <c r="LCT57" s="239"/>
      <c r="LCU57" s="239"/>
      <c r="LCV57" s="239"/>
      <c r="LCW57" s="239"/>
      <c r="LCX57" s="239"/>
      <c r="LCY57" s="239"/>
      <c r="LCZ57" s="239"/>
      <c r="LDA57" s="239"/>
      <c r="LDB57" s="239"/>
      <c r="LDC57" s="239"/>
      <c r="LDD57" s="239"/>
      <c r="LDE57" s="239"/>
      <c r="LDF57" s="239"/>
      <c r="LDG57" s="239"/>
      <c r="LDH57" s="239"/>
      <c r="LDI57" s="239"/>
      <c r="LDJ57" s="239"/>
      <c r="LDK57" s="239"/>
      <c r="LDL57" s="239"/>
      <c r="LDM57" s="239"/>
      <c r="LDN57" s="239"/>
      <c r="LDO57" s="239"/>
      <c r="LDP57" s="239"/>
      <c r="LDQ57" s="239"/>
      <c r="LDR57" s="239"/>
      <c r="LDS57" s="239"/>
      <c r="LDT57" s="239"/>
      <c r="LDU57" s="239"/>
      <c r="LDV57" s="239"/>
      <c r="LDW57" s="239"/>
      <c r="LDX57" s="239"/>
      <c r="LDY57" s="239"/>
      <c r="LDZ57" s="239"/>
      <c r="LEA57" s="239"/>
      <c r="LEB57" s="239"/>
      <c r="LEC57" s="239"/>
      <c r="LED57" s="239"/>
      <c r="LEE57" s="239"/>
      <c r="LEF57" s="239"/>
      <c r="LEG57" s="239"/>
      <c r="LEH57" s="239"/>
      <c r="LEI57" s="239"/>
      <c r="LEJ57" s="239"/>
      <c r="LEK57" s="239"/>
      <c r="LEL57" s="239"/>
      <c r="LEM57" s="239"/>
      <c r="LEN57" s="239"/>
      <c r="LEO57" s="239"/>
      <c r="LEP57" s="239"/>
      <c r="LEQ57" s="239"/>
      <c r="LER57" s="239"/>
      <c r="LES57" s="239"/>
      <c r="LET57" s="239"/>
      <c r="LEU57" s="239"/>
      <c r="LEV57" s="239"/>
      <c r="LEW57" s="239"/>
      <c r="LEX57" s="239"/>
      <c r="LEY57" s="239"/>
      <c r="LEZ57" s="239"/>
      <c r="LFA57" s="239"/>
      <c r="LFB57" s="239"/>
      <c r="LFC57" s="239"/>
      <c r="LFD57" s="239"/>
      <c r="LFE57" s="239"/>
      <c r="LFF57" s="239"/>
      <c r="LFG57" s="239"/>
      <c r="LFH57" s="239"/>
      <c r="LFI57" s="239"/>
      <c r="LFJ57" s="239"/>
      <c r="LFK57" s="239"/>
      <c r="LFL57" s="239"/>
      <c r="LFM57" s="239"/>
      <c r="LFN57" s="239"/>
      <c r="LFO57" s="239"/>
      <c r="LFP57" s="239"/>
      <c r="LFQ57" s="239"/>
      <c r="LFR57" s="239"/>
      <c r="LFS57" s="239"/>
      <c r="LFT57" s="239"/>
      <c r="LFU57" s="239"/>
      <c r="LFV57" s="239"/>
      <c r="LFW57" s="239"/>
      <c r="LFX57" s="239"/>
      <c r="LFY57" s="239"/>
      <c r="LFZ57" s="239"/>
      <c r="LGA57" s="239"/>
      <c r="LGB57" s="239"/>
      <c r="LGC57" s="239"/>
      <c r="LGD57" s="239"/>
      <c r="LGE57" s="239"/>
      <c r="LGF57" s="239"/>
      <c r="LGG57" s="239"/>
      <c r="LGH57" s="239"/>
      <c r="LGI57" s="239"/>
      <c r="LGJ57" s="239"/>
      <c r="LGK57" s="239"/>
      <c r="LGL57" s="239"/>
      <c r="LGM57" s="239"/>
      <c r="LGN57" s="239"/>
      <c r="LGO57" s="239"/>
      <c r="LGP57" s="239"/>
      <c r="LGQ57" s="239"/>
      <c r="LGR57" s="239"/>
      <c r="LGS57" s="239"/>
      <c r="LGT57" s="239"/>
      <c r="LGU57" s="239"/>
      <c r="LGV57" s="239"/>
      <c r="LGW57" s="239"/>
      <c r="LGX57" s="239"/>
      <c r="LGY57" s="239"/>
      <c r="LGZ57" s="239"/>
      <c r="LHA57" s="239"/>
      <c r="LHB57" s="239"/>
      <c r="LHC57" s="239"/>
      <c r="LHD57" s="239"/>
      <c r="LHE57" s="239"/>
      <c r="LHF57" s="239"/>
      <c r="LHG57" s="239"/>
      <c r="LHH57" s="239"/>
      <c r="LHI57" s="239"/>
      <c r="LHJ57" s="239"/>
      <c r="LHK57" s="239"/>
      <c r="LHL57" s="239"/>
      <c r="LHM57" s="239"/>
      <c r="LHN57" s="239"/>
      <c r="LHO57" s="239"/>
      <c r="LHP57" s="239"/>
      <c r="LHQ57" s="239"/>
      <c r="LHR57" s="239"/>
      <c r="LHS57" s="239"/>
      <c r="LHT57" s="239"/>
      <c r="LHU57" s="239"/>
      <c r="LHV57" s="239"/>
      <c r="LHW57" s="239"/>
      <c r="LHX57" s="239"/>
      <c r="LHY57" s="239"/>
      <c r="LHZ57" s="239"/>
      <c r="LIA57" s="239"/>
      <c r="LIB57" s="239"/>
      <c r="LIC57" s="239"/>
      <c r="LID57" s="239"/>
      <c r="LIE57" s="239"/>
      <c r="LIF57" s="239"/>
      <c r="LIG57" s="239"/>
      <c r="LIH57" s="239"/>
      <c r="LII57" s="239"/>
      <c r="LIJ57" s="239"/>
      <c r="LIK57" s="239"/>
      <c r="LIL57" s="239"/>
      <c r="LIM57" s="239"/>
      <c r="LIN57" s="239"/>
      <c r="LIO57" s="239"/>
      <c r="LIP57" s="239"/>
      <c r="LIQ57" s="239"/>
      <c r="LIR57" s="239"/>
      <c r="LIS57" s="239"/>
      <c r="LIT57" s="239"/>
      <c r="LIU57" s="239"/>
      <c r="LIV57" s="239"/>
      <c r="LIW57" s="239"/>
      <c r="LIX57" s="239"/>
      <c r="LIY57" s="239"/>
      <c r="LIZ57" s="239"/>
      <c r="LJA57" s="239"/>
      <c r="LJB57" s="239"/>
      <c r="LJC57" s="239"/>
      <c r="LJD57" s="239"/>
      <c r="LJE57" s="239"/>
      <c r="LJF57" s="239"/>
      <c r="LJG57" s="239"/>
      <c r="LJH57" s="239"/>
      <c r="LJI57" s="239"/>
      <c r="LJJ57" s="239"/>
      <c r="LJK57" s="239"/>
      <c r="LJL57" s="239"/>
      <c r="LJM57" s="239"/>
      <c r="LJN57" s="239"/>
      <c r="LJO57" s="239"/>
      <c r="LJP57" s="239"/>
      <c r="LJQ57" s="239"/>
      <c r="LJR57" s="239"/>
      <c r="LJS57" s="239"/>
      <c r="LJT57" s="239"/>
      <c r="LJU57" s="239"/>
      <c r="LJV57" s="239"/>
      <c r="LJW57" s="239"/>
      <c r="LJX57" s="239"/>
      <c r="LJY57" s="239"/>
      <c r="LJZ57" s="239"/>
      <c r="LKA57" s="239"/>
      <c r="LKB57" s="239"/>
      <c r="LKC57" s="239"/>
      <c r="LKD57" s="239"/>
      <c r="LKE57" s="239"/>
      <c r="LKF57" s="239"/>
      <c r="LKG57" s="239"/>
      <c r="LKH57" s="239"/>
      <c r="LKI57" s="239"/>
      <c r="LKJ57" s="239"/>
      <c r="LKK57" s="239"/>
      <c r="LKL57" s="239"/>
      <c r="LKM57" s="239"/>
      <c r="LKN57" s="239"/>
      <c r="LKO57" s="239"/>
      <c r="LKP57" s="239"/>
      <c r="LKQ57" s="239"/>
      <c r="LKR57" s="239"/>
      <c r="LKS57" s="239"/>
      <c r="LKT57" s="239"/>
      <c r="LKU57" s="239"/>
      <c r="LKV57" s="239"/>
      <c r="LKW57" s="239"/>
      <c r="LKX57" s="239"/>
      <c r="LKY57" s="239"/>
      <c r="LKZ57" s="239"/>
      <c r="LLA57" s="239"/>
      <c r="LLB57" s="239"/>
      <c r="LLC57" s="239"/>
      <c r="LLD57" s="239"/>
      <c r="LLE57" s="239"/>
      <c r="LLF57" s="239"/>
      <c r="LLG57" s="239"/>
      <c r="LLH57" s="239"/>
      <c r="LLI57" s="239"/>
      <c r="LLJ57" s="239"/>
      <c r="LLK57" s="239"/>
      <c r="LLL57" s="239"/>
      <c r="LLM57" s="239"/>
      <c r="LLN57" s="239"/>
      <c r="LLO57" s="239"/>
      <c r="LLP57" s="239"/>
      <c r="LLQ57" s="239"/>
      <c r="LLR57" s="239"/>
      <c r="LLS57" s="239"/>
      <c r="LLT57" s="239"/>
      <c r="LLU57" s="239"/>
      <c r="LLV57" s="239"/>
      <c r="LLW57" s="239"/>
      <c r="LLX57" s="239"/>
      <c r="LLY57" s="239"/>
      <c r="LLZ57" s="239"/>
      <c r="LMA57" s="239"/>
      <c r="LMB57" s="239"/>
      <c r="LMC57" s="239"/>
      <c r="LMD57" s="239"/>
      <c r="LME57" s="239"/>
      <c r="LMF57" s="239"/>
      <c r="LMG57" s="239"/>
      <c r="LMH57" s="239"/>
      <c r="LMI57" s="239"/>
      <c r="LMJ57" s="239"/>
      <c r="LMK57" s="239"/>
      <c r="LML57" s="239"/>
      <c r="LMM57" s="239"/>
      <c r="LMN57" s="239"/>
      <c r="LMO57" s="239"/>
      <c r="LMP57" s="239"/>
      <c r="LMQ57" s="239"/>
      <c r="LMR57" s="239"/>
      <c r="LMS57" s="239"/>
      <c r="LMT57" s="239"/>
      <c r="LMU57" s="239"/>
      <c r="LMV57" s="239"/>
      <c r="LMW57" s="239"/>
      <c r="LMX57" s="239"/>
      <c r="LMY57" s="239"/>
      <c r="LMZ57" s="239"/>
      <c r="LNA57" s="239"/>
      <c r="LNB57" s="239"/>
      <c r="LNC57" s="239"/>
      <c r="LND57" s="239"/>
      <c r="LNE57" s="239"/>
      <c r="LNF57" s="239"/>
      <c r="LNG57" s="239"/>
      <c r="LNH57" s="239"/>
      <c r="LNI57" s="239"/>
      <c r="LNJ57" s="239"/>
      <c r="LNK57" s="239"/>
      <c r="LNL57" s="239"/>
      <c r="LNM57" s="239"/>
      <c r="LNN57" s="239"/>
      <c r="LNO57" s="239"/>
      <c r="LNP57" s="239"/>
      <c r="LNQ57" s="239"/>
      <c r="LNR57" s="239"/>
      <c r="LNS57" s="239"/>
      <c r="LNT57" s="239"/>
      <c r="LNU57" s="239"/>
      <c r="LNV57" s="239"/>
      <c r="LNW57" s="239"/>
      <c r="LNX57" s="239"/>
      <c r="LNY57" s="239"/>
      <c r="LNZ57" s="239"/>
      <c r="LOA57" s="239"/>
      <c r="LOB57" s="239"/>
      <c r="LOC57" s="239"/>
      <c r="LOD57" s="239"/>
      <c r="LOE57" s="239"/>
      <c r="LOF57" s="239"/>
      <c r="LOG57" s="239"/>
      <c r="LOH57" s="239"/>
      <c r="LOI57" s="239"/>
      <c r="LOJ57" s="239"/>
      <c r="LOK57" s="239"/>
      <c r="LOL57" s="239"/>
      <c r="LOM57" s="239"/>
      <c r="LON57" s="239"/>
      <c r="LOO57" s="239"/>
      <c r="LOP57" s="239"/>
      <c r="LOQ57" s="239"/>
      <c r="LOR57" s="239"/>
      <c r="LOS57" s="239"/>
      <c r="LOT57" s="239"/>
      <c r="LOU57" s="239"/>
      <c r="LOV57" s="239"/>
      <c r="LOW57" s="239"/>
      <c r="LOX57" s="239"/>
      <c r="LOY57" s="239"/>
      <c r="LOZ57" s="239"/>
      <c r="LPA57" s="239"/>
      <c r="LPB57" s="239"/>
      <c r="LPC57" s="239"/>
      <c r="LPD57" s="239"/>
      <c r="LPE57" s="239"/>
      <c r="LPF57" s="239"/>
      <c r="LPG57" s="239"/>
      <c r="LPH57" s="239"/>
      <c r="LPI57" s="239"/>
      <c r="LPJ57" s="239"/>
      <c r="LPK57" s="239"/>
      <c r="LPL57" s="239"/>
      <c r="LPM57" s="239"/>
      <c r="LPN57" s="239"/>
      <c r="LPO57" s="239"/>
      <c r="LPP57" s="239"/>
      <c r="LPQ57" s="239"/>
      <c r="LPR57" s="239"/>
      <c r="LPS57" s="239"/>
      <c r="LPT57" s="239"/>
      <c r="LPU57" s="239"/>
      <c r="LPV57" s="239"/>
      <c r="LPW57" s="239"/>
      <c r="LPX57" s="239"/>
      <c r="LPY57" s="239"/>
      <c r="LPZ57" s="239"/>
      <c r="LQA57" s="239"/>
      <c r="LQB57" s="239"/>
      <c r="LQC57" s="239"/>
      <c r="LQD57" s="239"/>
      <c r="LQE57" s="239"/>
      <c r="LQF57" s="239"/>
      <c r="LQG57" s="239"/>
      <c r="LQH57" s="239"/>
      <c r="LQI57" s="239"/>
      <c r="LQJ57" s="239"/>
      <c r="LQK57" s="239"/>
      <c r="LQL57" s="239"/>
      <c r="LQM57" s="239"/>
      <c r="LQN57" s="239"/>
      <c r="LQO57" s="239"/>
      <c r="LQP57" s="239"/>
      <c r="LQQ57" s="239"/>
      <c r="LQR57" s="239"/>
      <c r="LQS57" s="239"/>
      <c r="LQT57" s="239"/>
      <c r="LQU57" s="239"/>
      <c r="LQV57" s="239"/>
      <c r="LQW57" s="239"/>
      <c r="LQX57" s="239"/>
      <c r="LQY57" s="239"/>
      <c r="LQZ57" s="239"/>
      <c r="LRA57" s="239"/>
      <c r="LRB57" s="239"/>
      <c r="LRC57" s="239"/>
      <c r="LRD57" s="239"/>
      <c r="LRE57" s="239"/>
      <c r="LRF57" s="239"/>
      <c r="LRG57" s="239"/>
      <c r="LRH57" s="239"/>
      <c r="LRI57" s="239"/>
      <c r="LRJ57" s="239"/>
      <c r="LRK57" s="239"/>
      <c r="LRL57" s="239"/>
      <c r="LRM57" s="239"/>
      <c r="LRN57" s="239"/>
      <c r="LRO57" s="239"/>
      <c r="LRP57" s="239"/>
      <c r="LRQ57" s="239"/>
      <c r="LRR57" s="239"/>
      <c r="LRS57" s="239"/>
      <c r="LRT57" s="239"/>
      <c r="LRU57" s="239"/>
      <c r="LRV57" s="239"/>
      <c r="LRW57" s="239"/>
      <c r="LRX57" s="239"/>
      <c r="LRY57" s="239"/>
      <c r="LRZ57" s="239"/>
      <c r="LSA57" s="239"/>
      <c r="LSB57" s="239"/>
      <c r="LSC57" s="239"/>
      <c r="LSD57" s="239"/>
      <c r="LSE57" s="239"/>
      <c r="LSF57" s="239"/>
      <c r="LSG57" s="239"/>
      <c r="LSH57" s="239"/>
      <c r="LSI57" s="239"/>
      <c r="LSJ57" s="239"/>
      <c r="LSK57" s="239"/>
      <c r="LSL57" s="239"/>
      <c r="LSM57" s="239"/>
      <c r="LSN57" s="239"/>
      <c r="LSO57" s="239"/>
      <c r="LSP57" s="239"/>
      <c r="LSQ57" s="239"/>
      <c r="LSR57" s="239"/>
      <c r="LSS57" s="239"/>
      <c r="LST57" s="239"/>
      <c r="LSU57" s="239"/>
      <c r="LSV57" s="239"/>
      <c r="LSW57" s="239"/>
      <c r="LSX57" s="239"/>
      <c r="LSY57" s="239"/>
      <c r="LSZ57" s="239"/>
      <c r="LTA57" s="239"/>
      <c r="LTB57" s="239"/>
      <c r="LTC57" s="239"/>
      <c r="LTD57" s="239"/>
      <c r="LTE57" s="239"/>
      <c r="LTF57" s="239"/>
      <c r="LTG57" s="239"/>
      <c r="LTH57" s="239"/>
      <c r="LTI57" s="239"/>
      <c r="LTJ57" s="239"/>
      <c r="LTK57" s="239"/>
      <c r="LTL57" s="239"/>
      <c r="LTM57" s="239"/>
      <c r="LTN57" s="239"/>
      <c r="LTO57" s="239"/>
      <c r="LTP57" s="239"/>
      <c r="LTQ57" s="239"/>
      <c r="LTR57" s="239"/>
      <c r="LTS57" s="239"/>
      <c r="LTT57" s="239"/>
      <c r="LTU57" s="239"/>
      <c r="LTV57" s="239"/>
      <c r="LTW57" s="239"/>
      <c r="LTX57" s="239"/>
      <c r="LTY57" s="239"/>
      <c r="LTZ57" s="239"/>
      <c r="LUA57" s="239"/>
      <c r="LUB57" s="239"/>
      <c r="LUC57" s="239"/>
      <c r="LUD57" s="239"/>
      <c r="LUE57" s="239"/>
      <c r="LUF57" s="239"/>
      <c r="LUG57" s="239"/>
      <c r="LUH57" s="239"/>
      <c r="LUI57" s="239"/>
      <c r="LUJ57" s="239"/>
      <c r="LUK57" s="239"/>
      <c r="LUL57" s="239"/>
      <c r="LUM57" s="239"/>
      <c r="LUN57" s="239"/>
      <c r="LUO57" s="239"/>
      <c r="LUP57" s="239"/>
      <c r="LUQ57" s="239"/>
      <c r="LUR57" s="239"/>
      <c r="LUS57" s="239"/>
      <c r="LUT57" s="239"/>
      <c r="LUU57" s="239"/>
      <c r="LUV57" s="239"/>
      <c r="LUW57" s="239"/>
      <c r="LUX57" s="239"/>
      <c r="LUY57" s="239"/>
      <c r="LUZ57" s="239"/>
      <c r="LVA57" s="239"/>
      <c r="LVB57" s="239"/>
      <c r="LVC57" s="239"/>
      <c r="LVD57" s="239"/>
      <c r="LVE57" s="239"/>
      <c r="LVF57" s="239"/>
      <c r="LVG57" s="239"/>
      <c r="LVH57" s="239"/>
      <c r="LVI57" s="239"/>
      <c r="LVJ57" s="239"/>
      <c r="LVK57" s="239"/>
      <c r="LVL57" s="239"/>
      <c r="LVM57" s="239"/>
      <c r="LVN57" s="239"/>
      <c r="LVO57" s="239"/>
      <c r="LVP57" s="239"/>
      <c r="LVQ57" s="239"/>
      <c r="LVR57" s="239"/>
      <c r="LVS57" s="239"/>
      <c r="LVT57" s="239"/>
      <c r="LVU57" s="239"/>
      <c r="LVV57" s="239"/>
      <c r="LVW57" s="239"/>
      <c r="LVX57" s="239"/>
      <c r="LVY57" s="239"/>
      <c r="LVZ57" s="239"/>
      <c r="LWA57" s="239"/>
      <c r="LWB57" s="239"/>
      <c r="LWC57" s="239"/>
      <c r="LWD57" s="239"/>
      <c r="LWE57" s="239"/>
      <c r="LWF57" s="239"/>
      <c r="LWG57" s="239"/>
      <c r="LWH57" s="239"/>
      <c r="LWI57" s="239"/>
      <c r="LWJ57" s="239"/>
      <c r="LWK57" s="239"/>
      <c r="LWL57" s="239"/>
      <c r="LWM57" s="239"/>
      <c r="LWN57" s="239"/>
      <c r="LWO57" s="239"/>
      <c r="LWP57" s="239"/>
      <c r="LWQ57" s="239"/>
      <c r="LWR57" s="239"/>
      <c r="LWS57" s="239"/>
      <c r="LWT57" s="239"/>
      <c r="LWU57" s="239"/>
      <c r="LWV57" s="239"/>
      <c r="LWW57" s="239"/>
      <c r="LWX57" s="239"/>
      <c r="LWY57" s="239"/>
      <c r="LWZ57" s="239"/>
      <c r="LXA57" s="239"/>
      <c r="LXB57" s="239"/>
      <c r="LXC57" s="239"/>
      <c r="LXD57" s="239"/>
      <c r="LXE57" s="239"/>
      <c r="LXF57" s="239"/>
      <c r="LXG57" s="239"/>
      <c r="LXH57" s="239"/>
      <c r="LXI57" s="239"/>
      <c r="LXJ57" s="239"/>
      <c r="LXK57" s="239"/>
      <c r="LXL57" s="239"/>
      <c r="LXM57" s="239"/>
      <c r="LXN57" s="239"/>
      <c r="LXO57" s="239"/>
      <c r="LXP57" s="239"/>
      <c r="LXQ57" s="239"/>
      <c r="LXR57" s="239"/>
      <c r="LXS57" s="239"/>
      <c r="LXT57" s="239"/>
      <c r="LXU57" s="239"/>
      <c r="LXV57" s="239"/>
      <c r="LXW57" s="239"/>
      <c r="LXX57" s="239"/>
      <c r="LXY57" s="239"/>
      <c r="LXZ57" s="239"/>
      <c r="LYA57" s="239"/>
      <c r="LYB57" s="239"/>
      <c r="LYC57" s="239"/>
      <c r="LYD57" s="239"/>
      <c r="LYE57" s="239"/>
      <c r="LYF57" s="239"/>
      <c r="LYG57" s="239"/>
      <c r="LYH57" s="239"/>
      <c r="LYI57" s="239"/>
      <c r="LYJ57" s="239"/>
      <c r="LYK57" s="239"/>
      <c r="LYL57" s="239"/>
      <c r="LYM57" s="239"/>
      <c r="LYN57" s="239"/>
      <c r="LYO57" s="239"/>
      <c r="LYP57" s="239"/>
      <c r="LYQ57" s="239"/>
      <c r="LYR57" s="239"/>
      <c r="LYS57" s="239"/>
      <c r="LYT57" s="239"/>
      <c r="LYU57" s="239"/>
      <c r="LYV57" s="239"/>
      <c r="LYW57" s="239"/>
      <c r="LYX57" s="239"/>
      <c r="LYY57" s="239"/>
      <c r="LYZ57" s="239"/>
      <c r="LZA57" s="239"/>
      <c r="LZB57" s="239"/>
      <c r="LZC57" s="239"/>
      <c r="LZD57" s="239"/>
      <c r="LZE57" s="239"/>
      <c r="LZF57" s="239"/>
      <c r="LZG57" s="239"/>
      <c r="LZH57" s="239"/>
      <c r="LZI57" s="239"/>
      <c r="LZJ57" s="239"/>
      <c r="LZK57" s="239"/>
      <c r="LZL57" s="239"/>
      <c r="LZM57" s="239"/>
      <c r="LZN57" s="239"/>
      <c r="LZO57" s="239"/>
      <c r="LZP57" s="239"/>
      <c r="LZQ57" s="239"/>
      <c r="LZR57" s="239"/>
      <c r="LZS57" s="239"/>
      <c r="LZT57" s="239"/>
      <c r="LZU57" s="239"/>
      <c r="LZV57" s="239"/>
      <c r="LZW57" s="239"/>
      <c r="LZX57" s="239"/>
      <c r="LZY57" s="239"/>
      <c r="LZZ57" s="239"/>
      <c r="MAA57" s="239"/>
      <c r="MAB57" s="239"/>
      <c r="MAC57" s="239"/>
      <c r="MAD57" s="239"/>
      <c r="MAE57" s="239"/>
      <c r="MAF57" s="239"/>
      <c r="MAG57" s="239"/>
      <c r="MAH57" s="239"/>
      <c r="MAI57" s="239"/>
      <c r="MAJ57" s="239"/>
      <c r="MAK57" s="239"/>
      <c r="MAL57" s="239"/>
      <c r="MAM57" s="239"/>
      <c r="MAN57" s="239"/>
      <c r="MAO57" s="239"/>
      <c r="MAP57" s="239"/>
      <c r="MAQ57" s="239"/>
      <c r="MAR57" s="239"/>
      <c r="MAS57" s="239"/>
      <c r="MAT57" s="239"/>
      <c r="MAU57" s="239"/>
      <c r="MAV57" s="239"/>
      <c r="MAW57" s="239"/>
      <c r="MAX57" s="239"/>
      <c r="MAY57" s="239"/>
      <c r="MAZ57" s="239"/>
      <c r="MBA57" s="239"/>
      <c r="MBB57" s="239"/>
      <c r="MBC57" s="239"/>
      <c r="MBD57" s="239"/>
      <c r="MBE57" s="239"/>
      <c r="MBF57" s="239"/>
      <c r="MBG57" s="239"/>
      <c r="MBH57" s="239"/>
      <c r="MBI57" s="239"/>
      <c r="MBJ57" s="239"/>
      <c r="MBK57" s="239"/>
      <c r="MBL57" s="239"/>
      <c r="MBM57" s="239"/>
      <c r="MBN57" s="239"/>
      <c r="MBO57" s="239"/>
      <c r="MBP57" s="239"/>
      <c r="MBQ57" s="239"/>
      <c r="MBR57" s="239"/>
      <c r="MBS57" s="239"/>
      <c r="MBT57" s="239"/>
      <c r="MBU57" s="239"/>
      <c r="MBV57" s="239"/>
      <c r="MBW57" s="239"/>
      <c r="MBX57" s="239"/>
      <c r="MBY57" s="239"/>
      <c r="MBZ57" s="239"/>
      <c r="MCA57" s="239"/>
      <c r="MCB57" s="239"/>
      <c r="MCC57" s="239"/>
      <c r="MCD57" s="239"/>
      <c r="MCE57" s="239"/>
      <c r="MCF57" s="239"/>
      <c r="MCG57" s="239"/>
      <c r="MCH57" s="239"/>
      <c r="MCI57" s="239"/>
      <c r="MCJ57" s="239"/>
      <c r="MCK57" s="239"/>
      <c r="MCL57" s="239"/>
      <c r="MCM57" s="239"/>
      <c r="MCN57" s="239"/>
      <c r="MCO57" s="239"/>
      <c r="MCP57" s="239"/>
      <c r="MCQ57" s="239"/>
      <c r="MCR57" s="239"/>
      <c r="MCS57" s="239"/>
      <c r="MCT57" s="239"/>
      <c r="MCU57" s="239"/>
      <c r="MCV57" s="239"/>
      <c r="MCW57" s="239"/>
      <c r="MCX57" s="239"/>
      <c r="MCY57" s="239"/>
      <c r="MCZ57" s="239"/>
      <c r="MDA57" s="239"/>
      <c r="MDB57" s="239"/>
      <c r="MDC57" s="239"/>
      <c r="MDD57" s="239"/>
      <c r="MDE57" s="239"/>
      <c r="MDF57" s="239"/>
      <c r="MDG57" s="239"/>
      <c r="MDH57" s="239"/>
      <c r="MDI57" s="239"/>
      <c r="MDJ57" s="239"/>
      <c r="MDK57" s="239"/>
      <c r="MDL57" s="239"/>
      <c r="MDM57" s="239"/>
      <c r="MDN57" s="239"/>
      <c r="MDO57" s="239"/>
      <c r="MDP57" s="239"/>
      <c r="MDQ57" s="239"/>
      <c r="MDR57" s="239"/>
      <c r="MDS57" s="239"/>
      <c r="MDT57" s="239"/>
      <c r="MDU57" s="239"/>
      <c r="MDV57" s="239"/>
      <c r="MDW57" s="239"/>
      <c r="MDX57" s="239"/>
      <c r="MDY57" s="239"/>
      <c r="MDZ57" s="239"/>
      <c r="MEA57" s="239"/>
      <c r="MEB57" s="239"/>
      <c r="MEC57" s="239"/>
      <c r="MED57" s="239"/>
      <c r="MEE57" s="239"/>
      <c r="MEF57" s="239"/>
      <c r="MEG57" s="239"/>
      <c r="MEH57" s="239"/>
      <c r="MEI57" s="239"/>
      <c r="MEJ57" s="239"/>
      <c r="MEK57" s="239"/>
      <c r="MEL57" s="239"/>
      <c r="MEM57" s="239"/>
      <c r="MEN57" s="239"/>
      <c r="MEO57" s="239"/>
      <c r="MEP57" s="239"/>
      <c r="MEQ57" s="239"/>
      <c r="MER57" s="239"/>
      <c r="MES57" s="239"/>
      <c r="MET57" s="239"/>
      <c r="MEU57" s="239"/>
      <c r="MEV57" s="239"/>
      <c r="MEW57" s="239"/>
      <c r="MEX57" s="239"/>
      <c r="MEY57" s="239"/>
      <c r="MEZ57" s="239"/>
      <c r="MFA57" s="239"/>
      <c r="MFB57" s="239"/>
      <c r="MFC57" s="239"/>
      <c r="MFD57" s="239"/>
      <c r="MFE57" s="239"/>
      <c r="MFF57" s="239"/>
      <c r="MFG57" s="239"/>
      <c r="MFH57" s="239"/>
      <c r="MFI57" s="239"/>
      <c r="MFJ57" s="239"/>
      <c r="MFK57" s="239"/>
      <c r="MFL57" s="239"/>
      <c r="MFM57" s="239"/>
      <c r="MFN57" s="239"/>
      <c r="MFO57" s="239"/>
      <c r="MFP57" s="239"/>
      <c r="MFQ57" s="239"/>
      <c r="MFR57" s="239"/>
      <c r="MFS57" s="239"/>
      <c r="MFT57" s="239"/>
      <c r="MFU57" s="239"/>
      <c r="MFV57" s="239"/>
      <c r="MFW57" s="239"/>
      <c r="MFX57" s="239"/>
      <c r="MFY57" s="239"/>
      <c r="MFZ57" s="239"/>
      <c r="MGA57" s="239"/>
      <c r="MGB57" s="239"/>
      <c r="MGC57" s="239"/>
      <c r="MGD57" s="239"/>
      <c r="MGE57" s="239"/>
      <c r="MGF57" s="239"/>
      <c r="MGG57" s="239"/>
      <c r="MGH57" s="239"/>
      <c r="MGI57" s="239"/>
      <c r="MGJ57" s="239"/>
      <c r="MGK57" s="239"/>
      <c r="MGL57" s="239"/>
      <c r="MGM57" s="239"/>
      <c r="MGN57" s="239"/>
      <c r="MGO57" s="239"/>
      <c r="MGP57" s="239"/>
      <c r="MGQ57" s="239"/>
      <c r="MGR57" s="239"/>
      <c r="MGS57" s="239"/>
      <c r="MGT57" s="239"/>
      <c r="MGU57" s="239"/>
      <c r="MGV57" s="239"/>
      <c r="MGW57" s="239"/>
      <c r="MGX57" s="239"/>
      <c r="MGY57" s="239"/>
      <c r="MGZ57" s="239"/>
      <c r="MHA57" s="239"/>
      <c r="MHB57" s="239"/>
      <c r="MHC57" s="239"/>
      <c r="MHD57" s="239"/>
      <c r="MHE57" s="239"/>
      <c r="MHF57" s="239"/>
      <c r="MHG57" s="239"/>
      <c r="MHH57" s="239"/>
      <c r="MHI57" s="239"/>
      <c r="MHJ57" s="239"/>
      <c r="MHK57" s="239"/>
      <c r="MHL57" s="239"/>
      <c r="MHM57" s="239"/>
      <c r="MHN57" s="239"/>
      <c r="MHO57" s="239"/>
      <c r="MHP57" s="239"/>
      <c r="MHQ57" s="239"/>
      <c r="MHR57" s="239"/>
      <c r="MHS57" s="239"/>
      <c r="MHT57" s="239"/>
      <c r="MHU57" s="239"/>
      <c r="MHV57" s="239"/>
      <c r="MHW57" s="239"/>
      <c r="MHX57" s="239"/>
      <c r="MHY57" s="239"/>
      <c r="MHZ57" s="239"/>
      <c r="MIA57" s="239"/>
      <c r="MIB57" s="239"/>
      <c r="MIC57" s="239"/>
      <c r="MID57" s="239"/>
      <c r="MIE57" s="239"/>
      <c r="MIF57" s="239"/>
      <c r="MIG57" s="239"/>
      <c r="MIH57" s="239"/>
      <c r="MII57" s="239"/>
      <c r="MIJ57" s="239"/>
      <c r="MIK57" s="239"/>
      <c r="MIL57" s="239"/>
      <c r="MIM57" s="239"/>
      <c r="MIN57" s="239"/>
      <c r="MIO57" s="239"/>
      <c r="MIP57" s="239"/>
      <c r="MIQ57" s="239"/>
      <c r="MIR57" s="239"/>
      <c r="MIS57" s="239"/>
      <c r="MIT57" s="239"/>
      <c r="MIU57" s="239"/>
      <c r="MIV57" s="239"/>
      <c r="MIW57" s="239"/>
      <c r="MIX57" s="239"/>
      <c r="MIY57" s="239"/>
      <c r="MIZ57" s="239"/>
      <c r="MJA57" s="239"/>
      <c r="MJB57" s="239"/>
      <c r="MJC57" s="239"/>
      <c r="MJD57" s="239"/>
      <c r="MJE57" s="239"/>
      <c r="MJF57" s="239"/>
      <c r="MJG57" s="239"/>
      <c r="MJH57" s="239"/>
      <c r="MJI57" s="239"/>
      <c r="MJJ57" s="239"/>
      <c r="MJK57" s="239"/>
      <c r="MJL57" s="239"/>
      <c r="MJM57" s="239"/>
      <c r="MJN57" s="239"/>
      <c r="MJO57" s="239"/>
      <c r="MJP57" s="239"/>
      <c r="MJQ57" s="239"/>
      <c r="MJR57" s="239"/>
      <c r="MJS57" s="239"/>
      <c r="MJT57" s="239"/>
      <c r="MJU57" s="239"/>
      <c r="MJV57" s="239"/>
      <c r="MJW57" s="239"/>
      <c r="MJX57" s="239"/>
      <c r="MJY57" s="239"/>
      <c r="MJZ57" s="239"/>
      <c r="MKA57" s="239"/>
      <c r="MKB57" s="239"/>
      <c r="MKC57" s="239"/>
      <c r="MKD57" s="239"/>
      <c r="MKE57" s="239"/>
      <c r="MKF57" s="239"/>
      <c r="MKG57" s="239"/>
      <c r="MKH57" s="239"/>
      <c r="MKI57" s="239"/>
      <c r="MKJ57" s="239"/>
      <c r="MKK57" s="239"/>
      <c r="MKL57" s="239"/>
      <c r="MKM57" s="239"/>
      <c r="MKN57" s="239"/>
      <c r="MKO57" s="239"/>
      <c r="MKP57" s="239"/>
      <c r="MKQ57" s="239"/>
      <c r="MKR57" s="239"/>
      <c r="MKS57" s="239"/>
      <c r="MKT57" s="239"/>
      <c r="MKU57" s="239"/>
      <c r="MKV57" s="239"/>
      <c r="MKW57" s="239"/>
      <c r="MKX57" s="239"/>
      <c r="MKY57" s="239"/>
      <c r="MKZ57" s="239"/>
      <c r="MLA57" s="239"/>
      <c r="MLB57" s="239"/>
      <c r="MLC57" s="239"/>
      <c r="MLD57" s="239"/>
      <c r="MLE57" s="239"/>
      <c r="MLF57" s="239"/>
      <c r="MLG57" s="239"/>
      <c r="MLH57" s="239"/>
      <c r="MLI57" s="239"/>
      <c r="MLJ57" s="239"/>
      <c r="MLK57" s="239"/>
      <c r="MLL57" s="239"/>
      <c r="MLM57" s="239"/>
      <c r="MLN57" s="239"/>
      <c r="MLO57" s="239"/>
      <c r="MLP57" s="239"/>
      <c r="MLQ57" s="239"/>
      <c r="MLR57" s="239"/>
      <c r="MLS57" s="239"/>
      <c r="MLT57" s="239"/>
      <c r="MLU57" s="239"/>
      <c r="MLV57" s="239"/>
      <c r="MLW57" s="239"/>
      <c r="MLX57" s="239"/>
      <c r="MLY57" s="239"/>
      <c r="MLZ57" s="239"/>
      <c r="MMA57" s="239"/>
      <c r="MMB57" s="239"/>
      <c r="MMC57" s="239"/>
      <c r="MMD57" s="239"/>
      <c r="MME57" s="239"/>
      <c r="MMF57" s="239"/>
      <c r="MMG57" s="239"/>
      <c r="MMH57" s="239"/>
      <c r="MMI57" s="239"/>
      <c r="MMJ57" s="239"/>
      <c r="MMK57" s="239"/>
      <c r="MML57" s="239"/>
      <c r="MMM57" s="239"/>
      <c r="MMN57" s="239"/>
      <c r="MMO57" s="239"/>
      <c r="MMP57" s="239"/>
      <c r="MMQ57" s="239"/>
      <c r="MMR57" s="239"/>
      <c r="MMS57" s="239"/>
      <c r="MMT57" s="239"/>
      <c r="MMU57" s="239"/>
      <c r="MMV57" s="239"/>
      <c r="MMW57" s="239"/>
      <c r="MMX57" s="239"/>
      <c r="MMY57" s="239"/>
      <c r="MMZ57" s="239"/>
      <c r="MNA57" s="239"/>
      <c r="MNB57" s="239"/>
      <c r="MNC57" s="239"/>
      <c r="MND57" s="239"/>
      <c r="MNE57" s="239"/>
      <c r="MNF57" s="239"/>
      <c r="MNG57" s="239"/>
      <c r="MNH57" s="239"/>
      <c r="MNI57" s="239"/>
      <c r="MNJ57" s="239"/>
      <c r="MNK57" s="239"/>
      <c r="MNL57" s="239"/>
      <c r="MNM57" s="239"/>
      <c r="MNN57" s="239"/>
      <c r="MNO57" s="239"/>
      <c r="MNP57" s="239"/>
      <c r="MNQ57" s="239"/>
      <c r="MNR57" s="239"/>
      <c r="MNS57" s="239"/>
      <c r="MNT57" s="239"/>
      <c r="MNU57" s="239"/>
      <c r="MNV57" s="239"/>
      <c r="MNW57" s="239"/>
      <c r="MNX57" s="239"/>
      <c r="MNY57" s="239"/>
      <c r="MNZ57" s="239"/>
      <c r="MOA57" s="239"/>
      <c r="MOB57" s="239"/>
      <c r="MOC57" s="239"/>
      <c r="MOD57" s="239"/>
      <c r="MOE57" s="239"/>
      <c r="MOF57" s="239"/>
      <c r="MOG57" s="239"/>
      <c r="MOH57" s="239"/>
      <c r="MOI57" s="239"/>
      <c r="MOJ57" s="239"/>
      <c r="MOK57" s="239"/>
      <c r="MOL57" s="239"/>
      <c r="MOM57" s="239"/>
      <c r="MON57" s="239"/>
      <c r="MOO57" s="239"/>
      <c r="MOP57" s="239"/>
      <c r="MOQ57" s="239"/>
      <c r="MOR57" s="239"/>
      <c r="MOS57" s="239"/>
      <c r="MOT57" s="239"/>
      <c r="MOU57" s="239"/>
      <c r="MOV57" s="239"/>
      <c r="MOW57" s="239"/>
      <c r="MOX57" s="239"/>
      <c r="MOY57" s="239"/>
      <c r="MOZ57" s="239"/>
      <c r="MPA57" s="239"/>
      <c r="MPB57" s="239"/>
      <c r="MPC57" s="239"/>
      <c r="MPD57" s="239"/>
      <c r="MPE57" s="239"/>
      <c r="MPF57" s="239"/>
      <c r="MPG57" s="239"/>
      <c r="MPH57" s="239"/>
      <c r="MPI57" s="239"/>
      <c r="MPJ57" s="239"/>
      <c r="MPK57" s="239"/>
      <c r="MPL57" s="239"/>
      <c r="MPM57" s="239"/>
      <c r="MPN57" s="239"/>
      <c r="MPO57" s="239"/>
      <c r="MPP57" s="239"/>
      <c r="MPQ57" s="239"/>
      <c r="MPR57" s="239"/>
      <c r="MPS57" s="239"/>
      <c r="MPT57" s="239"/>
      <c r="MPU57" s="239"/>
      <c r="MPV57" s="239"/>
      <c r="MPW57" s="239"/>
      <c r="MPX57" s="239"/>
      <c r="MPY57" s="239"/>
      <c r="MPZ57" s="239"/>
      <c r="MQA57" s="239"/>
      <c r="MQB57" s="239"/>
      <c r="MQC57" s="239"/>
      <c r="MQD57" s="239"/>
      <c r="MQE57" s="239"/>
      <c r="MQF57" s="239"/>
      <c r="MQG57" s="239"/>
      <c r="MQH57" s="239"/>
      <c r="MQI57" s="239"/>
      <c r="MQJ57" s="239"/>
      <c r="MQK57" s="239"/>
      <c r="MQL57" s="239"/>
      <c r="MQM57" s="239"/>
      <c r="MQN57" s="239"/>
      <c r="MQO57" s="239"/>
      <c r="MQP57" s="239"/>
      <c r="MQQ57" s="239"/>
      <c r="MQR57" s="239"/>
      <c r="MQS57" s="239"/>
      <c r="MQT57" s="239"/>
      <c r="MQU57" s="239"/>
      <c r="MQV57" s="239"/>
      <c r="MQW57" s="239"/>
      <c r="MQX57" s="239"/>
      <c r="MQY57" s="239"/>
      <c r="MQZ57" s="239"/>
      <c r="MRA57" s="239"/>
      <c r="MRB57" s="239"/>
      <c r="MRC57" s="239"/>
      <c r="MRD57" s="239"/>
      <c r="MRE57" s="239"/>
      <c r="MRF57" s="239"/>
      <c r="MRG57" s="239"/>
      <c r="MRH57" s="239"/>
      <c r="MRI57" s="239"/>
      <c r="MRJ57" s="239"/>
      <c r="MRK57" s="239"/>
      <c r="MRL57" s="239"/>
      <c r="MRM57" s="239"/>
      <c r="MRN57" s="239"/>
      <c r="MRO57" s="239"/>
      <c r="MRP57" s="239"/>
      <c r="MRQ57" s="239"/>
      <c r="MRR57" s="239"/>
      <c r="MRS57" s="239"/>
      <c r="MRT57" s="239"/>
      <c r="MRU57" s="239"/>
      <c r="MRV57" s="239"/>
      <c r="MRW57" s="239"/>
      <c r="MRX57" s="239"/>
      <c r="MRY57" s="239"/>
      <c r="MRZ57" s="239"/>
      <c r="MSA57" s="239"/>
      <c r="MSB57" s="239"/>
      <c r="MSC57" s="239"/>
      <c r="MSD57" s="239"/>
      <c r="MSE57" s="239"/>
      <c r="MSF57" s="239"/>
      <c r="MSG57" s="239"/>
      <c r="MSH57" s="239"/>
      <c r="MSI57" s="239"/>
      <c r="MSJ57" s="239"/>
      <c r="MSK57" s="239"/>
      <c r="MSL57" s="239"/>
      <c r="MSM57" s="239"/>
      <c r="MSN57" s="239"/>
      <c r="MSO57" s="239"/>
      <c r="MSP57" s="239"/>
      <c r="MSQ57" s="239"/>
      <c r="MSR57" s="239"/>
      <c r="MSS57" s="239"/>
      <c r="MST57" s="239"/>
      <c r="MSU57" s="239"/>
      <c r="MSV57" s="239"/>
      <c r="MSW57" s="239"/>
      <c r="MSX57" s="239"/>
      <c r="MSY57" s="239"/>
      <c r="MSZ57" s="239"/>
      <c r="MTA57" s="239"/>
      <c r="MTB57" s="239"/>
      <c r="MTC57" s="239"/>
      <c r="MTD57" s="239"/>
      <c r="MTE57" s="239"/>
      <c r="MTF57" s="239"/>
      <c r="MTG57" s="239"/>
      <c r="MTH57" s="239"/>
      <c r="MTI57" s="239"/>
      <c r="MTJ57" s="239"/>
      <c r="MTK57" s="239"/>
      <c r="MTL57" s="239"/>
      <c r="MTM57" s="239"/>
      <c r="MTN57" s="239"/>
      <c r="MTO57" s="239"/>
      <c r="MTP57" s="239"/>
      <c r="MTQ57" s="239"/>
      <c r="MTR57" s="239"/>
      <c r="MTS57" s="239"/>
      <c r="MTT57" s="239"/>
      <c r="MTU57" s="239"/>
      <c r="MTV57" s="239"/>
      <c r="MTW57" s="239"/>
      <c r="MTX57" s="239"/>
      <c r="MTY57" s="239"/>
      <c r="MTZ57" s="239"/>
      <c r="MUA57" s="239"/>
      <c r="MUB57" s="239"/>
      <c r="MUC57" s="239"/>
      <c r="MUD57" s="239"/>
      <c r="MUE57" s="239"/>
      <c r="MUF57" s="239"/>
      <c r="MUG57" s="239"/>
      <c r="MUH57" s="239"/>
      <c r="MUI57" s="239"/>
      <c r="MUJ57" s="239"/>
      <c r="MUK57" s="239"/>
      <c r="MUL57" s="239"/>
      <c r="MUM57" s="239"/>
      <c r="MUN57" s="239"/>
      <c r="MUO57" s="239"/>
      <c r="MUP57" s="239"/>
      <c r="MUQ57" s="239"/>
      <c r="MUR57" s="239"/>
      <c r="MUS57" s="239"/>
      <c r="MUT57" s="239"/>
      <c r="MUU57" s="239"/>
      <c r="MUV57" s="239"/>
      <c r="MUW57" s="239"/>
      <c r="MUX57" s="239"/>
      <c r="MUY57" s="239"/>
      <c r="MUZ57" s="239"/>
      <c r="MVA57" s="239"/>
      <c r="MVB57" s="239"/>
      <c r="MVC57" s="239"/>
      <c r="MVD57" s="239"/>
      <c r="MVE57" s="239"/>
      <c r="MVF57" s="239"/>
      <c r="MVG57" s="239"/>
      <c r="MVH57" s="239"/>
      <c r="MVI57" s="239"/>
      <c r="MVJ57" s="239"/>
      <c r="MVK57" s="239"/>
      <c r="MVL57" s="239"/>
      <c r="MVM57" s="239"/>
      <c r="MVN57" s="239"/>
      <c r="MVO57" s="239"/>
      <c r="MVP57" s="239"/>
      <c r="MVQ57" s="239"/>
      <c r="MVR57" s="239"/>
      <c r="MVS57" s="239"/>
      <c r="MVT57" s="239"/>
      <c r="MVU57" s="239"/>
      <c r="MVV57" s="239"/>
      <c r="MVW57" s="239"/>
      <c r="MVX57" s="239"/>
      <c r="MVY57" s="239"/>
      <c r="MVZ57" s="239"/>
      <c r="MWA57" s="239"/>
      <c r="MWB57" s="239"/>
      <c r="MWC57" s="239"/>
      <c r="MWD57" s="239"/>
      <c r="MWE57" s="239"/>
      <c r="MWF57" s="239"/>
      <c r="MWG57" s="239"/>
      <c r="MWH57" s="239"/>
      <c r="MWI57" s="239"/>
      <c r="MWJ57" s="239"/>
      <c r="MWK57" s="239"/>
      <c r="MWL57" s="239"/>
      <c r="MWM57" s="239"/>
      <c r="MWN57" s="239"/>
      <c r="MWO57" s="239"/>
      <c r="MWP57" s="239"/>
      <c r="MWQ57" s="239"/>
      <c r="MWR57" s="239"/>
      <c r="MWS57" s="239"/>
      <c r="MWT57" s="239"/>
      <c r="MWU57" s="239"/>
      <c r="MWV57" s="239"/>
      <c r="MWW57" s="239"/>
      <c r="MWX57" s="239"/>
      <c r="MWY57" s="239"/>
      <c r="MWZ57" s="239"/>
      <c r="MXA57" s="239"/>
      <c r="MXB57" s="239"/>
      <c r="MXC57" s="239"/>
      <c r="MXD57" s="239"/>
      <c r="MXE57" s="239"/>
      <c r="MXF57" s="239"/>
      <c r="MXG57" s="239"/>
      <c r="MXH57" s="239"/>
      <c r="MXI57" s="239"/>
      <c r="MXJ57" s="239"/>
      <c r="MXK57" s="239"/>
      <c r="MXL57" s="239"/>
      <c r="MXM57" s="239"/>
      <c r="MXN57" s="239"/>
      <c r="MXO57" s="239"/>
      <c r="MXP57" s="239"/>
      <c r="MXQ57" s="239"/>
      <c r="MXR57" s="239"/>
      <c r="MXS57" s="239"/>
      <c r="MXT57" s="239"/>
      <c r="MXU57" s="239"/>
      <c r="MXV57" s="239"/>
      <c r="MXW57" s="239"/>
      <c r="MXX57" s="239"/>
      <c r="MXY57" s="239"/>
      <c r="MXZ57" s="239"/>
      <c r="MYA57" s="239"/>
      <c r="MYB57" s="239"/>
      <c r="MYC57" s="239"/>
      <c r="MYD57" s="239"/>
      <c r="MYE57" s="239"/>
      <c r="MYF57" s="239"/>
      <c r="MYG57" s="239"/>
      <c r="MYH57" s="239"/>
      <c r="MYI57" s="239"/>
      <c r="MYJ57" s="239"/>
      <c r="MYK57" s="239"/>
      <c r="MYL57" s="239"/>
      <c r="MYM57" s="239"/>
      <c r="MYN57" s="239"/>
      <c r="MYO57" s="239"/>
      <c r="MYP57" s="239"/>
      <c r="MYQ57" s="239"/>
      <c r="MYR57" s="239"/>
      <c r="MYS57" s="239"/>
      <c r="MYT57" s="239"/>
      <c r="MYU57" s="239"/>
      <c r="MYV57" s="239"/>
      <c r="MYW57" s="239"/>
      <c r="MYX57" s="239"/>
      <c r="MYY57" s="239"/>
      <c r="MYZ57" s="239"/>
      <c r="MZA57" s="239"/>
      <c r="MZB57" s="239"/>
      <c r="MZC57" s="239"/>
      <c r="MZD57" s="239"/>
      <c r="MZE57" s="239"/>
      <c r="MZF57" s="239"/>
      <c r="MZG57" s="239"/>
      <c r="MZH57" s="239"/>
      <c r="MZI57" s="239"/>
      <c r="MZJ57" s="239"/>
      <c r="MZK57" s="239"/>
      <c r="MZL57" s="239"/>
      <c r="MZM57" s="239"/>
      <c r="MZN57" s="239"/>
      <c r="MZO57" s="239"/>
      <c r="MZP57" s="239"/>
      <c r="MZQ57" s="239"/>
      <c r="MZR57" s="239"/>
      <c r="MZS57" s="239"/>
      <c r="MZT57" s="239"/>
      <c r="MZU57" s="239"/>
      <c r="MZV57" s="239"/>
      <c r="MZW57" s="239"/>
      <c r="MZX57" s="239"/>
      <c r="MZY57" s="239"/>
      <c r="MZZ57" s="239"/>
      <c r="NAA57" s="239"/>
      <c r="NAB57" s="239"/>
      <c r="NAC57" s="239"/>
      <c r="NAD57" s="239"/>
      <c r="NAE57" s="239"/>
      <c r="NAF57" s="239"/>
      <c r="NAG57" s="239"/>
      <c r="NAH57" s="239"/>
      <c r="NAI57" s="239"/>
      <c r="NAJ57" s="239"/>
      <c r="NAK57" s="239"/>
      <c r="NAL57" s="239"/>
      <c r="NAM57" s="239"/>
      <c r="NAN57" s="239"/>
      <c r="NAO57" s="239"/>
      <c r="NAP57" s="239"/>
      <c r="NAQ57" s="239"/>
      <c r="NAR57" s="239"/>
      <c r="NAS57" s="239"/>
      <c r="NAT57" s="239"/>
      <c r="NAU57" s="239"/>
      <c r="NAV57" s="239"/>
      <c r="NAW57" s="239"/>
      <c r="NAX57" s="239"/>
      <c r="NAY57" s="239"/>
      <c r="NAZ57" s="239"/>
      <c r="NBA57" s="239"/>
      <c r="NBB57" s="239"/>
      <c r="NBC57" s="239"/>
      <c r="NBD57" s="239"/>
      <c r="NBE57" s="239"/>
      <c r="NBF57" s="239"/>
      <c r="NBG57" s="239"/>
      <c r="NBH57" s="239"/>
      <c r="NBI57" s="239"/>
      <c r="NBJ57" s="239"/>
      <c r="NBK57" s="239"/>
      <c r="NBL57" s="239"/>
      <c r="NBM57" s="239"/>
      <c r="NBN57" s="239"/>
      <c r="NBO57" s="239"/>
      <c r="NBP57" s="239"/>
      <c r="NBQ57" s="239"/>
      <c r="NBR57" s="239"/>
      <c r="NBS57" s="239"/>
      <c r="NBT57" s="239"/>
      <c r="NBU57" s="239"/>
      <c r="NBV57" s="239"/>
      <c r="NBW57" s="239"/>
      <c r="NBX57" s="239"/>
      <c r="NBY57" s="239"/>
      <c r="NBZ57" s="239"/>
      <c r="NCA57" s="239"/>
      <c r="NCB57" s="239"/>
      <c r="NCC57" s="239"/>
      <c r="NCD57" s="239"/>
      <c r="NCE57" s="239"/>
      <c r="NCF57" s="239"/>
      <c r="NCG57" s="239"/>
      <c r="NCH57" s="239"/>
      <c r="NCI57" s="239"/>
      <c r="NCJ57" s="239"/>
      <c r="NCK57" s="239"/>
      <c r="NCL57" s="239"/>
      <c r="NCM57" s="239"/>
      <c r="NCN57" s="239"/>
      <c r="NCO57" s="239"/>
      <c r="NCP57" s="239"/>
      <c r="NCQ57" s="239"/>
      <c r="NCR57" s="239"/>
      <c r="NCS57" s="239"/>
      <c r="NCT57" s="239"/>
      <c r="NCU57" s="239"/>
      <c r="NCV57" s="239"/>
      <c r="NCW57" s="239"/>
      <c r="NCX57" s="239"/>
      <c r="NCY57" s="239"/>
      <c r="NCZ57" s="239"/>
      <c r="NDA57" s="239"/>
      <c r="NDB57" s="239"/>
      <c r="NDC57" s="239"/>
      <c r="NDD57" s="239"/>
      <c r="NDE57" s="239"/>
      <c r="NDF57" s="239"/>
      <c r="NDG57" s="239"/>
      <c r="NDH57" s="239"/>
      <c r="NDI57" s="239"/>
      <c r="NDJ57" s="239"/>
      <c r="NDK57" s="239"/>
      <c r="NDL57" s="239"/>
      <c r="NDM57" s="239"/>
      <c r="NDN57" s="239"/>
      <c r="NDO57" s="239"/>
      <c r="NDP57" s="239"/>
      <c r="NDQ57" s="239"/>
      <c r="NDR57" s="239"/>
      <c r="NDS57" s="239"/>
      <c r="NDT57" s="239"/>
      <c r="NDU57" s="239"/>
      <c r="NDV57" s="239"/>
      <c r="NDW57" s="239"/>
      <c r="NDX57" s="239"/>
      <c r="NDY57" s="239"/>
      <c r="NDZ57" s="239"/>
      <c r="NEA57" s="239"/>
      <c r="NEB57" s="239"/>
      <c r="NEC57" s="239"/>
      <c r="NED57" s="239"/>
      <c r="NEE57" s="239"/>
      <c r="NEF57" s="239"/>
      <c r="NEG57" s="239"/>
      <c r="NEH57" s="239"/>
      <c r="NEI57" s="239"/>
      <c r="NEJ57" s="239"/>
      <c r="NEK57" s="239"/>
      <c r="NEL57" s="239"/>
      <c r="NEM57" s="239"/>
      <c r="NEN57" s="239"/>
      <c r="NEO57" s="239"/>
      <c r="NEP57" s="239"/>
      <c r="NEQ57" s="239"/>
      <c r="NER57" s="239"/>
      <c r="NES57" s="239"/>
      <c r="NET57" s="239"/>
      <c r="NEU57" s="239"/>
      <c r="NEV57" s="239"/>
      <c r="NEW57" s="239"/>
      <c r="NEX57" s="239"/>
      <c r="NEY57" s="239"/>
      <c r="NEZ57" s="239"/>
      <c r="NFA57" s="239"/>
      <c r="NFB57" s="239"/>
      <c r="NFC57" s="239"/>
      <c r="NFD57" s="239"/>
      <c r="NFE57" s="239"/>
      <c r="NFF57" s="239"/>
      <c r="NFG57" s="239"/>
      <c r="NFH57" s="239"/>
      <c r="NFI57" s="239"/>
      <c r="NFJ57" s="239"/>
      <c r="NFK57" s="239"/>
      <c r="NFL57" s="239"/>
      <c r="NFM57" s="239"/>
      <c r="NFN57" s="239"/>
      <c r="NFO57" s="239"/>
      <c r="NFP57" s="239"/>
      <c r="NFQ57" s="239"/>
      <c r="NFR57" s="239"/>
      <c r="NFS57" s="239"/>
      <c r="NFT57" s="239"/>
      <c r="NFU57" s="239"/>
      <c r="NFV57" s="239"/>
      <c r="NFW57" s="239"/>
      <c r="NFX57" s="239"/>
      <c r="NFY57" s="239"/>
      <c r="NFZ57" s="239"/>
      <c r="NGA57" s="239"/>
      <c r="NGB57" s="239"/>
      <c r="NGC57" s="239"/>
      <c r="NGD57" s="239"/>
      <c r="NGE57" s="239"/>
      <c r="NGF57" s="239"/>
      <c r="NGG57" s="239"/>
      <c r="NGH57" s="239"/>
      <c r="NGI57" s="239"/>
      <c r="NGJ57" s="239"/>
      <c r="NGK57" s="239"/>
      <c r="NGL57" s="239"/>
      <c r="NGM57" s="239"/>
      <c r="NGN57" s="239"/>
      <c r="NGO57" s="239"/>
      <c r="NGP57" s="239"/>
      <c r="NGQ57" s="239"/>
      <c r="NGR57" s="239"/>
      <c r="NGS57" s="239"/>
      <c r="NGT57" s="239"/>
      <c r="NGU57" s="239"/>
      <c r="NGV57" s="239"/>
      <c r="NGW57" s="239"/>
      <c r="NGX57" s="239"/>
      <c r="NGY57" s="239"/>
      <c r="NGZ57" s="239"/>
      <c r="NHA57" s="239"/>
      <c r="NHB57" s="239"/>
      <c r="NHC57" s="239"/>
      <c r="NHD57" s="239"/>
      <c r="NHE57" s="239"/>
      <c r="NHF57" s="239"/>
      <c r="NHG57" s="239"/>
      <c r="NHH57" s="239"/>
      <c r="NHI57" s="239"/>
      <c r="NHJ57" s="239"/>
      <c r="NHK57" s="239"/>
      <c r="NHL57" s="239"/>
      <c r="NHM57" s="239"/>
      <c r="NHN57" s="239"/>
      <c r="NHO57" s="239"/>
      <c r="NHP57" s="239"/>
      <c r="NHQ57" s="239"/>
      <c r="NHR57" s="239"/>
      <c r="NHS57" s="239"/>
      <c r="NHT57" s="239"/>
      <c r="NHU57" s="239"/>
      <c r="NHV57" s="239"/>
      <c r="NHW57" s="239"/>
      <c r="NHX57" s="239"/>
      <c r="NHY57" s="239"/>
      <c r="NHZ57" s="239"/>
      <c r="NIA57" s="239"/>
      <c r="NIB57" s="239"/>
      <c r="NIC57" s="239"/>
      <c r="NID57" s="239"/>
      <c r="NIE57" s="239"/>
      <c r="NIF57" s="239"/>
      <c r="NIG57" s="239"/>
      <c r="NIH57" s="239"/>
      <c r="NII57" s="239"/>
      <c r="NIJ57" s="239"/>
      <c r="NIK57" s="239"/>
      <c r="NIL57" s="239"/>
      <c r="NIM57" s="239"/>
      <c r="NIN57" s="239"/>
      <c r="NIO57" s="239"/>
      <c r="NIP57" s="239"/>
      <c r="NIQ57" s="239"/>
      <c r="NIR57" s="239"/>
      <c r="NIS57" s="239"/>
      <c r="NIT57" s="239"/>
      <c r="NIU57" s="239"/>
      <c r="NIV57" s="239"/>
      <c r="NIW57" s="239"/>
      <c r="NIX57" s="239"/>
      <c r="NIY57" s="239"/>
      <c r="NIZ57" s="239"/>
      <c r="NJA57" s="239"/>
      <c r="NJB57" s="239"/>
      <c r="NJC57" s="239"/>
      <c r="NJD57" s="239"/>
      <c r="NJE57" s="239"/>
      <c r="NJF57" s="239"/>
      <c r="NJG57" s="239"/>
      <c r="NJH57" s="239"/>
      <c r="NJI57" s="239"/>
      <c r="NJJ57" s="239"/>
      <c r="NJK57" s="239"/>
      <c r="NJL57" s="239"/>
      <c r="NJM57" s="239"/>
      <c r="NJN57" s="239"/>
      <c r="NJO57" s="239"/>
      <c r="NJP57" s="239"/>
      <c r="NJQ57" s="239"/>
      <c r="NJR57" s="239"/>
      <c r="NJS57" s="239"/>
      <c r="NJT57" s="239"/>
      <c r="NJU57" s="239"/>
      <c r="NJV57" s="239"/>
      <c r="NJW57" s="239"/>
      <c r="NJX57" s="239"/>
      <c r="NJY57" s="239"/>
      <c r="NJZ57" s="239"/>
      <c r="NKA57" s="239"/>
      <c r="NKB57" s="239"/>
      <c r="NKC57" s="239"/>
      <c r="NKD57" s="239"/>
      <c r="NKE57" s="239"/>
      <c r="NKF57" s="239"/>
      <c r="NKG57" s="239"/>
      <c r="NKH57" s="239"/>
      <c r="NKI57" s="239"/>
      <c r="NKJ57" s="239"/>
      <c r="NKK57" s="239"/>
      <c r="NKL57" s="239"/>
      <c r="NKM57" s="239"/>
      <c r="NKN57" s="239"/>
      <c r="NKO57" s="239"/>
      <c r="NKP57" s="239"/>
      <c r="NKQ57" s="239"/>
      <c r="NKR57" s="239"/>
      <c r="NKS57" s="239"/>
      <c r="NKT57" s="239"/>
      <c r="NKU57" s="239"/>
      <c r="NKV57" s="239"/>
      <c r="NKW57" s="239"/>
      <c r="NKX57" s="239"/>
      <c r="NKY57" s="239"/>
      <c r="NKZ57" s="239"/>
      <c r="NLA57" s="239"/>
      <c r="NLB57" s="239"/>
      <c r="NLC57" s="239"/>
      <c r="NLD57" s="239"/>
      <c r="NLE57" s="239"/>
      <c r="NLF57" s="239"/>
      <c r="NLG57" s="239"/>
      <c r="NLH57" s="239"/>
      <c r="NLI57" s="239"/>
      <c r="NLJ57" s="239"/>
      <c r="NLK57" s="239"/>
      <c r="NLL57" s="239"/>
      <c r="NLM57" s="239"/>
      <c r="NLN57" s="239"/>
      <c r="NLO57" s="239"/>
      <c r="NLP57" s="239"/>
      <c r="NLQ57" s="239"/>
      <c r="NLR57" s="239"/>
      <c r="NLS57" s="239"/>
      <c r="NLT57" s="239"/>
      <c r="NLU57" s="239"/>
      <c r="NLV57" s="239"/>
      <c r="NLW57" s="239"/>
      <c r="NLX57" s="239"/>
      <c r="NLY57" s="239"/>
      <c r="NLZ57" s="239"/>
      <c r="NMA57" s="239"/>
      <c r="NMB57" s="239"/>
      <c r="NMC57" s="239"/>
      <c r="NMD57" s="239"/>
      <c r="NME57" s="239"/>
      <c r="NMF57" s="239"/>
      <c r="NMG57" s="239"/>
      <c r="NMH57" s="239"/>
      <c r="NMI57" s="239"/>
      <c r="NMJ57" s="239"/>
      <c r="NMK57" s="239"/>
      <c r="NML57" s="239"/>
      <c r="NMM57" s="239"/>
      <c r="NMN57" s="239"/>
      <c r="NMO57" s="239"/>
      <c r="NMP57" s="239"/>
      <c r="NMQ57" s="239"/>
      <c r="NMR57" s="239"/>
      <c r="NMS57" s="239"/>
      <c r="NMT57" s="239"/>
      <c r="NMU57" s="239"/>
      <c r="NMV57" s="239"/>
      <c r="NMW57" s="239"/>
      <c r="NMX57" s="239"/>
      <c r="NMY57" s="239"/>
      <c r="NMZ57" s="239"/>
      <c r="NNA57" s="239"/>
      <c r="NNB57" s="239"/>
      <c r="NNC57" s="239"/>
      <c r="NND57" s="239"/>
      <c r="NNE57" s="239"/>
      <c r="NNF57" s="239"/>
      <c r="NNG57" s="239"/>
      <c r="NNH57" s="239"/>
      <c r="NNI57" s="239"/>
      <c r="NNJ57" s="239"/>
      <c r="NNK57" s="239"/>
      <c r="NNL57" s="239"/>
      <c r="NNM57" s="239"/>
      <c r="NNN57" s="239"/>
      <c r="NNO57" s="239"/>
      <c r="NNP57" s="239"/>
      <c r="NNQ57" s="239"/>
      <c r="NNR57" s="239"/>
      <c r="NNS57" s="239"/>
      <c r="NNT57" s="239"/>
      <c r="NNU57" s="239"/>
      <c r="NNV57" s="239"/>
      <c r="NNW57" s="239"/>
      <c r="NNX57" s="239"/>
      <c r="NNY57" s="239"/>
      <c r="NNZ57" s="239"/>
      <c r="NOA57" s="239"/>
      <c r="NOB57" s="239"/>
      <c r="NOC57" s="239"/>
      <c r="NOD57" s="239"/>
      <c r="NOE57" s="239"/>
      <c r="NOF57" s="239"/>
      <c r="NOG57" s="239"/>
      <c r="NOH57" s="239"/>
      <c r="NOI57" s="239"/>
      <c r="NOJ57" s="239"/>
      <c r="NOK57" s="239"/>
      <c r="NOL57" s="239"/>
      <c r="NOM57" s="239"/>
      <c r="NON57" s="239"/>
      <c r="NOO57" s="239"/>
      <c r="NOP57" s="239"/>
      <c r="NOQ57" s="239"/>
      <c r="NOR57" s="239"/>
      <c r="NOS57" s="239"/>
      <c r="NOT57" s="239"/>
      <c r="NOU57" s="239"/>
      <c r="NOV57" s="239"/>
      <c r="NOW57" s="239"/>
      <c r="NOX57" s="239"/>
      <c r="NOY57" s="239"/>
      <c r="NOZ57" s="239"/>
      <c r="NPA57" s="239"/>
      <c r="NPB57" s="239"/>
      <c r="NPC57" s="239"/>
      <c r="NPD57" s="239"/>
      <c r="NPE57" s="239"/>
      <c r="NPF57" s="239"/>
      <c r="NPG57" s="239"/>
      <c r="NPH57" s="239"/>
      <c r="NPI57" s="239"/>
      <c r="NPJ57" s="239"/>
      <c r="NPK57" s="239"/>
      <c r="NPL57" s="239"/>
      <c r="NPM57" s="239"/>
      <c r="NPN57" s="239"/>
      <c r="NPO57" s="239"/>
      <c r="NPP57" s="239"/>
      <c r="NPQ57" s="239"/>
      <c r="NPR57" s="239"/>
      <c r="NPS57" s="239"/>
      <c r="NPT57" s="239"/>
      <c r="NPU57" s="239"/>
      <c r="NPV57" s="239"/>
      <c r="NPW57" s="239"/>
      <c r="NPX57" s="239"/>
      <c r="NPY57" s="239"/>
      <c r="NPZ57" s="239"/>
      <c r="NQA57" s="239"/>
      <c r="NQB57" s="239"/>
      <c r="NQC57" s="239"/>
      <c r="NQD57" s="239"/>
      <c r="NQE57" s="239"/>
      <c r="NQF57" s="239"/>
      <c r="NQG57" s="239"/>
      <c r="NQH57" s="239"/>
      <c r="NQI57" s="239"/>
      <c r="NQJ57" s="239"/>
      <c r="NQK57" s="239"/>
      <c r="NQL57" s="239"/>
      <c r="NQM57" s="239"/>
      <c r="NQN57" s="239"/>
      <c r="NQO57" s="239"/>
      <c r="NQP57" s="239"/>
      <c r="NQQ57" s="239"/>
      <c r="NQR57" s="239"/>
      <c r="NQS57" s="239"/>
      <c r="NQT57" s="239"/>
      <c r="NQU57" s="239"/>
      <c r="NQV57" s="239"/>
      <c r="NQW57" s="239"/>
      <c r="NQX57" s="239"/>
      <c r="NQY57" s="239"/>
      <c r="NQZ57" s="239"/>
      <c r="NRA57" s="239"/>
      <c r="NRB57" s="239"/>
      <c r="NRC57" s="239"/>
      <c r="NRD57" s="239"/>
      <c r="NRE57" s="239"/>
      <c r="NRF57" s="239"/>
      <c r="NRG57" s="239"/>
      <c r="NRH57" s="239"/>
      <c r="NRI57" s="239"/>
      <c r="NRJ57" s="239"/>
      <c r="NRK57" s="239"/>
      <c r="NRL57" s="239"/>
      <c r="NRM57" s="239"/>
      <c r="NRN57" s="239"/>
      <c r="NRO57" s="239"/>
      <c r="NRP57" s="239"/>
      <c r="NRQ57" s="239"/>
      <c r="NRR57" s="239"/>
      <c r="NRS57" s="239"/>
      <c r="NRT57" s="239"/>
      <c r="NRU57" s="239"/>
      <c r="NRV57" s="239"/>
      <c r="NRW57" s="239"/>
      <c r="NRX57" s="239"/>
      <c r="NRY57" s="239"/>
      <c r="NRZ57" s="239"/>
      <c r="NSA57" s="239"/>
      <c r="NSB57" s="239"/>
      <c r="NSC57" s="239"/>
      <c r="NSD57" s="239"/>
      <c r="NSE57" s="239"/>
      <c r="NSF57" s="239"/>
      <c r="NSG57" s="239"/>
      <c r="NSH57" s="239"/>
      <c r="NSI57" s="239"/>
      <c r="NSJ57" s="239"/>
      <c r="NSK57" s="239"/>
      <c r="NSL57" s="239"/>
      <c r="NSM57" s="239"/>
      <c r="NSN57" s="239"/>
      <c r="NSO57" s="239"/>
      <c r="NSP57" s="239"/>
      <c r="NSQ57" s="239"/>
      <c r="NSR57" s="239"/>
      <c r="NSS57" s="239"/>
      <c r="NST57" s="239"/>
      <c r="NSU57" s="239"/>
      <c r="NSV57" s="239"/>
      <c r="NSW57" s="239"/>
      <c r="NSX57" s="239"/>
      <c r="NSY57" s="239"/>
      <c r="NSZ57" s="239"/>
      <c r="NTA57" s="239"/>
      <c r="NTB57" s="239"/>
      <c r="NTC57" s="239"/>
      <c r="NTD57" s="239"/>
      <c r="NTE57" s="239"/>
      <c r="NTF57" s="239"/>
      <c r="NTG57" s="239"/>
      <c r="NTH57" s="239"/>
      <c r="NTI57" s="239"/>
      <c r="NTJ57" s="239"/>
      <c r="NTK57" s="239"/>
      <c r="NTL57" s="239"/>
      <c r="NTM57" s="239"/>
      <c r="NTN57" s="239"/>
      <c r="NTO57" s="239"/>
      <c r="NTP57" s="239"/>
      <c r="NTQ57" s="239"/>
      <c r="NTR57" s="239"/>
      <c r="NTS57" s="239"/>
      <c r="NTT57" s="239"/>
      <c r="NTU57" s="239"/>
      <c r="NTV57" s="239"/>
      <c r="NTW57" s="239"/>
      <c r="NTX57" s="239"/>
      <c r="NTY57" s="239"/>
      <c r="NTZ57" s="239"/>
      <c r="NUA57" s="239"/>
      <c r="NUB57" s="239"/>
      <c r="NUC57" s="239"/>
      <c r="NUD57" s="239"/>
      <c r="NUE57" s="239"/>
      <c r="NUF57" s="239"/>
      <c r="NUG57" s="239"/>
      <c r="NUH57" s="239"/>
      <c r="NUI57" s="239"/>
      <c r="NUJ57" s="239"/>
      <c r="NUK57" s="239"/>
      <c r="NUL57" s="239"/>
      <c r="NUM57" s="239"/>
      <c r="NUN57" s="239"/>
      <c r="NUO57" s="239"/>
      <c r="NUP57" s="239"/>
      <c r="NUQ57" s="239"/>
      <c r="NUR57" s="239"/>
      <c r="NUS57" s="239"/>
      <c r="NUT57" s="239"/>
      <c r="NUU57" s="239"/>
      <c r="NUV57" s="239"/>
      <c r="NUW57" s="239"/>
      <c r="NUX57" s="239"/>
      <c r="NUY57" s="239"/>
      <c r="NUZ57" s="239"/>
      <c r="NVA57" s="239"/>
      <c r="NVB57" s="239"/>
      <c r="NVC57" s="239"/>
      <c r="NVD57" s="239"/>
      <c r="NVE57" s="239"/>
      <c r="NVF57" s="239"/>
      <c r="NVG57" s="239"/>
      <c r="NVH57" s="239"/>
      <c r="NVI57" s="239"/>
      <c r="NVJ57" s="239"/>
      <c r="NVK57" s="239"/>
      <c r="NVL57" s="239"/>
      <c r="NVM57" s="239"/>
      <c r="NVN57" s="239"/>
      <c r="NVO57" s="239"/>
      <c r="NVP57" s="239"/>
      <c r="NVQ57" s="239"/>
      <c r="NVR57" s="239"/>
      <c r="NVS57" s="239"/>
      <c r="NVT57" s="239"/>
      <c r="NVU57" s="239"/>
      <c r="NVV57" s="239"/>
      <c r="NVW57" s="239"/>
      <c r="NVX57" s="239"/>
      <c r="NVY57" s="239"/>
      <c r="NVZ57" s="239"/>
      <c r="NWA57" s="239"/>
      <c r="NWB57" s="239"/>
      <c r="NWC57" s="239"/>
      <c r="NWD57" s="239"/>
      <c r="NWE57" s="239"/>
      <c r="NWF57" s="239"/>
      <c r="NWG57" s="239"/>
      <c r="NWH57" s="239"/>
      <c r="NWI57" s="239"/>
      <c r="NWJ57" s="239"/>
      <c r="NWK57" s="239"/>
      <c r="NWL57" s="239"/>
      <c r="NWM57" s="239"/>
      <c r="NWN57" s="239"/>
      <c r="NWO57" s="239"/>
      <c r="NWP57" s="239"/>
      <c r="NWQ57" s="239"/>
      <c r="NWR57" s="239"/>
      <c r="NWS57" s="239"/>
      <c r="NWT57" s="239"/>
      <c r="NWU57" s="239"/>
      <c r="NWV57" s="239"/>
      <c r="NWW57" s="239"/>
      <c r="NWX57" s="239"/>
      <c r="NWY57" s="239"/>
      <c r="NWZ57" s="239"/>
      <c r="NXA57" s="239"/>
      <c r="NXB57" s="239"/>
      <c r="NXC57" s="239"/>
      <c r="NXD57" s="239"/>
      <c r="NXE57" s="239"/>
      <c r="NXF57" s="239"/>
      <c r="NXG57" s="239"/>
      <c r="NXH57" s="239"/>
      <c r="NXI57" s="239"/>
      <c r="NXJ57" s="239"/>
      <c r="NXK57" s="239"/>
      <c r="NXL57" s="239"/>
      <c r="NXM57" s="239"/>
      <c r="NXN57" s="239"/>
      <c r="NXO57" s="239"/>
      <c r="NXP57" s="239"/>
      <c r="NXQ57" s="239"/>
      <c r="NXR57" s="239"/>
      <c r="NXS57" s="239"/>
      <c r="NXT57" s="239"/>
      <c r="NXU57" s="239"/>
      <c r="NXV57" s="239"/>
      <c r="NXW57" s="239"/>
      <c r="NXX57" s="239"/>
      <c r="NXY57" s="239"/>
      <c r="NXZ57" s="239"/>
      <c r="NYA57" s="239"/>
      <c r="NYB57" s="239"/>
      <c r="NYC57" s="239"/>
      <c r="NYD57" s="239"/>
      <c r="NYE57" s="239"/>
      <c r="NYF57" s="239"/>
      <c r="NYG57" s="239"/>
      <c r="NYH57" s="239"/>
      <c r="NYI57" s="239"/>
      <c r="NYJ57" s="239"/>
      <c r="NYK57" s="239"/>
      <c r="NYL57" s="239"/>
      <c r="NYM57" s="239"/>
      <c r="NYN57" s="239"/>
      <c r="NYO57" s="239"/>
      <c r="NYP57" s="239"/>
      <c r="NYQ57" s="239"/>
      <c r="NYR57" s="239"/>
      <c r="NYS57" s="239"/>
      <c r="NYT57" s="239"/>
      <c r="NYU57" s="239"/>
      <c r="NYV57" s="239"/>
      <c r="NYW57" s="239"/>
      <c r="NYX57" s="239"/>
      <c r="NYY57" s="239"/>
      <c r="NYZ57" s="239"/>
      <c r="NZA57" s="239"/>
      <c r="NZB57" s="239"/>
      <c r="NZC57" s="239"/>
      <c r="NZD57" s="239"/>
      <c r="NZE57" s="239"/>
      <c r="NZF57" s="239"/>
      <c r="NZG57" s="239"/>
      <c r="NZH57" s="239"/>
      <c r="NZI57" s="239"/>
      <c r="NZJ57" s="239"/>
      <c r="NZK57" s="239"/>
      <c r="NZL57" s="239"/>
      <c r="NZM57" s="239"/>
      <c r="NZN57" s="239"/>
      <c r="NZO57" s="239"/>
      <c r="NZP57" s="239"/>
      <c r="NZQ57" s="239"/>
      <c r="NZR57" s="239"/>
      <c r="NZS57" s="239"/>
      <c r="NZT57" s="239"/>
      <c r="NZU57" s="239"/>
      <c r="NZV57" s="239"/>
      <c r="NZW57" s="239"/>
      <c r="NZX57" s="239"/>
      <c r="NZY57" s="239"/>
      <c r="NZZ57" s="239"/>
      <c r="OAA57" s="239"/>
      <c r="OAB57" s="239"/>
      <c r="OAC57" s="239"/>
      <c r="OAD57" s="239"/>
      <c r="OAE57" s="239"/>
      <c r="OAF57" s="239"/>
      <c r="OAG57" s="239"/>
      <c r="OAH57" s="239"/>
      <c r="OAI57" s="239"/>
      <c r="OAJ57" s="239"/>
      <c r="OAK57" s="239"/>
      <c r="OAL57" s="239"/>
      <c r="OAM57" s="239"/>
      <c r="OAN57" s="239"/>
      <c r="OAO57" s="239"/>
      <c r="OAP57" s="239"/>
      <c r="OAQ57" s="239"/>
      <c r="OAR57" s="239"/>
      <c r="OAS57" s="239"/>
      <c r="OAT57" s="239"/>
      <c r="OAU57" s="239"/>
      <c r="OAV57" s="239"/>
      <c r="OAW57" s="239"/>
      <c r="OAX57" s="239"/>
      <c r="OAY57" s="239"/>
      <c r="OAZ57" s="239"/>
      <c r="OBA57" s="239"/>
      <c r="OBB57" s="239"/>
      <c r="OBC57" s="239"/>
      <c r="OBD57" s="239"/>
      <c r="OBE57" s="239"/>
      <c r="OBF57" s="239"/>
      <c r="OBG57" s="239"/>
      <c r="OBH57" s="239"/>
      <c r="OBI57" s="239"/>
      <c r="OBJ57" s="239"/>
      <c r="OBK57" s="239"/>
      <c r="OBL57" s="239"/>
      <c r="OBM57" s="239"/>
      <c r="OBN57" s="239"/>
      <c r="OBO57" s="239"/>
      <c r="OBP57" s="239"/>
      <c r="OBQ57" s="239"/>
      <c r="OBR57" s="239"/>
      <c r="OBS57" s="239"/>
      <c r="OBT57" s="239"/>
      <c r="OBU57" s="239"/>
      <c r="OBV57" s="239"/>
      <c r="OBW57" s="239"/>
      <c r="OBX57" s="239"/>
      <c r="OBY57" s="239"/>
      <c r="OBZ57" s="239"/>
      <c r="OCA57" s="239"/>
      <c r="OCB57" s="239"/>
      <c r="OCC57" s="239"/>
      <c r="OCD57" s="239"/>
      <c r="OCE57" s="239"/>
      <c r="OCF57" s="239"/>
      <c r="OCG57" s="239"/>
      <c r="OCH57" s="239"/>
      <c r="OCI57" s="239"/>
      <c r="OCJ57" s="239"/>
      <c r="OCK57" s="239"/>
      <c r="OCL57" s="239"/>
      <c r="OCM57" s="239"/>
      <c r="OCN57" s="239"/>
      <c r="OCO57" s="239"/>
      <c r="OCP57" s="239"/>
      <c r="OCQ57" s="239"/>
      <c r="OCR57" s="239"/>
      <c r="OCS57" s="239"/>
      <c r="OCT57" s="239"/>
      <c r="OCU57" s="239"/>
      <c r="OCV57" s="239"/>
      <c r="OCW57" s="239"/>
      <c r="OCX57" s="239"/>
      <c r="OCY57" s="239"/>
      <c r="OCZ57" s="239"/>
      <c r="ODA57" s="239"/>
      <c r="ODB57" s="239"/>
      <c r="ODC57" s="239"/>
      <c r="ODD57" s="239"/>
      <c r="ODE57" s="239"/>
      <c r="ODF57" s="239"/>
      <c r="ODG57" s="239"/>
      <c r="ODH57" s="239"/>
      <c r="ODI57" s="239"/>
      <c r="ODJ57" s="239"/>
      <c r="ODK57" s="239"/>
      <c r="ODL57" s="239"/>
      <c r="ODM57" s="239"/>
      <c r="ODN57" s="239"/>
      <c r="ODO57" s="239"/>
      <c r="ODP57" s="239"/>
      <c r="ODQ57" s="239"/>
      <c r="ODR57" s="239"/>
      <c r="ODS57" s="239"/>
      <c r="ODT57" s="239"/>
      <c r="ODU57" s="239"/>
      <c r="ODV57" s="239"/>
      <c r="ODW57" s="239"/>
      <c r="ODX57" s="239"/>
      <c r="ODY57" s="239"/>
      <c r="ODZ57" s="239"/>
      <c r="OEA57" s="239"/>
      <c r="OEB57" s="239"/>
      <c r="OEC57" s="239"/>
      <c r="OED57" s="239"/>
      <c r="OEE57" s="239"/>
      <c r="OEF57" s="239"/>
      <c r="OEG57" s="239"/>
      <c r="OEH57" s="239"/>
      <c r="OEI57" s="239"/>
      <c r="OEJ57" s="239"/>
      <c r="OEK57" s="239"/>
      <c r="OEL57" s="239"/>
      <c r="OEM57" s="239"/>
      <c r="OEN57" s="239"/>
      <c r="OEO57" s="239"/>
      <c r="OEP57" s="239"/>
      <c r="OEQ57" s="239"/>
      <c r="OER57" s="239"/>
      <c r="OES57" s="239"/>
      <c r="OET57" s="239"/>
      <c r="OEU57" s="239"/>
      <c r="OEV57" s="239"/>
      <c r="OEW57" s="239"/>
      <c r="OEX57" s="239"/>
      <c r="OEY57" s="239"/>
      <c r="OEZ57" s="239"/>
      <c r="OFA57" s="239"/>
      <c r="OFB57" s="239"/>
      <c r="OFC57" s="239"/>
      <c r="OFD57" s="239"/>
      <c r="OFE57" s="239"/>
      <c r="OFF57" s="239"/>
      <c r="OFG57" s="239"/>
      <c r="OFH57" s="239"/>
      <c r="OFI57" s="239"/>
      <c r="OFJ57" s="239"/>
      <c r="OFK57" s="239"/>
      <c r="OFL57" s="239"/>
      <c r="OFM57" s="239"/>
      <c r="OFN57" s="239"/>
      <c r="OFO57" s="239"/>
      <c r="OFP57" s="239"/>
      <c r="OFQ57" s="239"/>
      <c r="OFR57" s="239"/>
      <c r="OFS57" s="239"/>
      <c r="OFT57" s="239"/>
      <c r="OFU57" s="239"/>
      <c r="OFV57" s="239"/>
      <c r="OFW57" s="239"/>
      <c r="OFX57" s="239"/>
      <c r="OFY57" s="239"/>
      <c r="OFZ57" s="239"/>
      <c r="OGA57" s="239"/>
      <c r="OGB57" s="239"/>
      <c r="OGC57" s="239"/>
      <c r="OGD57" s="239"/>
      <c r="OGE57" s="239"/>
      <c r="OGF57" s="239"/>
      <c r="OGG57" s="239"/>
      <c r="OGH57" s="239"/>
      <c r="OGI57" s="239"/>
      <c r="OGJ57" s="239"/>
      <c r="OGK57" s="239"/>
      <c r="OGL57" s="239"/>
      <c r="OGM57" s="239"/>
      <c r="OGN57" s="239"/>
      <c r="OGO57" s="239"/>
      <c r="OGP57" s="239"/>
      <c r="OGQ57" s="239"/>
      <c r="OGR57" s="239"/>
      <c r="OGS57" s="239"/>
      <c r="OGT57" s="239"/>
      <c r="OGU57" s="239"/>
      <c r="OGV57" s="239"/>
      <c r="OGW57" s="239"/>
      <c r="OGX57" s="239"/>
      <c r="OGY57" s="239"/>
      <c r="OGZ57" s="239"/>
      <c r="OHA57" s="239"/>
      <c r="OHB57" s="239"/>
      <c r="OHC57" s="239"/>
      <c r="OHD57" s="239"/>
      <c r="OHE57" s="239"/>
      <c r="OHF57" s="239"/>
      <c r="OHG57" s="239"/>
      <c r="OHH57" s="239"/>
      <c r="OHI57" s="239"/>
      <c r="OHJ57" s="239"/>
      <c r="OHK57" s="239"/>
      <c r="OHL57" s="239"/>
      <c r="OHM57" s="239"/>
      <c r="OHN57" s="239"/>
      <c r="OHO57" s="239"/>
      <c r="OHP57" s="239"/>
      <c r="OHQ57" s="239"/>
      <c r="OHR57" s="239"/>
      <c r="OHS57" s="239"/>
      <c r="OHT57" s="239"/>
      <c r="OHU57" s="239"/>
      <c r="OHV57" s="239"/>
      <c r="OHW57" s="239"/>
      <c r="OHX57" s="239"/>
      <c r="OHY57" s="239"/>
      <c r="OHZ57" s="239"/>
      <c r="OIA57" s="239"/>
      <c r="OIB57" s="239"/>
      <c r="OIC57" s="239"/>
      <c r="OID57" s="239"/>
      <c r="OIE57" s="239"/>
      <c r="OIF57" s="239"/>
      <c r="OIG57" s="239"/>
      <c r="OIH57" s="239"/>
      <c r="OII57" s="239"/>
      <c r="OIJ57" s="239"/>
      <c r="OIK57" s="239"/>
      <c r="OIL57" s="239"/>
      <c r="OIM57" s="239"/>
      <c r="OIN57" s="239"/>
      <c r="OIO57" s="239"/>
      <c r="OIP57" s="239"/>
      <c r="OIQ57" s="239"/>
      <c r="OIR57" s="239"/>
      <c r="OIS57" s="239"/>
      <c r="OIT57" s="239"/>
      <c r="OIU57" s="239"/>
      <c r="OIV57" s="239"/>
      <c r="OIW57" s="239"/>
      <c r="OIX57" s="239"/>
      <c r="OIY57" s="239"/>
      <c r="OIZ57" s="239"/>
      <c r="OJA57" s="239"/>
      <c r="OJB57" s="239"/>
      <c r="OJC57" s="239"/>
      <c r="OJD57" s="239"/>
      <c r="OJE57" s="239"/>
      <c r="OJF57" s="239"/>
      <c r="OJG57" s="239"/>
      <c r="OJH57" s="239"/>
      <c r="OJI57" s="239"/>
      <c r="OJJ57" s="239"/>
      <c r="OJK57" s="239"/>
      <c r="OJL57" s="239"/>
      <c r="OJM57" s="239"/>
      <c r="OJN57" s="239"/>
      <c r="OJO57" s="239"/>
      <c r="OJP57" s="239"/>
      <c r="OJQ57" s="239"/>
      <c r="OJR57" s="239"/>
      <c r="OJS57" s="239"/>
      <c r="OJT57" s="239"/>
      <c r="OJU57" s="239"/>
      <c r="OJV57" s="239"/>
      <c r="OJW57" s="239"/>
      <c r="OJX57" s="239"/>
      <c r="OJY57" s="239"/>
      <c r="OJZ57" s="239"/>
      <c r="OKA57" s="239"/>
      <c r="OKB57" s="239"/>
      <c r="OKC57" s="239"/>
      <c r="OKD57" s="239"/>
      <c r="OKE57" s="239"/>
      <c r="OKF57" s="239"/>
      <c r="OKG57" s="239"/>
      <c r="OKH57" s="239"/>
      <c r="OKI57" s="239"/>
      <c r="OKJ57" s="239"/>
      <c r="OKK57" s="239"/>
      <c r="OKL57" s="239"/>
      <c r="OKM57" s="239"/>
      <c r="OKN57" s="239"/>
      <c r="OKO57" s="239"/>
      <c r="OKP57" s="239"/>
      <c r="OKQ57" s="239"/>
      <c r="OKR57" s="239"/>
      <c r="OKS57" s="239"/>
      <c r="OKT57" s="239"/>
      <c r="OKU57" s="239"/>
      <c r="OKV57" s="239"/>
      <c r="OKW57" s="239"/>
      <c r="OKX57" s="239"/>
      <c r="OKY57" s="239"/>
      <c r="OKZ57" s="239"/>
      <c r="OLA57" s="239"/>
      <c r="OLB57" s="239"/>
      <c r="OLC57" s="239"/>
      <c r="OLD57" s="239"/>
      <c r="OLE57" s="239"/>
      <c r="OLF57" s="239"/>
      <c r="OLG57" s="239"/>
      <c r="OLH57" s="239"/>
      <c r="OLI57" s="239"/>
      <c r="OLJ57" s="239"/>
      <c r="OLK57" s="239"/>
      <c r="OLL57" s="239"/>
      <c r="OLM57" s="239"/>
      <c r="OLN57" s="239"/>
      <c r="OLO57" s="239"/>
      <c r="OLP57" s="239"/>
      <c r="OLQ57" s="239"/>
      <c r="OLR57" s="239"/>
      <c r="OLS57" s="239"/>
      <c r="OLT57" s="239"/>
      <c r="OLU57" s="239"/>
      <c r="OLV57" s="239"/>
      <c r="OLW57" s="239"/>
      <c r="OLX57" s="239"/>
      <c r="OLY57" s="239"/>
      <c r="OLZ57" s="239"/>
      <c r="OMA57" s="239"/>
      <c r="OMB57" s="239"/>
      <c r="OMC57" s="239"/>
      <c r="OMD57" s="239"/>
      <c r="OME57" s="239"/>
      <c r="OMF57" s="239"/>
      <c r="OMG57" s="239"/>
      <c r="OMH57" s="239"/>
      <c r="OMI57" s="239"/>
      <c r="OMJ57" s="239"/>
      <c r="OMK57" s="239"/>
      <c r="OML57" s="239"/>
      <c r="OMM57" s="239"/>
      <c r="OMN57" s="239"/>
      <c r="OMO57" s="239"/>
      <c r="OMP57" s="239"/>
      <c r="OMQ57" s="239"/>
      <c r="OMR57" s="239"/>
      <c r="OMS57" s="239"/>
      <c r="OMT57" s="239"/>
      <c r="OMU57" s="239"/>
      <c r="OMV57" s="239"/>
      <c r="OMW57" s="239"/>
      <c r="OMX57" s="239"/>
      <c r="OMY57" s="239"/>
      <c r="OMZ57" s="239"/>
      <c r="ONA57" s="239"/>
      <c r="ONB57" s="239"/>
      <c r="ONC57" s="239"/>
      <c r="OND57" s="239"/>
      <c r="ONE57" s="239"/>
      <c r="ONF57" s="239"/>
      <c r="ONG57" s="239"/>
      <c r="ONH57" s="239"/>
      <c r="ONI57" s="239"/>
      <c r="ONJ57" s="239"/>
      <c r="ONK57" s="239"/>
      <c r="ONL57" s="239"/>
      <c r="ONM57" s="239"/>
      <c r="ONN57" s="239"/>
      <c r="ONO57" s="239"/>
      <c r="ONP57" s="239"/>
      <c r="ONQ57" s="239"/>
      <c r="ONR57" s="239"/>
      <c r="ONS57" s="239"/>
      <c r="ONT57" s="239"/>
      <c r="ONU57" s="239"/>
      <c r="ONV57" s="239"/>
      <c r="ONW57" s="239"/>
      <c r="ONX57" s="239"/>
      <c r="ONY57" s="239"/>
      <c r="ONZ57" s="239"/>
      <c r="OOA57" s="239"/>
      <c r="OOB57" s="239"/>
      <c r="OOC57" s="239"/>
      <c r="OOD57" s="239"/>
      <c r="OOE57" s="239"/>
      <c r="OOF57" s="239"/>
      <c r="OOG57" s="239"/>
      <c r="OOH57" s="239"/>
      <c r="OOI57" s="239"/>
      <c r="OOJ57" s="239"/>
      <c r="OOK57" s="239"/>
      <c r="OOL57" s="239"/>
      <c r="OOM57" s="239"/>
      <c r="OON57" s="239"/>
      <c r="OOO57" s="239"/>
      <c r="OOP57" s="239"/>
      <c r="OOQ57" s="239"/>
      <c r="OOR57" s="239"/>
      <c r="OOS57" s="239"/>
      <c r="OOT57" s="239"/>
      <c r="OOU57" s="239"/>
      <c r="OOV57" s="239"/>
      <c r="OOW57" s="239"/>
      <c r="OOX57" s="239"/>
      <c r="OOY57" s="239"/>
      <c r="OOZ57" s="239"/>
      <c r="OPA57" s="239"/>
      <c r="OPB57" s="239"/>
      <c r="OPC57" s="239"/>
      <c r="OPD57" s="239"/>
      <c r="OPE57" s="239"/>
      <c r="OPF57" s="239"/>
      <c r="OPG57" s="239"/>
      <c r="OPH57" s="239"/>
      <c r="OPI57" s="239"/>
      <c r="OPJ57" s="239"/>
      <c r="OPK57" s="239"/>
      <c r="OPL57" s="239"/>
      <c r="OPM57" s="239"/>
      <c r="OPN57" s="239"/>
      <c r="OPO57" s="239"/>
      <c r="OPP57" s="239"/>
      <c r="OPQ57" s="239"/>
      <c r="OPR57" s="239"/>
      <c r="OPS57" s="239"/>
      <c r="OPT57" s="239"/>
      <c r="OPU57" s="239"/>
      <c r="OPV57" s="239"/>
      <c r="OPW57" s="239"/>
      <c r="OPX57" s="239"/>
      <c r="OPY57" s="239"/>
      <c r="OPZ57" s="239"/>
      <c r="OQA57" s="239"/>
      <c r="OQB57" s="239"/>
      <c r="OQC57" s="239"/>
      <c r="OQD57" s="239"/>
      <c r="OQE57" s="239"/>
      <c r="OQF57" s="239"/>
      <c r="OQG57" s="239"/>
      <c r="OQH57" s="239"/>
      <c r="OQI57" s="239"/>
      <c r="OQJ57" s="239"/>
      <c r="OQK57" s="239"/>
      <c r="OQL57" s="239"/>
      <c r="OQM57" s="239"/>
      <c r="OQN57" s="239"/>
      <c r="OQO57" s="239"/>
      <c r="OQP57" s="239"/>
      <c r="OQQ57" s="239"/>
      <c r="OQR57" s="239"/>
      <c r="OQS57" s="239"/>
      <c r="OQT57" s="239"/>
      <c r="OQU57" s="239"/>
      <c r="OQV57" s="239"/>
      <c r="OQW57" s="239"/>
      <c r="OQX57" s="239"/>
      <c r="OQY57" s="239"/>
      <c r="OQZ57" s="239"/>
      <c r="ORA57" s="239"/>
      <c r="ORB57" s="239"/>
      <c r="ORC57" s="239"/>
      <c r="ORD57" s="239"/>
      <c r="ORE57" s="239"/>
      <c r="ORF57" s="239"/>
      <c r="ORG57" s="239"/>
      <c r="ORH57" s="239"/>
      <c r="ORI57" s="239"/>
      <c r="ORJ57" s="239"/>
      <c r="ORK57" s="239"/>
      <c r="ORL57" s="239"/>
      <c r="ORM57" s="239"/>
      <c r="ORN57" s="239"/>
      <c r="ORO57" s="239"/>
      <c r="ORP57" s="239"/>
      <c r="ORQ57" s="239"/>
      <c r="ORR57" s="239"/>
      <c r="ORS57" s="239"/>
      <c r="ORT57" s="239"/>
      <c r="ORU57" s="239"/>
      <c r="ORV57" s="239"/>
      <c r="ORW57" s="239"/>
      <c r="ORX57" s="239"/>
      <c r="ORY57" s="239"/>
      <c r="ORZ57" s="239"/>
      <c r="OSA57" s="239"/>
      <c r="OSB57" s="239"/>
      <c r="OSC57" s="239"/>
      <c r="OSD57" s="239"/>
      <c r="OSE57" s="239"/>
      <c r="OSF57" s="239"/>
      <c r="OSG57" s="239"/>
      <c r="OSH57" s="239"/>
      <c r="OSI57" s="239"/>
      <c r="OSJ57" s="239"/>
      <c r="OSK57" s="239"/>
      <c r="OSL57" s="239"/>
      <c r="OSM57" s="239"/>
      <c r="OSN57" s="239"/>
      <c r="OSO57" s="239"/>
      <c r="OSP57" s="239"/>
      <c r="OSQ57" s="239"/>
      <c r="OSR57" s="239"/>
      <c r="OSS57" s="239"/>
      <c r="OST57" s="239"/>
      <c r="OSU57" s="239"/>
      <c r="OSV57" s="239"/>
      <c r="OSW57" s="239"/>
      <c r="OSX57" s="239"/>
      <c r="OSY57" s="239"/>
      <c r="OSZ57" s="239"/>
      <c r="OTA57" s="239"/>
      <c r="OTB57" s="239"/>
      <c r="OTC57" s="239"/>
      <c r="OTD57" s="239"/>
      <c r="OTE57" s="239"/>
      <c r="OTF57" s="239"/>
      <c r="OTG57" s="239"/>
      <c r="OTH57" s="239"/>
      <c r="OTI57" s="239"/>
      <c r="OTJ57" s="239"/>
      <c r="OTK57" s="239"/>
      <c r="OTL57" s="239"/>
      <c r="OTM57" s="239"/>
      <c r="OTN57" s="239"/>
      <c r="OTO57" s="239"/>
      <c r="OTP57" s="239"/>
      <c r="OTQ57" s="239"/>
      <c r="OTR57" s="239"/>
      <c r="OTS57" s="239"/>
      <c r="OTT57" s="239"/>
      <c r="OTU57" s="239"/>
      <c r="OTV57" s="239"/>
      <c r="OTW57" s="239"/>
      <c r="OTX57" s="239"/>
      <c r="OTY57" s="239"/>
      <c r="OTZ57" s="239"/>
      <c r="OUA57" s="239"/>
      <c r="OUB57" s="239"/>
      <c r="OUC57" s="239"/>
      <c r="OUD57" s="239"/>
      <c r="OUE57" s="239"/>
      <c r="OUF57" s="239"/>
      <c r="OUG57" s="239"/>
      <c r="OUH57" s="239"/>
      <c r="OUI57" s="239"/>
      <c r="OUJ57" s="239"/>
      <c r="OUK57" s="239"/>
      <c r="OUL57" s="239"/>
      <c r="OUM57" s="239"/>
      <c r="OUN57" s="239"/>
      <c r="OUO57" s="239"/>
      <c r="OUP57" s="239"/>
      <c r="OUQ57" s="239"/>
      <c r="OUR57" s="239"/>
      <c r="OUS57" s="239"/>
      <c r="OUT57" s="239"/>
      <c r="OUU57" s="239"/>
      <c r="OUV57" s="239"/>
      <c r="OUW57" s="239"/>
      <c r="OUX57" s="239"/>
      <c r="OUY57" s="239"/>
      <c r="OUZ57" s="239"/>
      <c r="OVA57" s="239"/>
      <c r="OVB57" s="239"/>
      <c r="OVC57" s="239"/>
      <c r="OVD57" s="239"/>
      <c r="OVE57" s="239"/>
      <c r="OVF57" s="239"/>
      <c r="OVG57" s="239"/>
      <c r="OVH57" s="239"/>
      <c r="OVI57" s="239"/>
      <c r="OVJ57" s="239"/>
      <c r="OVK57" s="239"/>
      <c r="OVL57" s="239"/>
      <c r="OVM57" s="239"/>
      <c r="OVN57" s="239"/>
      <c r="OVO57" s="239"/>
      <c r="OVP57" s="239"/>
      <c r="OVQ57" s="239"/>
      <c r="OVR57" s="239"/>
      <c r="OVS57" s="239"/>
      <c r="OVT57" s="239"/>
      <c r="OVU57" s="239"/>
      <c r="OVV57" s="239"/>
      <c r="OVW57" s="239"/>
      <c r="OVX57" s="239"/>
      <c r="OVY57" s="239"/>
      <c r="OVZ57" s="239"/>
      <c r="OWA57" s="239"/>
      <c r="OWB57" s="239"/>
      <c r="OWC57" s="239"/>
      <c r="OWD57" s="239"/>
      <c r="OWE57" s="239"/>
      <c r="OWF57" s="239"/>
      <c r="OWG57" s="239"/>
      <c r="OWH57" s="239"/>
      <c r="OWI57" s="239"/>
      <c r="OWJ57" s="239"/>
      <c r="OWK57" s="239"/>
      <c r="OWL57" s="239"/>
      <c r="OWM57" s="239"/>
      <c r="OWN57" s="239"/>
      <c r="OWO57" s="239"/>
      <c r="OWP57" s="239"/>
      <c r="OWQ57" s="239"/>
      <c r="OWR57" s="239"/>
      <c r="OWS57" s="239"/>
      <c r="OWT57" s="239"/>
      <c r="OWU57" s="239"/>
      <c r="OWV57" s="239"/>
      <c r="OWW57" s="239"/>
      <c r="OWX57" s="239"/>
      <c r="OWY57" s="239"/>
      <c r="OWZ57" s="239"/>
      <c r="OXA57" s="239"/>
      <c r="OXB57" s="239"/>
      <c r="OXC57" s="239"/>
      <c r="OXD57" s="239"/>
      <c r="OXE57" s="239"/>
      <c r="OXF57" s="239"/>
      <c r="OXG57" s="239"/>
      <c r="OXH57" s="239"/>
      <c r="OXI57" s="239"/>
      <c r="OXJ57" s="239"/>
      <c r="OXK57" s="239"/>
      <c r="OXL57" s="239"/>
      <c r="OXM57" s="239"/>
      <c r="OXN57" s="239"/>
      <c r="OXO57" s="239"/>
      <c r="OXP57" s="239"/>
      <c r="OXQ57" s="239"/>
      <c r="OXR57" s="239"/>
      <c r="OXS57" s="239"/>
      <c r="OXT57" s="239"/>
      <c r="OXU57" s="239"/>
      <c r="OXV57" s="239"/>
      <c r="OXW57" s="239"/>
      <c r="OXX57" s="239"/>
      <c r="OXY57" s="239"/>
      <c r="OXZ57" s="239"/>
      <c r="OYA57" s="239"/>
      <c r="OYB57" s="239"/>
      <c r="OYC57" s="239"/>
      <c r="OYD57" s="239"/>
      <c r="OYE57" s="239"/>
      <c r="OYF57" s="239"/>
      <c r="OYG57" s="239"/>
      <c r="OYH57" s="239"/>
      <c r="OYI57" s="239"/>
      <c r="OYJ57" s="239"/>
      <c r="OYK57" s="239"/>
      <c r="OYL57" s="239"/>
      <c r="OYM57" s="239"/>
      <c r="OYN57" s="239"/>
      <c r="OYO57" s="239"/>
      <c r="OYP57" s="239"/>
      <c r="OYQ57" s="239"/>
      <c r="OYR57" s="239"/>
      <c r="OYS57" s="239"/>
      <c r="OYT57" s="239"/>
      <c r="OYU57" s="239"/>
      <c r="OYV57" s="239"/>
      <c r="OYW57" s="239"/>
      <c r="OYX57" s="239"/>
      <c r="OYY57" s="239"/>
      <c r="OYZ57" s="239"/>
      <c r="OZA57" s="239"/>
      <c r="OZB57" s="239"/>
      <c r="OZC57" s="239"/>
      <c r="OZD57" s="239"/>
      <c r="OZE57" s="239"/>
      <c r="OZF57" s="239"/>
      <c r="OZG57" s="239"/>
      <c r="OZH57" s="239"/>
      <c r="OZI57" s="239"/>
      <c r="OZJ57" s="239"/>
      <c r="OZK57" s="239"/>
      <c r="OZL57" s="239"/>
      <c r="OZM57" s="239"/>
      <c r="OZN57" s="239"/>
      <c r="OZO57" s="239"/>
      <c r="OZP57" s="239"/>
      <c r="OZQ57" s="239"/>
      <c r="OZR57" s="239"/>
      <c r="OZS57" s="239"/>
      <c r="OZT57" s="239"/>
      <c r="OZU57" s="239"/>
      <c r="OZV57" s="239"/>
      <c r="OZW57" s="239"/>
      <c r="OZX57" s="239"/>
      <c r="OZY57" s="239"/>
      <c r="OZZ57" s="239"/>
      <c r="PAA57" s="239"/>
      <c r="PAB57" s="239"/>
      <c r="PAC57" s="239"/>
      <c r="PAD57" s="239"/>
      <c r="PAE57" s="239"/>
      <c r="PAF57" s="239"/>
      <c r="PAG57" s="239"/>
      <c r="PAH57" s="239"/>
      <c r="PAI57" s="239"/>
      <c r="PAJ57" s="239"/>
      <c r="PAK57" s="239"/>
      <c r="PAL57" s="239"/>
      <c r="PAM57" s="239"/>
      <c r="PAN57" s="239"/>
      <c r="PAO57" s="239"/>
      <c r="PAP57" s="239"/>
      <c r="PAQ57" s="239"/>
      <c r="PAR57" s="239"/>
      <c r="PAS57" s="239"/>
      <c r="PAT57" s="239"/>
      <c r="PAU57" s="239"/>
      <c r="PAV57" s="239"/>
      <c r="PAW57" s="239"/>
      <c r="PAX57" s="239"/>
      <c r="PAY57" s="239"/>
      <c r="PAZ57" s="239"/>
      <c r="PBA57" s="239"/>
      <c r="PBB57" s="239"/>
      <c r="PBC57" s="239"/>
      <c r="PBD57" s="239"/>
      <c r="PBE57" s="239"/>
      <c r="PBF57" s="239"/>
      <c r="PBG57" s="239"/>
      <c r="PBH57" s="239"/>
      <c r="PBI57" s="239"/>
      <c r="PBJ57" s="239"/>
      <c r="PBK57" s="239"/>
      <c r="PBL57" s="239"/>
      <c r="PBM57" s="239"/>
      <c r="PBN57" s="239"/>
      <c r="PBO57" s="239"/>
      <c r="PBP57" s="239"/>
      <c r="PBQ57" s="239"/>
      <c r="PBR57" s="239"/>
      <c r="PBS57" s="239"/>
      <c r="PBT57" s="239"/>
      <c r="PBU57" s="239"/>
      <c r="PBV57" s="239"/>
      <c r="PBW57" s="239"/>
      <c r="PBX57" s="239"/>
      <c r="PBY57" s="239"/>
      <c r="PBZ57" s="239"/>
      <c r="PCA57" s="239"/>
      <c r="PCB57" s="239"/>
      <c r="PCC57" s="239"/>
      <c r="PCD57" s="239"/>
      <c r="PCE57" s="239"/>
      <c r="PCF57" s="239"/>
      <c r="PCG57" s="239"/>
      <c r="PCH57" s="239"/>
      <c r="PCI57" s="239"/>
      <c r="PCJ57" s="239"/>
      <c r="PCK57" s="239"/>
      <c r="PCL57" s="239"/>
      <c r="PCM57" s="239"/>
      <c r="PCN57" s="239"/>
      <c r="PCO57" s="239"/>
      <c r="PCP57" s="239"/>
      <c r="PCQ57" s="239"/>
      <c r="PCR57" s="239"/>
      <c r="PCS57" s="239"/>
      <c r="PCT57" s="239"/>
      <c r="PCU57" s="239"/>
      <c r="PCV57" s="239"/>
      <c r="PCW57" s="239"/>
      <c r="PCX57" s="239"/>
      <c r="PCY57" s="239"/>
      <c r="PCZ57" s="239"/>
      <c r="PDA57" s="239"/>
      <c r="PDB57" s="239"/>
      <c r="PDC57" s="239"/>
      <c r="PDD57" s="239"/>
      <c r="PDE57" s="239"/>
      <c r="PDF57" s="239"/>
      <c r="PDG57" s="239"/>
      <c r="PDH57" s="239"/>
      <c r="PDI57" s="239"/>
      <c r="PDJ57" s="239"/>
      <c r="PDK57" s="239"/>
      <c r="PDL57" s="239"/>
      <c r="PDM57" s="239"/>
      <c r="PDN57" s="239"/>
      <c r="PDO57" s="239"/>
      <c r="PDP57" s="239"/>
      <c r="PDQ57" s="239"/>
      <c r="PDR57" s="239"/>
      <c r="PDS57" s="239"/>
      <c r="PDT57" s="239"/>
      <c r="PDU57" s="239"/>
      <c r="PDV57" s="239"/>
      <c r="PDW57" s="239"/>
      <c r="PDX57" s="239"/>
      <c r="PDY57" s="239"/>
      <c r="PDZ57" s="239"/>
      <c r="PEA57" s="239"/>
      <c r="PEB57" s="239"/>
      <c r="PEC57" s="239"/>
      <c r="PED57" s="239"/>
      <c r="PEE57" s="239"/>
      <c r="PEF57" s="239"/>
      <c r="PEG57" s="239"/>
      <c r="PEH57" s="239"/>
      <c r="PEI57" s="239"/>
      <c r="PEJ57" s="239"/>
      <c r="PEK57" s="239"/>
      <c r="PEL57" s="239"/>
      <c r="PEM57" s="239"/>
      <c r="PEN57" s="239"/>
      <c r="PEO57" s="239"/>
      <c r="PEP57" s="239"/>
      <c r="PEQ57" s="239"/>
      <c r="PER57" s="239"/>
      <c r="PES57" s="239"/>
      <c r="PET57" s="239"/>
      <c r="PEU57" s="239"/>
      <c r="PEV57" s="239"/>
      <c r="PEW57" s="239"/>
      <c r="PEX57" s="239"/>
      <c r="PEY57" s="239"/>
      <c r="PEZ57" s="239"/>
      <c r="PFA57" s="239"/>
      <c r="PFB57" s="239"/>
      <c r="PFC57" s="239"/>
      <c r="PFD57" s="239"/>
      <c r="PFE57" s="239"/>
      <c r="PFF57" s="239"/>
      <c r="PFG57" s="239"/>
      <c r="PFH57" s="239"/>
      <c r="PFI57" s="239"/>
      <c r="PFJ57" s="239"/>
      <c r="PFK57" s="239"/>
      <c r="PFL57" s="239"/>
      <c r="PFM57" s="239"/>
      <c r="PFN57" s="239"/>
      <c r="PFO57" s="239"/>
      <c r="PFP57" s="239"/>
      <c r="PFQ57" s="239"/>
      <c r="PFR57" s="239"/>
      <c r="PFS57" s="239"/>
      <c r="PFT57" s="239"/>
      <c r="PFU57" s="239"/>
      <c r="PFV57" s="239"/>
      <c r="PFW57" s="239"/>
      <c r="PFX57" s="239"/>
      <c r="PFY57" s="239"/>
      <c r="PFZ57" s="239"/>
      <c r="PGA57" s="239"/>
      <c r="PGB57" s="239"/>
      <c r="PGC57" s="239"/>
      <c r="PGD57" s="239"/>
      <c r="PGE57" s="239"/>
      <c r="PGF57" s="239"/>
      <c r="PGG57" s="239"/>
      <c r="PGH57" s="239"/>
      <c r="PGI57" s="239"/>
      <c r="PGJ57" s="239"/>
      <c r="PGK57" s="239"/>
      <c r="PGL57" s="239"/>
      <c r="PGM57" s="239"/>
      <c r="PGN57" s="239"/>
      <c r="PGO57" s="239"/>
      <c r="PGP57" s="239"/>
      <c r="PGQ57" s="239"/>
      <c r="PGR57" s="239"/>
      <c r="PGS57" s="239"/>
      <c r="PGT57" s="239"/>
      <c r="PGU57" s="239"/>
      <c r="PGV57" s="239"/>
      <c r="PGW57" s="239"/>
      <c r="PGX57" s="239"/>
      <c r="PGY57" s="239"/>
      <c r="PGZ57" s="239"/>
      <c r="PHA57" s="239"/>
      <c r="PHB57" s="239"/>
      <c r="PHC57" s="239"/>
      <c r="PHD57" s="239"/>
      <c r="PHE57" s="239"/>
      <c r="PHF57" s="239"/>
      <c r="PHG57" s="239"/>
      <c r="PHH57" s="239"/>
      <c r="PHI57" s="239"/>
      <c r="PHJ57" s="239"/>
      <c r="PHK57" s="239"/>
      <c r="PHL57" s="239"/>
      <c r="PHM57" s="239"/>
      <c r="PHN57" s="239"/>
      <c r="PHO57" s="239"/>
      <c r="PHP57" s="239"/>
      <c r="PHQ57" s="239"/>
      <c r="PHR57" s="239"/>
      <c r="PHS57" s="239"/>
      <c r="PHT57" s="239"/>
      <c r="PHU57" s="239"/>
      <c r="PHV57" s="239"/>
      <c r="PHW57" s="239"/>
      <c r="PHX57" s="239"/>
      <c r="PHY57" s="239"/>
      <c r="PHZ57" s="239"/>
      <c r="PIA57" s="239"/>
      <c r="PIB57" s="239"/>
      <c r="PIC57" s="239"/>
      <c r="PID57" s="239"/>
      <c r="PIE57" s="239"/>
      <c r="PIF57" s="239"/>
      <c r="PIG57" s="239"/>
      <c r="PIH57" s="239"/>
      <c r="PII57" s="239"/>
      <c r="PIJ57" s="239"/>
      <c r="PIK57" s="239"/>
      <c r="PIL57" s="239"/>
      <c r="PIM57" s="239"/>
      <c r="PIN57" s="239"/>
      <c r="PIO57" s="239"/>
      <c r="PIP57" s="239"/>
      <c r="PIQ57" s="239"/>
      <c r="PIR57" s="239"/>
      <c r="PIS57" s="239"/>
      <c r="PIT57" s="239"/>
      <c r="PIU57" s="239"/>
      <c r="PIV57" s="239"/>
      <c r="PIW57" s="239"/>
      <c r="PIX57" s="239"/>
      <c r="PIY57" s="239"/>
      <c r="PIZ57" s="239"/>
      <c r="PJA57" s="239"/>
      <c r="PJB57" s="239"/>
      <c r="PJC57" s="239"/>
      <c r="PJD57" s="239"/>
      <c r="PJE57" s="239"/>
      <c r="PJF57" s="239"/>
      <c r="PJG57" s="239"/>
      <c r="PJH57" s="239"/>
      <c r="PJI57" s="239"/>
      <c r="PJJ57" s="239"/>
      <c r="PJK57" s="239"/>
      <c r="PJL57" s="239"/>
      <c r="PJM57" s="239"/>
      <c r="PJN57" s="239"/>
      <c r="PJO57" s="239"/>
      <c r="PJP57" s="239"/>
      <c r="PJQ57" s="239"/>
      <c r="PJR57" s="239"/>
      <c r="PJS57" s="239"/>
      <c r="PJT57" s="239"/>
      <c r="PJU57" s="239"/>
      <c r="PJV57" s="239"/>
      <c r="PJW57" s="239"/>
      <c r="PJX57" s="239"/>
      <c r="PJY57" s="239"/>
      <c r="PJZ57" s="239"/>
      <c r="PKA57" s="239"/>
      <c r="PKB57" s="239"/>
      <c r="PKC57" s="239"/>
      <c r="PKD57" s="239"/>
      <c r="PKE57" s="239"/>
      <c r="PKF57" s="239"/>
      <c r="PKG57" s="239"/>
      <c r="PKH57" s="239"/>
      <c r="PKI57" s="239"/>
      <c r="PKJ57" s="239"/>
      <c r="PKK57" s="239"/>
      <c r="PKL57" s="239"/>
      <c r="PKM57" s="239"/>
      <c r="PKN57" s="239"/>
      <c r="PKO57" s="239"/>
      <c r="PKP57" s="239"/>
      <c r="PKQ57" s="239"/>
      <c r="PKR57" s="239"/>
      <c r="PKS57" s="239"/>
      <c r="PKT57" s="239"/>
      <c r="PKU57" s="239"/>
      <c r="PKV57" s="239"/>
      <c r="PKW57" s="239"/>
      <c r="PKX57" s="239"/>
      <c r="PKY57" s="239"/>
      <c r="PKZ57" s="239"/>
      <c r="PLA57" s="239"/>
      <c r="PLB57" s="239"/>
      <c r="PLC57" s="239"/>
      <c r="PLD57" s="239"/>
      <c r="PLE57" s="239"/>
      <c r="PLF57" s="239"/>
      <c r="PLG57" s="239"/>
      <c r="PLH57" s="239"/>
      <c r="PLI57" s="239"/>
      <c r="PLJ57" s="239"/>
      <c r="PLK57" s="239"/>
      <c r="PLL57" s="239"/>
      <c r="PLM57" s="239"/>
      <c r="PLN57" s="239"/>
      <c r="PLO57" s="239"/>
      <c r="PLP57" s="239"/>
      <c r="PLQ57" s="239"/>
      <c r="PLR57" s="239"/>
      <c r="PLS57" s="239"/>
      <c r="PLT57" s="239"/>
      <c r="PLU57" s="239"/>
      <c r="PLV57" s="239"/>
      <c r="PLW57" s="239"/>
      <c r="PLX57" s="239"/>
      <c r="PLY57" s="239"/>
      <c r="PLZ57" s="239"/>
      <c r="PMA57" s="239"/>
      <c r="PMB57" s="239"/>
      <c r="PMC57" s="239"/>
      <c r="PMD57" s="239"/>
      <c r="PME57" s="239"/>
      <c r="PMF57" s="239"/>
      <c r="PMG57" s="239"/>
      <c r="PMH57" s="239"/>
      <c r="PMI57" s="239"/>
      <c r="PMJ57" s="239"/>
      <c r="PMK57" s="239"/>
      <c r="PML57" s="239"/>
      <c r="PMM57" s="239"/>
      <c r="PMN57" s="239"/>
      <c r="PMO57" s="239"/>
      <c r="PMP57" s="239"/>
      <c r="PMQ57" s="239"/>
      <c r="PMR57" s="239"/>
      <c r="PMS57" s="239"/>
      <c r="PMT57" s="239"/>
      <c r="PMU57" s="239"/>
      <c r="PMV57" s="239"/>
      <c r="PMW57" s="239"/>
      <c r="PMX57" s="239"/>
      <c r="PMY57" s="239"/>
      <c r="PMZ57" s="239"/>
      <c r="PNA57" s="239"/>
      <c r="PNB57" s="239"/>
      <c r="PNC57" s="239"/>
      <c r="PND57" s="239"/>
      <c r="PNE57" s="239"/>
      <c r="PNF57" s="239"/>
      <c r="PNG57" s="239"/>
      <c r="PNH57" s="239"/>
      <c r="PNI57" s="239"/>
      <c r="PNJ57" s="239"/>
      <c r="PNK57" s="239"/>
      <c r="PNL57" s="239"/>
      <c r="PNM57" s="239"/>
      <c r="PNN57" s="239"/>
      <c r="PNO57" s="239"/>
      <c r="PNP57" s="239"/>
      <c r="PNQ57" s="239"/>
      <c r="PNR57" s="239"/>
      <c r="PNS57" s="239"/>
      <c r="PNT57" s="239"/>
      <c r="PNU57" s="239"/>
      <c r="PNV57" s="239"/>
      <c r="PNW57" s="239"/>
      <c r="PNX57" s="239"/>
      <c r="PNY57" s="239"/>
      <c r="PNZ57" s="239"/>
      <c r="POA57" s="239"/>
      <c r="POB57" s="239"/>
      <c r="POC57" s="239"/>
      <c r="POD57" s="239"/>
      <c r="POE57" s="239"/>
      <c r="POF57" s="239"/>
      <c r="POG57" s="239"/>
      <c r="POH57" s="239"/>
      <c r="POI57" s="239"/>
      <c r="POJ57" s="239"/>
      <c r="POK57" s="239"/>
      <c r="POL57" s="239"/>
      <c r="POM57" s="239"/>
      <c r="PON57" s="239"/>
      <c r="POO57" s="239"/>
      <c r="POP57" s="239"/>
      <c r="POQ57" s="239"/>
      <c r="POR57" s="239"/>
      <c r="POS57" s="239"/>
      <c r="POT57" s="239"/>
      <c r="POU57" s="239"/>
      <c r="POV57" s="239"/>
      <c r="POW57" s="239"/>
      <c r="POX57" s="239"/>
      <c r="POY57" s="239"/>
      <c r="POZ57" s="239"/>
      <c r="PPA57" s="239"/>
      <c r="PPB57" s="239"/>
      <c r="PPC57" s="239"/>
      <c r="PPD57" s="239"/>
      <c r="PPE57" s="239"/>
      <c r="PPF57" s="239"/>
      <c r="PPG57" s="239"/>
      <c r="PPH57" s="239"/>
      <c r="PPI57" s="239"/>
      <c r="PPJ57" s="239"/>
      <c r="PPK57" s="239"/>
      <c r="PPL57" s="239"/>
      <c r="PPM57" s="239"/>
      <c r="PPN57" s="239"/>
      <c r="PPO57" s="239"/>
      <c r="PPP57" s="239"/>
      <c r="PPQ57" s="239"/>
      <c r="PPR57" s="239"/>
      <c r="PPS57" s="239"/>
      <c r="PPT57" s="239"/>
      <c r="PPU57" s="239"/>
      <c r="PPV57" s="239"/>
      <c r="PPW57" s="239"/>
      <c r="PPX57" s="239"/>
      <c r="PPY57" s="239"/>
      <c r="PPZ57" s="239"/>
      <c r="PQA57" s="239"/>
      <c r="PQB57" s="239"/>
      <c r="PQC57" s="239"/>
      <c r="PQD57" s="239"/>
      <c r="PQE57" s="239"/>
      <c r="PQF57" s="239"/>
      <c r="PQG57" s="239"/>
      <c r="PQH57" s="239"/>
      <c r="PQI57" s="239"/>
      <c r="PQJ57" s="239"/>
      <c r="PQK57" s="239"/>
      <c r="PQL57" s="239"/>
      <c r="PQM57" s="239"/>
      <c r="PQN57" s="239"/>
      <c r="PQO57" s="239"/>
      <c r="PQP57" s="239"/>
      <c r="PQQ57" s="239"/>
      <c r="PQR57" s="239"/>
      <c r="PQS57" s="239"/>
      <c r="PQT57" s="239"/>
      <c r="PQU57" s="239"/>
      <c r="PQV57" s="239"/>
      <c r="PQW57" s="239"/>
      <c r="PQX57" s="239"/>
      <c r="PQY57" s="239"/>
      <c r="PQZ57" s="239"/>
      <c r="PRA57" s="239"/>
      <c r="PRB57" s="239"/>
      <c r="PRC57" s="239"/>
      <c r="PRD57" s="239"/>
      <c r="PRE57" s="239"/>
      <c r="PRF57" s="239"/>
      <c r="PRG57" s="239"/>
      <c r="PRH57" s="239"/>
      <c r="PRI57" s="239"/>
      <c r="PRJ57" s="239"/>
      <c r="PRK57" s="239"/>
      <c r="PRL57" s="239"/>
      <c r="PRM57" s="239"/>
      <c r="PRN57" s="239"/>
      <c r="PRO57" s="239"/>
      <c r="PRP57" s="239"/>
      <c r="PRQ57" s="239"/>
      <c r="PRR57" s="239"/>
      <c r="PRS57" s="239"/>
      <c r="PRT57" s="239"/>
      <c r="PRU57" s="239"/>
      <c r="PRV57" s="239"/>
      <c r="PRW57" s="239"/>
      <c r="PRX57" s="239"/>
      <c r="PRY57" s="239"/>
      <c r="PRZ57" s="239"/>
      <c r="PSA57" s="239"/>
      <c r="PSB57" s="239"/>
      <c r="PSC57" s="239"/>
      <c r="PSD57" s="239"/>
      <c r="PSE57" s="239"/>
      <c r="PSF57" s="239"/>
      <c r="PSG57" s="239"/>
      <c r="PSH57" s="239"/>
      <c r="PSI57" s="239"/>
      <c r="PSJ57" s="239"/>
      <c r="PSK57" s="239"/>
      <c r="PSL57" s="239"/>
      <c r="PSM57" s="239"/>
      <c r="PSN57" s="239"/>
      <c r="PSO57" s="239"/>
      <c r="PSP57" s="239"/>
      <c r="PSQ57" s="239"/>
      <c r="PSR57" s="239"/>
      <c r="PSS57" s="239"/>
      <c r="PST57" s="239"/>
      <c r="PSU57" s="239"/>
      <c r="PSV57" s="239"/>
      <c r="PSW57" s="239"/>
      <c r="PSX57" s="239"/>
      <c r="PSY57" s="239"/>
      <c r="PSZ57" s="239"/>
      <c r="PTA57" s="239"/>
      <c r="PTB57" s="239"/>
      <c r="PTC57" s="239"/>
      <c r="PTD57" s="239"/>
      <c r="PTE57" s="239"/>
      <c r="PTF57" s="239"/>
      <c r="PTG57" s="239"/>
      <c r="PTH57" s="239"/>
      <c r="PTI57" s="239"/>
      <c r="PTJ57" s="239"/>
      <c r="PTK57" s="239"/>
      <c r="PTL57" s="239"/>
      <c r="PTM57" s="239"/>
      <c r="PTN57" s="239"/>
      <c r="PTO57" s="239"/>
      <c r="PTP57" s="239"/>
      <c r="PTQ57" s="239"/>
      <c r="PTR57" s="239"/>
      <c r="PTS57" s="239"/>
      <c r="PTT57" s="239"/>
      <c r="PTU57" s="239"/>
      <c r="PTV57" s="239"/>
      <c r="PTW57" s="239"/>
      <c r="PTX57" s="239"/>
      <c r="PTY57" s="239"/>
      <c r="PTZ57" s="239"/>
      <c r="PUA57" s="239"/>
      <c r="PUB57" s="239"/>
      <c r="PUC57" s="239"/>
      <c r="PUD57" s="239"/>
      <c r="PUE57" s="239"/>
      <c r="PUF57" s="239"/>
      <c r="PUG57" s="239"/>
      <c r="PUH57" s="239"/>
      <c r="PUI57" s="239"/>
      <c r="PUJ57" s="239"/>
      <c r="PUK57" s="239"/>
      <c r="PUL57" s="239"/>
      <c r="PUM57" s="239"/>
      <c r="PUN57" s="239"/>
      <c r="PUO57" s="239"/>
      <c r="PUP57" s="239"/>
      <c r="PUQ57" s="239"/>
      <c r="PUR57" s="239"/>
      <c r="PUS57" s="239"/>
      <c r="PUT57" s="239"/>
      <c r="PUU57" s="239"/>
      <c r="PUV57" s="239"/>
      <c r="PUW57" s="239"/>
      <c r="PUX57" s="239"/>
      <c r="PUY57" s="239"/>
      <c r="PUZ57" s="239"/>
      <c r="PVA57" s="239"/>
      <c r="PVB57" s="239"/>
      <c r="PVC57" s="239"/>
      <c r="PVD57" s="239"/>
      <c r="PVE57" s="239"/>
      <c r="PVF57" s="239"/>
      <c r="PVG57" s="239"/>
      <c r="PVH57" s="239"/>
      <c r="PVI57" s="239"/>
      <c r="PVJ57" s="239"/>
      <c r="PVK57" s="239"/>
      <c r="PVL57" s="239"/>
      <c r="PVM57" s="239"/>
      <c r="PVN57" s="239"/>
      <c r="PVO57" s="239"/>
      <c r="PVP57" s="239"/>
      <c r="PVQ57" s="239"/>
      <c r="PVR57" s="239"/>
      <c r="PVS57" s="239"/>
      <c r="PVT57" s="239"/>
      <c r="PVU57" s="239"/>
      <c r="PVV57" s="239"/>
      <c r="PVW57" s="239"/>
      <c r="PVX57" s="239"/>
      <c r="PVY57" s="239"/>
      <c r="PVZ57" s="239"/>
      <c r="PWA57" s="239"/>
      <c r="PWB57" s="239"/>
      <c r="PWC57" s="239"/>
      <c r="PWD57" s="239"/>
      <c r="PWE57" s="239"/>
      <c r="PWF57" s="239"/>
      <c r="PWG57" s="239"/>
      <c r="PWH57" s="239"/>
      <c r="PWI57" s="239"/>
      <c r="PWJ57" s="239"/>
      <c r="PWK57" s="239"/>
      <c r="PWL57" s="239"/>
      <c r="PWM57" s="239"/>
      <c r="PWN57" s="239"/>
      <c r="PWO57" s="239"/>
      <c r="PWP57" s="239"/>
      <c r="PWQ57" s="239"/>
      <c r="PWR57" s="239"/>
      <c r="PWS57" s="239"/>
      <c r="PWT57" s="239"/>
      <c r="PWU57" s="239"/>
      <c r="PWV57" s="239"/>
      <c r="PWW57" s="239"/>
      <c r="PWX57" s="239"/>
      <c r="PWY57" s="239"/>
      <c r="PWZ57" s="239"/>
      <c r="PXA57" s="239"/>
      <c r="PXB57" s="239"/>
      <c r="PXC57" s="239"/>
      <c r="PXD57" s="239"/>
      <c r="PXE57" s="239"/>
      <c r="PXF57" s="239"/>
      <c r="PXG57" s="239"/>
      <c r="PXH57" s="239"/>
      <c r="PXI57" s="239"/>
      <c r="PXJ57" s="239"/>
      <c r="PXK57" s="239"/>
      <c r="PXL57" s="239"/>
      <c r="PXM57" s="239"/>
      <c r="PXN57" s="239"/>
      <c r="PXO57" s="239"/>
      <c r="PXP57" s="239"/>
      <c r="PXQ57" s="239"/>
      <c r="PXR57" s="239"/>
      <c r="PXS57" s="239"/>
      <c r="PXT57" s="239"/>
      <c r="PXU57" s="239"/>
      <c r="PXV57" s="239"/>
      <c r="PXW57" s="239"/>
      <c r="PXX57" s="239"/>
      <c r="PXY57" s="239"/>
      <c r="PXZ57" s="239"/>
      <c r="PYA57" s="239"/>
      <c r="PYB57" s="239"/>
      <c r="PYC57" s="239"/>
      <c r="PYD57" s="239"/>
      <c r="PYE57" s="239"/>
      <c r="PYF57" s="239"/>
      <c r="PYG57" s="239"/>
      <c r="PYH57" s="239"/>
      <c r="PYI57" s="239"/>
      <c r="PYJ57" s="239"/>
      <c r="PYK57" s="239"/>
      <c r="PYL57" s="239"/>
      <c r="PYM57" s="239"/>
      <c r="PYN57" s="239"/>
      <c r="PYO57" s="239"/>
      <c r="PYP57" s="239"/>
      <c r="PYQ57" s="239"/>
      <c r="PYR57" s="239"/>
      <c r="PYS57" s="239"/>
      <c r="PYT57" s="239"/>
      <c r="PYU57" s="239"/>
      <c r="PYV57" s="239"/>
      <c r="PYW57" s="239"/>
      <c r="PYX57" s="239"/>
      <c r="PYY57" s="239"/>
      <c r="PYZ57" s="239"/>
      <c r="PZA57" s="239"/>
      <c r="PZB57" s="239"/>
      <c r="PZC57" s="239"/>
      <c r="PZD57" s="239"/>
      <c r="PZE57" s="239"/>
      <c r="PZF57" s="239"/>
      <c r="PZG57" s="239"/>
      <c r="PZH57" s="239"/>
      <c r="PZI57" s="239"/>
      <c r="PZJ57" s="239"/>
      <c r="PZK57" s="239"/>
      <c r="PZL57" s="239"/>
      <c r="PZM57" s="239"/>
      <c r="PZN57" s="239"/>
      <c r="PZO57" s="239"/>
      <c r="PZP57" s="239"/>
      <c r="PZQ57" s="239"/>
      <c r="PZR57" s="239"/>
      <c r="PZS57" s="239"/>
      <c r="PZT57" s="239"/>
      <c r="PZU57" s="239"/>
      <c r="PZV57" s="239"/>
      <c r="PZW57" s="239"/>
      <c r="PZX57" s="239"/>
      <c r="PZY57" s="239"/>
      <c r="PZZ57" s="239"/>
      <c r="QAA57" s="239"/>
      <c r="QAB57" s="239"/>
      <c r="QAC57" s="239"/>
      <c r="QAD57" s="239"/>
      <c r="QAE57" s="239"/>
      <c r="QAF57" s="239"/>
      <c r="QAG57" s="239"/>
      <c r="QAH57" s="239"/>
      <c r="QAI57" s="239"/>
      <c r="QAJ57" s="239"/>
      <c r="QAK57" s="239"/>
      <c r="QAL57" s="239"/>
      <c r="QAM57" s="239"/>
      <c r="QAN57" s="239"/>
      <c r="QAO57" s="239"/>
      <c r="QAP57" s="239"/>
      <c r="QAQ57" s="239"/>
      <c r="QAR57" s="239"/>
      <c r="QAS57" s="239"/>
      <c r="QAT57" s="239"/>
      <c r="QAU57" s="239"/>
      <c r="QAV57" s="239"/>
      <c r="QAW57" s="239"/>
      <c r="QAX57" s="239"/>
      <c r="QAY57" s="239"/>
      <c r="QAZ57" s="239"/>
      <c r="QBA57" s="239"/>
      <c r="QBB57" s="239"/>
      <c r="QBC57" s="239"/>
      <c r="QBD57" s="239"/>
      <c r="QBE57" s="239"/>
      <c r="QBF57" s="239"/>
      <c r="QBG57" s="239"/>
      <c r="QBH57" s="239"/>
      <c r="QBI57" s="239"/>
      <c r="QBJ57" s="239"/>
      <c r="QBK57" s="239"/>
      <c r="QBL57" s="239"/>
      <c r="QBM57" s="239"/>
      <c r="QBN57" s="239"/>
      <c r="QBO57" s="239"/>
      <c r="QBP57" s="239"/>
      <c r="QBQ57" s="239"/>
      <c r="QBR57" s="239"/>
      <c r="QBS57" s="239"/>
      <c r="QBT57" s="239"/>
      <c r="QBU57" s="239"/>
      <c r="QBV57" s="239"/>
      <c r="QBW57" s="239"/>
      <c r="QBX57" s="239"/>
      <c r="QBY57" s="239"/>
      <c r="QBZ57" s="239"/>
      <c r="QCA57" s="239"/>
      <c r="QCB57" s="239"/>
      <c r="QCC57" s="239"/>
      <c r="QCD57" s="239"/>
      <c r="QCE57" s="239"/>
      <c r="QCF57" s="239"/>
      <c r="QCG57" s="239"/>
      <c r="QCH57" s="239"/>
      <c r="QCI57" s="239"/>
      <c r="QCJ57" s="239"/>
      <c r="QCK57" s="239"/>
      <c r="QCL57" s="239"/>
      <c r="QCM57" s="239"/>
      <c r="QCN57" s="239"/>
      <c r="QCO57" s="239"/>
      <c r="QCP57" s="239"/>
      <c r="QCQ57" s="239"/>
      <c r="QCR57" s="239"/>
      <c r="QCS57" s="239"/>
      <c r="QCT57" s="239"/>
      <c r="QCU57" s="239"/>
      <c r="QCV57" s="239"/>
      <c r="QCW57" s="239"/>
      <c r="QCX57" s="239"/>
      <c r="QCY57" s="239"/>
      <c r="QCZ57" s="239"/>
      <c r="QDA57" s="239"/>
      <c r="QDB57" s="239"/>
      <c r="QDC57" s="239"/>
      <c r="QDD57" s="239"/>
      <c r="QDE57" s="239"/>
      <c r="QDF57" s="239"/>
      <c r="QDG57" s="239"/>
      <c r="QDH57" s="239"/>
      <c r="QDI57" s="239"/>
      <c r="QDJ57" s="239"/>
      <c r="QDK57" s="239"/>
      <c r="QDL57" s="239"/>
      <c r="QDM57" s="239"/>
      <c r="QDN57" s="239"/>
      <c r="QDO57" s="239"/>
      <c r="QDP57" s="239"/>
      <c r="QDQ57" s="239"/>
      <c r="QDR57" s="239"/>
      <c r="QDS57" s="239"/>
      <c r="QDT57" s="239"/>
      <c r="QDU57" s="239"/>
      <c r="QDV57" s="239"/>
      <c r="QDW57" s="239"/>
      <c r="QDX57" s="239"/>
      <c r="QDY57" s="239"/>
      <c r="QDZ57" s="239"/>
      <c r="QEA57" s="239"/>
      <c r="QEB57" s="239"/>
      <c r="QEC57" s="239"/>
      <c r="QED57" s="239"/>
      <c r="QEE57" s="239"/>
      <c r="QEF57" s="239"/>
      <c r="QEG57" s="239"/>
      <c r="QEH57" s="239"/>
      <c r="QEI57" s="239"/>
      <c r="QEJ57" s="239"/>
      <c r="QEK57" s="239"/>
      <c r="QEL57" s="239"/>
      <c r="QEM57" s="239"/>
      <c r="QEN57" s="239"/>
      <c r="QEO57" s="239"/>
      <c r="QEP57" s="239"/>
      <c r="QEQ57" s="239"/>
      <c r="QER57" s="239"/>
      <c r="QES57" s="239"/>
      <c r="QET57" s="239"/>
      <c r="QEU57" s="239"/>
      <c r="QEV57" s="239"/>
      <c r="QEW57" s="239"/>
      <c r="QEX57" s="239"/>
      <c r="QEY57" s="239"/>
      <c r="QEZ57" s="239"/>
      <c r="QFA57" s="239"/>
      <c r="QFB57" s="239"/>
      <c r="QFC57" s="239"/>
      <c r="QFD57" s="239"/>
      <c r="QFE57" s="239"/>
      <c r="QFF57" s="239"/>
      <c r="QFG57" s="239"/>
      <c r="QFH57" s="239"/>
      <c r="QFI57" s="239"/>
      <c r="QFJ57" s="239"/>
      <c r="QFK57" s="239"/>
      <c r="QFL57" s="239"/>
      <c r="QFM57" s="239"/>
      <c r="QFN57" s="239"/>
      <c r="QFO57" s="239"/>
      <c r="QFP57" s="239"/>
      <c r="QFQ57" s="239"/>
      <c r="QFR57" s="239"/>
      <c r="QFS57" s="239"/>
      <c r="QFT57" s="239"/>
      <c r="QFU57" s="239"/>
      <c r="QFV57" s="239"/>
      <c r="QFW57" s="239"/>
      <c r="QFX57" s="239"/>
      <c r="QFY57" s="239"/>
      <c r="QFZ57" s="239"/>
      <c r="QGA57" s="239"/>
      <c r="QGB57" s="239"/>
      <c r="QGC57" s="239"/>
      <c r="QGD57" s="239"/>
      <c r="QGE57" s="239"/>
      <c r="QGF57" s="239"/>
      <c r="QGG57" s="239"/>
      <c r="QGH57" s="239"/>
      <c r="QGI57" s="239"/>
      <c r="QGJ57" s="239"/>
      <c r="QGK57" s="239"/>
      <c r="QGL57" s="239"/>
      <c r="QGM57" s="239"/>
      <c r="QGN57" s="239"/>
      <c r="QGO57" s="239"/>
      <c r="QGP57" s="239"/>
      <c r="QGQ57" s="239"/>
      <c r="QGR57" s="239"/>
      <c r="QGS57" s="239"/>
      <c r="QGT57" s="239"/>
      <c r="QGU57" s="239"/>
      <c r="QGV57" s="239"/>
      <c r="QGW57" s="239"/>
      <c r="QGX57" s="239"/>
      <c r="QGY57" s="239"/>
      <c r="QGZ57" s="239"/>
      <c r="QHA57" s="239"/>
      <c r="QHB57" s="239"/>
      <c r="QHC57" s="239"/>
      <c r="QHD57" s="239"/>
      <c r="QHE57" s="239"/>
      <c r="QHF57" s="239"/>
      <c r="QHG57" s="239"/>
      <c r="QHH57" s="239"/>
      <c r="QHI57" s="239"/>
      <c r="QHJ57" s="239"/>
      <c r="QHK57" s="239"/>
      <c r="QHL57" s="239"/>
      <c r="QHM57" s="239"/>
      <c r="QHN57" s="239"/>
      <c r="QHO57" s="239"/>
      <c r="QHP57" s="239"/>
      <c r="QHQ57" s="239"/>
      <c r="QHR57" s="239"/>
      <c r="QHS57" s="239"/>
      <c r="QHT57" s="239"/>
      <c r="QHU57" s="239"/>
      <c r="QHV57" s="239"/>
      <c r="QHW57" s="239"/>
      <c r="QHX57" s="239"/>
      <c r="QHY57" s="239"/>
      <c r="QHZ57" s="239"/>
      <c r="QIA57" s="239"/>
      <c r="QIB57" s="239"/>
      <c r="QIC57" s="239"/>
      <c r="QID57" s="239"/>
      <c r="QIE57" s="239"/>
      <c r="QIF57" s="239"/>
      <c r="QIG57" s="239"/>
      <c r="QIH57" s="239"/>
      <c r="QII57" s="239"/>
      <c r="QIJ57" s="239"/>
      <c r="QIK57" s="239"/>
      <c r="QIL57" s="239"/>
      <c r="QIM57" s="239"/>
      <c r="QIN57" s="239"/>
      <c r="QIO57" s="239"/>
      <c r="QIP57" s="239"/>
      <c r="QIQ57" s="239"/>
      <c r="QIR57" s="239"/>
      <c r="QIS57" s="239"/>
      <c r="QIT57" s="239"/>
      <c r="QIU57" s="239"/>
      <c r="QIV57" s="239"/>
      <c r="QIW57" s="239"/>
      <c r="QIX57" s="239"/>
      <c r="QIY57" s="239"/>
      <c r="QIZ57" s="239"/>
      <c r="QJA57" s="239"/>
      <c r="QJB57" s="239"/>
      <c r="QJC57" s="239"/>
      <c r="QJD57" s="239"/>
      <c r="QJE57" s="239"/>
      <c r="QJF57" s="239"/>
      <c r="QJG57" s="239"/>
      <c r="QJH57" s="239"/>
      <c r="QJI57" s="239"/>
      <c r="QJJ57" s="239"/>
      <c r="QJK57" s="239"/>
      <c r="QJL57" s="239"/>
      <c r="QJM57" s="239"/>
      <c r="QJN57" s="239"/>
      <c r="QJO57" s="239"/>
      <c r="QJP57" s="239"/>
      <c r="QJQ57" s="239"/>
      <c r="QJR57" s="239"/>
      <c r="QJS57" s="239"/>
      <c r="QJT57" s="239"/>
      <c r="QJU57" s="239"/>
      <c r="QJV57" s="239"/>
      <c r="QJW57" s="239"/>
      <c r="QJX57" s="239"/>
      <c r="QJY57" s="239"/>
      <c r="QJZ57" s="239"/>
      <c r="QKA57" s="239"/>
      <c r="QKB57" s="239"/>
      <c r="QKC57" s="239"/>
      <c r="QKD57" s="239"/>
      <c r="QKE57" s="239"/>
      <c r="QKF57" s="239"/>
      <c r="QKG57" s="239"/>
      <c r="QKH57" s="239"/>
      <c r="QKI57" s="239"/>
      <c r="QKJ57" s="239"/>
      <c r="QKK57" s="239"/>
      <c r="QKL57" s="239"/>
      <c r="QKM57" s="239"/>
      <c r="QKN57" s="239"/>
      <c r="QKO57" s="239"/>
      <c r="QKP57" s="239"/>
      <c r="QKQ57" s="239"/>
      <c r="QKR57" s="239"/>
      <c r="QKS57" s="239"/>
      <c r="QKT57" s="239"/>
      <c r="QKU57" s="239"/>
      <c r="QKV57" s="239"/>
      <c r="QKW57" s="239"/>
      <c r="QKX57" s="239"/>
      <c r="QKY57" s="239"/>
      <c r="QKZ57" s="239"/>
      <c r="QLA57" s="239"/>
      <c r="QLB57" s="239"/>
      <c r="QLC57" s="239"/>
      <c r="QLD57" s="239"/>
      <c r="QLE57" s="239"/>
      <c r="QLF57" s="239"/>
      <c r="QLG57" s="239"/>
      <c r="QLH57" s="239"/>
      <c r="QLI57" s="239"/>
      <c r="QLJ57" s="239"/>
      <c r="QLK57" s="239"/>
      <c r="QLL57" s="239"/>
      <c r="QLM57" s="239"/>
      <c r="QLN57" s="239"/>
      <c r="QLO57" s="239"/>
      <c r="QLP57" s="239"/>
      <c r="QLQ57" s="239"/>
      <c r="QLR57" s="239"/>
      <c r="QLS57" s="239"/>
      <c r="QLT57" s="239"/>
      <c r="QLU57" s="239"/>
      <c r="QLV57" s="239"/>
      <c r="QLW57" s="239"/>
      <c r="QLX57" s="239"/>
      <c r="QLY57" s="239"/>
      <c r="QLZ57" s="239"/>
      <c r="QMA57" s="239"/>
      <c r="QMB57" s="239"/>
      <c r="QMC57" s="239"/>
      <c r="QMD57" s="239"/>
      <c r="QME57" s="239"/>
      <c r="QMF57" s="239"/>
      <c r="QMG57" s="239"/>
      <c r="QMH57" s="239"/>
      <c r="QMI57" s="239"/>
      <c r="QMJ57" s="239"/>
      <c r="QMK57" s="239"/>
      <c r="QML57" s="239"/>
      <c r="QMM57" s="239"/>
      <c r="QMN57" s="239"/>
      <c r="QMO57" s="239"/>
      <c r="QMP57" s="239"/>
      <c r="QMQ57" s="239"/>
      <c r="QMR57" s="239"/>
      <c r="QMS57" s="239"/>
      <c r="QMT57" s="239"/>
      <c r="QMU57" s="239"/>
      <c r="QMV57" s="239"/>
      <c r="QMW57" s="239"/>
      <c r="QMX57" s="239"/>
      <c r="QMY57" s="239"/>
      <c r="QMZ57" s="239"/>
      <c r="QNA57" s="239"/>
      <c r="QNB57" s="239"/>
      <c r="QNC57" s="239"/>
      <c r="QND57" s="239"/>
      <c r="QNE57" s="239"/>
      <c r="QNF57" s="239"/>
      <c r="QNG57" s="239"/>
      <c r="QNH57" s="239"/>
      <c r="QNI57" s="239"/>
      <c r="QNJ57" s="239"/>
      <c r="QNK57" s="239"/>
      <c r="QNL57" s="239"/>
      <c r="QNM57" s="239"/>
      <c r="QNN57" s="239"/>
      <c r="QNO57" s="239"/>
      <c r="QNP57" s="239"/>
      <c r="QNQ57" s="239"/>
      <c r="QNR57" s="239"/>
      <c r="QNS57" s="239"/>
      <c r="QNT57" s="239"/>
      <c r="QNU57" s="239"/>
      <c r="QNV57" s="239"/>
      <c r="QNW57" s="239"/>
      <c r="QNX57" s="239"/>
      <c r="QNY57" s="239"/>
      <c r="QNZ57" s="239"/>
      <c r="QOA57" s="239"/>
      <c r="QOB57" s="239"/>
      <c r="QOC57" s="239"/>
      <c r="QOD57" s="239"/>
      <c r="QOE57" s="239"/>
      <c r="QOF57" s="239"/>
      <c r="QOG57" s="239"/>
      <c r="QOH57" s="239"/>
      <c r="QOI57" s="239"/>
      <c r="QOJ57" s="239"/>
      <c r="QOK57" s="239"/>
      <c r="QOL57" s="239"/>
      <c r="QOM57" s="239"/>
      <c r="QON57" s="239"/>
      <c r="QOO57" s="239"/>
      <c r="QOP57" s="239"/>
      <c r="QOQ57" s="239"/>
      <c r="QOR57" s="239"/>
      <c r="QOS57" s="239"/>
      <c r="QOT57" s="239"/>
      <c r="QOU57" s="239"/>
      <c r="QOV57" s="239"/>
      <c r="QOW57" s="239"/>
      <c r="QOX57" s="239"/>
      <c r="QOY57" s="239"/>
      <c r="QOZ57" s="239"/>
      <c r="QPA57" s="239"/>
      <c r="QPB57" s="239"/>
      <c r="QPC57" s="239"/>
      <c r="QPD57" s="239"/>
      <c r="QPE57" s="239"/>
      <c r="QPF57" s="239"/>
      <c r="QPG57" s="239"/>
      <c r="QPH57" s="239"/>
      <c r="QPI57" s="239"/>
      <c r="QPJ57" s="239"/>
      <c r="QPK57" s="239"/>
      <c r="QPL57" s="239"/>
      <c r="QPM57" s="239"/>
      <c r="QPN57" s="239"/>
      <c r="QPO57" s="239"/>
      <c r="QPP57" s="239"/>
      <c r="QPQ57" s="239"/>
      <c r="QPR57" s="239"/>
      <c r="QPS57" s="239"/>
      <c r="QPT57" s="239"/>
      <c r="QPU57" s="239"/>
      <c r="QPV57" s="239"/>
      <c r="QPW57" s="239"/>
      <c r="QPX57" s="239"/>
      <c r="QPY57" s="239"/>
      <c r="QPZ57" s="239"/>
      <c r="QQA57" s="239"/>
      <c r="QQB57" s="239"/>
      <c r="QQC57" s="239"/>
      <c r="QQD57" s="239"/>
      <c r="QQE57" s="239"/>
      <c r="QQF57" s="239"/>
      <c r="QQG57" s="239"/>
      <c r="QQH57" s="239"/>
      <c r="QQI57" s="239"/>
      <c r="QQJ57" s="239"/>
      <c r="QQK57" s="239"/>
      <c r="QQL57" s="239"/>
      <c r="QQM57" s="239"/>
      <c r="QQN57" s="239"/>
      <c r="QQO57" s="239"/>
      <c r="QQP57" s="239"/>
      <c r="QQQ57" s="239"/>
      <c r="QQR57" s="239"/>
      <c r="QQS57" s="239"/>
      <c r="QQT57" s="239"/>
      <c r="QQU57" s="239"/>
      <c r="QQV57" s="239"/>
      <c r="QQW57" s="239"/>
      <c r="QQX57" s="239"/>
      <c r="QQY57" s="239"/>
      <c r="QQZ57" s="239"/>
      <c r="QRA57" s="239"/>
      <c r="QRB57" s="239"/>
      <c r="QRC57" s="239"/>
      <c r="QRD57" s="239"/>
      <c r="QRE57" s="239"/>
      <c r="QRF57" s="239"/>
      <c r="QRG57" s="239"/>
      <c r="QRH57" s="239"/>
      <c r="QRI57" s="239"/>
      <c r="QRJ57" s="239"/>
      <c r="QRK57" s="239"/>
      <c r="QRL57" s="239"/>
      <c r="QRM57" s="239"/>
      <c r="QRN57" s="239"/>
      <c r="QRO57" s="239"/>
      <c r="QRP57" s="239"/>
      <c r="QRQ57" s="239"/>
      <c r="QRR57" s="239"/>
      <c r="QRS57" s="239"/>
      <c r="QRT57" s="239"/>
      <c r="QRU57" s="239"/>
      <c r="QRV57" s="239"/>
      <c r="QRW57" s="239"/>
      <c r="QRX57" s="239"/>
      <c r="QRY57" s="239"/>
      <c r="QRZ57" s="239"/>
      <c r="QSA57" s="239"/>
      <c r="QSB57" s="239"/>
      <c r="QSC57" s="239"/>
      <c r="QSD57" s="239"/>
      <c r="QSE57" s="239"/>
      <c r="QSF57" s="239"/>
      <c r="QSG57" s="239"/>
      <c r="QSH57" s="239"/>
      <c r="QSI57" s="239"/>
      <c r="QSJ57" s="239"/>
      <c r="QSK57" s="239"/>
      <c r="QSL57" s="239"/>
      <c r="QSM57" s="239"/>
      <c r="QSN57" s="239"/>
      <c r="QSO57" s="239"/>
      <c r="QSP57" s="239"/>
      <c r="QSQ57" s="239"/>
      <c r="QSR57" s="239"/>
      <c r="QSS57" s="239"/>
      <c r="QST57" s="239"/>
      <c r="QSU57" s="239"/>
      <c r="QSV57" s="239"/>
      <c r="QSW57" s="239"/>
      <c r="QSX57" s="239"/>
      <c r="QSY57" s="239"/>
      <c r="QSZ57" s="239"/>
      <c r="QTA57" s="239"/>
      <c r="QTB57" s="239"/>
      <c r="QTC57" s="239"/>
      <c r="QTD57" s="239"/>
      <c r="QTE57" s="239"/>
      <c r="QTF57" s="239"/>
      <c r="QTG57" s="239"/>
      <c r="QTH57" s="239"/>
      <c r="QTI57" s="239"/>
      <c r="QTJ57" s="239"/>
      <c r="QTK57" s="239"/>
      <c r="QTL57" s="239"/>
      <c r="QTM57" s="239"/>
      <c r="QTN57" s="239"/>
      <c r="QTO57" s="239"/>
      <c r="QTP57" s="239"/>
      <c r="QTQ57" s="239"/>
      <c r="QTR57" s="239"/>
      <c r="QTS57" s="239"/>
      <c r="QTT57" s="239"/>
      <c r="QTU57" s="239"/>
      <c r="QTV57" s="239"/>
      <c r="QTW57" s="239"/>
      <c r="QTX57" s="239"/>
      <c r="QTY57" s="239"/>
      <c r="QTZ57" s="239"/>
      <c r="QUA57" s="239"/>
      <c r="QUB57" s="239"/>
      <c r="QUC57" s="239"/>
      <c r="QUD57" s="239"/>
      <c r="QUE57" s="239"/>
      <c r="QUF57" s="239"/>
      <c r="QUG57" s="239"/>
      <c r="QUH57" s="239"/>
      <c r="QUI57" s="239"/>
      <c r="QUJ57" s="239"/>
      <c r="QUK57" s="239"/>
      <c r="QUL57" s="239"/>
      <c r="QUM57" s="239"/>
      <c r="QUN57" s="239"/>
      <c r="QUO57" s="239"/>
      <c r="QUP57" s="239"/>
      <c r="QUQ57" s="239"/>
      <c r="QUR57" s="239"/>
      <c r="QUS57" s="239"/>
      <c r="QUT57" s="239"/>
      <c r="QUU57" s="239"/>
      <c r="QUV57" s="239"/>
      <c r="QUW57" s="239"/>
      <c r="QUX57" s="239"/>
      <c r="QUY57" s="239"/>
      <c r="QUZ57" s="239"/>
      <c r="QVA57" s="239"/>
      <c r="QVB57" s="239"/>
      <c r="QVC57" s="239"/>
      <c r="QVD57" s="239"/>
      <c r="QVE57" s="239"/>
      <c r="QVF57" s="239"/>
      <c r="QVG57" s="239"/>
      <c r="QVH57" s="239"/>
      <c r="QVI57" s="239"/>
      <c r="QVJ57" s="239"/>
      <c r="QVK57" s="239"/>
      <c r="QVL57" s="239"/>
      <c r="QVM57" s="239"/>
      <c r="QVN57" s="239"/>
      <c r="QVO57" s="239"/>
      <c r="QVP57" s="239"/>
      <c r="QVQ57" s="239"/>
      <c r="QVR57" s="239"/>
      <c r="QVS57" s="239"/>
      <c r="QVT57" s="239"/>
      <c r="QVU57" s="239"/>
      <c r="QVV57" s="239"/>
      <c r="QVW57" s="239"/>
      <c r="QVX57" s="239"/>
      <c r="QVY57" s="239"/>
      <c r="QVZ57" s="239"/>
      <c r="QWA57" s="239"/>
      <c r="QWB57" s="239"/>
      <c r="QWC57" s="239"/>
      <c r="QWD57" s="239"/>
      <c r="QWE57" s="239"/>
      <c r="QWF57" s="239"/>
      <c r="QWG57" s="239"/>
      <c r="QWH57" s="239"/>
      <c r="QWI57" s="239"/>
      <c r="QWJ57" s="239"/>
      <c r="QWK57" s="239"/>
      <c r="QWL57" s="239"/>
      <c r="QWM57" s="239"/>
      <c r="QWN57" s="239"/>
      <c r="QWO57" s="239"/>
      <c r="QWP57" s="239"/>
      <c r="QWQ57" s="239"/>
      <c r="QWR57" s="239"/>
      <c r="QWS57" s="239"/>
      <c r="QWT57" s="239"/>
      <c r="QWU57" s="239"/>
      <c r="QWV57" s="239"/>
      <c r="QWW57" s="239"/>
      <c r="QWX57" s="239"/>
      <c r="QWY57" s="239"/>
      <c r="QWZ57" s="239"/>
      <c r="QXA57" s="239"/>
      <c r="QXB57" s="239"/>
      <c r="QXC57" s="239"/>
      <c r="QXD57" s="239"/>
      <c r="QXE57" s="239"/>
      <c r="QXF57" s="239"/>
      <c r="QXG57" s="239"/>
      <c r="QXH57" s="239"/>
      <c r="QXI57" s="239"/>
      <c r="QXJ57" s="239"/>
      <c r="QXK57" s="239"/>
      <c r="QXL57" s="239"/>
      <c r="QXM57" s="239"/>
      <c r="QXN57" s="239"/>
      <c r="QXO57" s="239"/>
      <c r="QXP57" s="239"/>
      <c r="QXQ57" s="239"/>
      <c r="QXR57" s="239"/>
      <c r="QXS57" s="239"/>
      <c r="QXT57" s="239"/>
      <c r="QXU57" s="239"/>
      <c r="QXV57" s="239"/>
      <c r="QXW57" s="239"/>
      <c r="QXX57" s="239"/>
      <c r="QXY57" s="239"/>
      <c r="QXZ57" s="239"/>
      <c r="QYA57" s="239"/>
      <c r="QYB57" s="239"/>
      <c r="QYC57" s="239"/>
      <c r="QYD57" s="239"/>
      <c r="QYE57" s="239"/>
      <c r="QYF57" s="239"/>
      <c r="QYG57" s="239"/>
      <c r="QYH57" s="239"/>
      <c r="QYI57" s="239"/>
      <c r="QYJ57" s="239"/>
      <c r="QYK57" s="239"/>
      <c r="QYL57" s="239"/>
      <c r="QYM57" s="239"/>
      <c r="QYN57" s="239"/>
      <c r="QYO57" s="239"/>
      <c r="QYP57" s="239"/>
      <c r="QYQ57" s="239"/>
      <c r="QYR57" s="239"/>
      <c r="QYS57" s="239"/>
      <c r="QYT57" s="239"/>
      <c r="QYU57" s="239"/>
      <c r="QYV57" s="239"/>
      <c r="QYW57" s="239"/>
      <c r="QYX57" s="239"/>
      <c r="QYY57" s="239"/>
      <c r="QYZ57" s="239"/>
      <c r="QZA57" s="239"/>
      <c r="QZB57" s="239"/>
      <c r="QZC57" s="239"/>
      <c r="QZD57" s="239"/>
      <c r="QZE57" s="239"/>
      <c r="QZF57" s="239"/>
      <c r="QZG57" s="239"/>
      <c r="QZH57" s="239"/>
      <c r="QZI57" s="239"/>
      <c r="QZJ57" s="239"/>
      <c r="QZK57" s="239"/>
      <c r="QZL57" s="239"/>
      <c r="QZM57" s="239"/>
      <c r="QZN57" s="239"/>
      <c r="QZO57" s="239"/>
      <c r="QZP57" s="239"/>
      <c r="QZQ57" s="239"/>
      <c r="QZR57" s="239"/>
      <c r="QZS57" s="239"/>
      <c r="QZT57" s="239"/>
      <c r="QZU57" s="239"/>
      <c r="QZV57" s="239"/>
      <c r="QZW57" s="239"/>
      <c r="QZX57" s="239"/>
      <c r="QZY57" s="239"/>
      <c r="QZZ57" s="239"/>
      <c r="RAA57" s="239"/>
      <c r="RAB57" s="239"/>
      <c r="RAC57" s="239"/>
      <c r="RAD57" s="239"/>
      <c r="RAE57" s="239"/>
      <c r="RAF57" s="239"/>
      <c r="RAG57" s="239"/>
      <c r="RAH57" s="239"/>
      <c r="RAI57" s="239"/>
      <c r="RAJ57" s="239"/>
      <c r="RAK57" s="239"/>
      <c r="RAL57" s="239"/>
      <c r="RAM57" s="239"/>
      <c r="RAN57" s="239"/>
      <c r="RAO57" s="239"/>
      <c r="RAP57" s="239"/>
      <c r="RAQ57" s="239"/>
      <c r="RAR57" s="239"/>
      <c r="RAS57" s="239"/>
      <c r="RAT57" s="239"/>
      <c r="RAU57" s="239"/>
      <c r="RAV57" s="239"/>
      <c r="RAW57" s="239"/>
      <c r="RAX57" s="239"/>
      <c r="RAY57" s="239"/>
      <c r="RAZ57" s="239"/>
      <c r="RBA57" s="239"/>
      <c r="RBB57" s="239"/>
      <c r="RBC57" s="239"/>
      <c r="RBD57" s="239"/>
      <c r="RBE57" s="239"/>
      <c r="RBF57" s="239"/>
      <c r="RBG57" s="239"/>
      <c r="RBH57" s="239"/>
      <c r="RBI57" s="239"/>
      <c r="RBJ57" s="239"/>
      <c r="RBK57" s="239"/>
      <c r="RBL57" s="239"/>
      <c r="RBM57" s="239"/>
      <c r="RBN57" s="239"/>
      <c r="RBO57" s="239"/>
      <c r="RBP57" s="239"/>
      <c r="RBQ57" s="239"/>
      <c r="RBR57" s="239"/>
      <c r="RBS57" s="239"/>
      <c r="RBT57" s="239"/>
      <c r="RBU57" s="239"/>
      <c r="RBV57" s="239"/>
      <c r="RBW57" s="239"/>
      <c r="RBX57" s="239"/>
      <c r="RBY57" s="239"/>
      <c r="RBZ57" s="239"/>
      <c r="RCA57" s="239"/>
      <c r="RCB57" s="239"/>
      <c r="RCC57" s="239"/>
      <c r="RCD57" s="239"/>
      <c r="RCE57" s="239"/>
      <c r="RCF57" s="239"/>
      <c r="RCG57" s="239"/>
      <c r="RCH57" s="239"/>
      <c r="RCI57" s="239"/>
      <c r="RCJ57" s="239"/>
      <c r="RCK57" s="239"/>
      <c r="RCL57" s="239"/>
      <c r="RCM57" s="239"/>
      <c r="RCN57" s="239"/>
      <c r="RCO57" s="239"/>
      <c r="RCP57" s="239"/>
      <c r="RCQ57" s="239"/>
      <c r="RCR57" s="239"/>
      <c r="RCS57" s="239"/>
      <c r="RCT57" s="239"/>
      <c r="RCU57" s="239"/>
      <c r="RCV57" s="239"/>
      <c r="RCW57" s="239"/>
      <c r="RCX57" s="239"/>
      <c r="RCY57" s="239"/>
      <c r="RCZ57" s="239"/>
      <c r="RDA57" s="239"/>
      <c r="RDB57" s="239"/>
      <c r="RDC57" s="239"/>
      <c r="RDD57" s="239"/>
      <c r="RDE57" s="239"/>
      <c r="RDF57" s="239"/>
      <c r="RDG57" s="239"/>
      <c r="RDH57" s="239"/>
      <c r="RDI57" s="239"/>
      <c r="RDJ57" s="239"/>
      <c r="RDK57" s="239"/>
      <c r="RDL57" s="239"/>
      <c r="RDM57" s="239"/>
      <c r="RDN57" s="239"/>
      <c r="RDO57" s="239"/>
      <c r="RDP57" s="239"/>
      <c r="RDQ57" s="239"/>
      <c r="RDR57" s="239"/>
      <c r="RDS57" s="239"/>
      <c r="RDT57" s="239"/>
      <c r="RDU57" s="239"/>
      <c r="RDV57" s="239"/>
      <c r="RDW57" s="239"/>
      <c r="RDX57" s="239"/>
      <c r="RDY57" s="239"/>
      <c r="RDZ57" s="239"/>
      <c r="REA57" s="239"/>
      <c r="REB57" s="239"/>
      <c r="REC57" s="239"/>
      <c r="RED57" s="239"/>
      <c r="REE57" s="239"/>
      <c r="REF57" s="239"/>
      <c r="REG57" s="239"/>
      <c r="REH57" s="239"/>
      <c r="REI57" s="239"/>
      <c r="REJ57" s="239"/>
      <c r="REK57" s="239"/>
      <c r="REL57" s="239"/>
      <c r="REM57" s="239"/>
      <c r="REN57" s="239"/>
      <c r="REO57" s="239"/>
      <c r="REP57" s="239"/>
      <c r="REQ57" s="239"/>
      <c r="RER57" s="239"/>
      <c r="RES57" s="239"/>
      <c r="RET57" s="239"/>
      <c r="REU57" s="239"/>
      <c r="REV57" s="239"/>
      <c r="REW57" s="239"/>
      <c r="REX57" s="239"/>
      <c r="REY57" s="239"/>
      <c r="REZ57" s="239"/>
      <c r="RFA57" s="239"/>
      <c r="RFB57" s="239"/>
      <c r="RFC57" s="239"/>
      <c r="RFD57" s="239"/>
      <c r="RFE57" s="239"/>
      <c r="RFF57" s="239"/>
      <c r="RFG57" s="239"/>
      <c r="RFH57" s="239"/>
      <c r="RFI57" s="239"/>
      <c r="RFJ57" s="239"/>
      <c r="RFK57" s="239"/>
      <c r="RFL57" s="239"/>
      <c r="RFM57" s="239"/>
      <c r="RFN57" s="239"/>
      <c r="RFO57" s="239"/>
      <c r="RFP57" s="239"/>
      <c r="RFQ57" s="239"/>
      <c r="RFR57" s="239"/>
      <c r="RFS57" s="239"/>
      <c r="RFT57" s="239"/>
      <c r="RFU57" s="239"/>
      <c r="RFV57" s="239"/>
      <c r="RFW57" s="239"/>
      <c r="RFX57" s="239"/>
      <c r="RFY57" s="239"/>
      <c r="RFZ57" s="239"/>
      <c r="RGA57" s="239"/>
      <c r="RGB57" s="239"/>
      <c r="RGC57" s="239"/>
      <c r="RGD57" s="239"/>
      <c r="RGE57" s="239"/>
      <c r="RGF57" s="239"/>
      <c r="RGG57" s="239"/>
      <c r="RGH57" s="239"/>
      <c r="RGI57" s="239"/>
      <c r="RGJ57" s="239"/>
      <c r="RGK57" s="239"/>
      <c r="RGL57" s="239"/>
      <c r="RGM57" s="239"/>
      <c r="RGN57" s="239"/>
      <c r="RGO57" s="239"/>
      <c r="RGP57" s="239"/>
      <c r="RGQ57" s="239"/>
      <c r="RGR57" s="239"/>
      <c r="RGS57" s="239"/>
      <c r="RGT57" s="239"/>
      <c r="RGU57" s="239"/>
      <c r="RGV57" s="239"/>
      <c r="RGW57" s="239"/>
      <c r="RGX57" s="239"/>
      <c r="RGY57" s="239"/>
      <c r="RGZ57" s="239"/>
      <c r="RHA57" s="239"/>
      <c r="RHB57" s="239"/>
      <c r="RHC57" s="239"/>
      <c r="RHD57" s="239"/>
      <c r="RHE57" s="239"/>
      <c r="RHF57" s="239"/>
      <c r="RHG57" s="239"/>
      <c r="RHH57" s="239"/>
      <c r="RHI57" s="239"/>
      <c r="RHJ57" s="239"/>
      <c r="RHK57" s="239"/>
      <c r="RHL57" s="239"/>
      <c r="RHM57" s="239"/>
      <c r="RHN57" s="239"/>
      <c r="RHO57" s="239"/>
      <c r="RHP57" s="239"/>
      <c r="RHQ57" s="239"/>
      <c r="RHR57" s="239"/>
      <c r="RHS57" s="239"/>
      <c r="RHT57" s="239"/>
      <c r="RHU57" s="239"/>
      <c r="RHV57" s="239"/>
      <c r="RHW57" s="239"/>
      <c r="RHX57" s="239"/>
      <c r="RHY57" s="239"/>
      <c r="RHZ57" s="239"/>
      <c r="RIA57" s="239"/>
      <c r="RIB57" s="239"/>
      <c r="RIC57" s="239"/>
      <c r="RID57" s="239"/>
      <c r="RIE57" s="239"/>
      <c r="RIF57" s="239"/>
      <c r="RIG57" s="239"/>
      <c r="RIH57" s="239"/>
      <c r="RII57" s="239"/>
      <c r="RIJ57" s="239"/>
      <c r="RIK57" s="239"/>
      <c r="RIL57" s="239"/>
      <c r="RIM57" s="239"/>
      <c r="RIN57" s="239"/>
      <c r="RIO57" s="239"/>
      <c r="RIP57" s="239"/>
      <c r="RIQ57" s="239"/>
      <c r="RIR57" s="239"/>
      <c r="RIS57" s="239"/>
      <c r="RIT57" s="239"/>
      <c r="RIU57" s="239"/>
      <c r="RIV57" s="239"/>
      <c r="RIW57" s="239"/>
      <c r="RIX57" s="239"/>
      <c r="RIY57" s="239"/>
      <c r="RIZ57" s="239"/>
      <c r="RJA57" s="239"/>
      <c r="RJB57" s="239"/>
      <c r="RJC57" s="239"/>
      <c r="RJD57" s="239"/>
      <c r="RJE57" s="239"/>
      <c r="RJF57" s="239"/>
      <c r="RJG57" s="239"/>
      <c r="RJH57" s="239"/>
      <c r="RJI57" s="239"/>
      <c r="RJJ57" s="239"/>
      <c r="RJK57" s="239"/>
      <c r="RJL57" s="239"/>
      <c r="RJM57" s="239"/>
      <c r="RJN57" s="239"/>
      <c r="RJO57" s="239"/>
      <c r="RJP57" s="239"/>
      <c r="RJQ57" s="239"/>
      <c r="RJR57" s="239"/>
      <c r="RJS57" s="239"/>
      <c r="RJT57" s="239"/>
      <c r="RJU57" s="239"/>
      <c r="RJV57" s="239"/>
      <c r="RJW57" s="239"/>
      <c r="RJX57" s="239"/>
      <c r="RJY57" s="239"/>
      <c r="RJZ57" s="239"/>
      <c r="RKA57" s="239"/>
      <c r="RKB57" s="239"/>
      <c r="RKC57" s="239"/>
      <c r="RKD57" s="239"/>
      <c r="RKE57" s="239"/>
      <c r="RKF57" s="239"/>
      <c r="RKG57" s="239"/>
      <c r="RKH57" s="239"/>
      <c r="RKI57" s="239"/>
      <c r="RKJ57" s="239"/>
      <c r="RKK57" s="239"/>
      <c r="RKL57" s="239"/>
      <c r="RKM57" s="239"/>
      <c r="RKN57" s="239"/>
      <c r="RKO57" s="239"/>
      <c r="RKP57" s="239"/>
      <c r="RKQ57" s="239"/>
      <c r="RKR57" s="239"/>
      <c r="RKS57" s="239"/>
      <c r="RKT57" s="239"/>
      <c r="RKU57" s="239"/>
      <c r="RKV57" s="239"/>
      <c r="RKW57" s="239"/>
      <c r="RKX57" s="239"/>
      <c r="RKY57" s="239"/>
      <c r="RKZ57" s="239"/>
      <c r="RLA57" s="239"/>
      <c r="RLB57" s="239"/>
      <c r="RLC57" s="239"/>
      <c r="RLD57" s="239"/>
      <c r="RLE57" s="239"/>
      <c r="RLF57" s="239"/>
      <c r="RLG57" s="239"/>
      <c r="RLH57" s="239"/>
      <c r="RLI57" s="239"/>
      <c r="RLJ57" s="239"/>
      <c r="RLK57" s="239"/>
      <c r="RLL57" s="239"/>
      <c r="RLM57" s="239"/>
      <c r="RLN57" s="239"/>
      <c r="RLO57" s="239"/>
      <c r="RLP57" s="239"/>
      <c r="RLQ57" s="239"/>
      <c r="RLR57" s="239"/>
      <c r="RLS57" s="239"/>
      <c r="RLT57" s="239"/>
      <c r="RLU57" s="239"/>
      <c r="RLV57" s="239"/>
      <c r="RLW57" s="239"/>
      <c r="RLX57" s="239"/>
      <c r="RLY57" s="239"/>
      <c r="RLZ57" s="239"/>
      <c r="RMA57" s="239"/>
      <c r="RMB57" s="239"/>
      <c r="RMC57" s="239"/>
      <c r="RMD57" s="239"/>
      <c r="RME57" s="239"/>
      <c r="RMF57" s="239"/>
      <c r="RMG57" s="239"/>
      <c r="RMH57" s="239"/>
      <c r="RMI57" s="239"/>
      <c r="RMJ57" s="239"/>
      <c r="RMK57" s="239"/>
      <c r="RML57" s="239"/>
      <c r="RMM57" s="239"/>
      <c r="RMN57" s="239"/>
      <c r="RMO57" s="239"/>
      <c r="RMP57" s="239"/>
      <c r="RMQ57" s="239"/>
      <c r="RMR57" s="239"/>
      <c r="RMS57" s="239"/>
      <c r="RMT57" s="239"/>
      <c r="RMU57" s="239"/>
      <c r="RMV57" s="239"/>
      <c r="RMW57" s="239"/>
      <c r="RMX57" s="239"/>
      <c r="RMY57" s="239"/>
      <c r="RMZ57" s="239"/>
      <c r="RNA57" s="239"/>
      <c r="RNB57" s="239"/>
      <c r="RNC57" s="239"/>
      <c r="RND57" s="239"/>
      <c r="RNE57" s="239"/>
      <c r="RNF57" s="239"/>
      <c r="RNG57" s="239"/>
      <c r="RNH57" s="239"/>
      <c r="RNI57" s="239"/>
      <c r="RNJ57" s="239"/>
      <c r="RNK57" s="239"/>
      <c r="RNL57" s="239"/>
      <c r="RNM57" s="239"/>
      <c r="RNN57" s="239"/>
      <c r="RNO57" s="239"/>
      <c r="RNP57" s="239"/>
      <c r="RNQ57" s="239"/>
      <c r="RNR57" s="239"/>
      <c r="RNS57" s="239"/>
      <c r="RNT57" s="239"/>
      <c r="RNU57" s="239"/>
      <c r="RNV57" s="239"/>
      <c r="RNW57" s="239"/>
      <c r="RNX57" s="239"/>
      <c r="RNY57" s="239"/>
      <c r="RNZ57" s="239"/>
      <c r="ROA57" s="239"/>
      <c r="ROB57" s="239"/>
      <c r="ROC57" s="239"/>
      <c r="ROD57" s="239"/>
      <c r="ROE57" s="239"/>
      <c r="ROF57" s="239"/>
      <c r="ROG57" s="239"/>
      <c r="ROH57" s="239"/>
      <c r="ROI57" s="239"/>
      <c r="ROJ57" s="239"/>
      <c r="ROK57" s="239"/>
      <c r="ROL57" s="239"/>
      <c r="ROM57" s="239"/>
      <c r="RON57" s="239"/>
      <c r="ROO57" s="239"/>
      <c r="ROP57" s="239"/>
      <c r="ROQ57" s="239"/>
      <c r="ROR57" s="239"/>
      <c r="ROS57" s="239"/>
      <c r="ROT57" s="239"/>
      <c r="ROU57" s="239"/>
      <c r="ROV57" s="239"/>
      <c r="ROW57" s="239"/>
      <c r="ROX57" s="239"/>
      <c r="ROY57" s="239"/>
      <c r="ROZ57" s="239"/>
      <c r="RPA57" s="239"/>
      <c r="RPB57" s="239"/>
      <c r="RPC57" s="239"/>
      <c r="RPD57" s="239"/>
      <c r="RPE57" s="239"/>
      <c r="RPF57" s="239"/>
      <c r="RPG57" s="239"/>
      <c r="RPH57" s="239"/>
      <c r="RPI57" s="239"/>
      <c r="RPJ57" s="239"/>
      <c r="RPK57" s="239"/>
      <c r="RPL57" s="239"/>
      <c r="RPM57" s="239"/>
      <c r="RPN57" s="239"/>
      <c r="RPO57" s="239"/>
      <c r="RPP57" s="239"/>
      <c r="RPQ57" s="239"/>
      <c r="RPR57" s="239"/>
      <c r="RPS57" s="239"/>
      <c r="RPT57" s="239"/>
      <c r="RPU57" s="239"/>
      <c r="RPV57" s="239"/>
      <c r="RPW57" s="239"/>
      <c r="RPX57" s="239"/>
      <c r="RPY57" s="239"/>
      <c r="RPZ57" s="239"/>
      <c r="RQA57" s="239"/>
      <c r="RQB57" s="239"/>
      <c r="RQC57" s="239"/>
      <c r="RQD57" s="239"/>
      <c r="RQE57" s="239"/>
      <c r="RQF57" s="239"/>
      <c r="RQG57" s="239"/>
      <c r="RQH57" s="239"/>
      <c r="RQI57" s="239"/>
      <c r="RQJ57" s="239"/>
      <c r="RQK57" s="239"/>
      <c r="RQL57" s="239"/>
      <c r="RQM57" s="239"/>
      <c r="RQN57" s="239"/>
      <c r="RQO57" s="239"/>
      <c r="RQP57" s="239"/>
      <c r="RQQ57" s="239"/>
      <c r="RQR57" s="239"/>
      <c r="RQS57" s="239"/>
      <c r="RQT57" s="239"/>
      <c r="RQU57" s="239"/>
      <c r="RQV57" s="239"/>
      <c r="RQW57" s="239"/>
      <c r="RQX57" s="239"/>
      <c r="RQY57" s="239"/>
      <c r="RQZ57" s="239"/>
      <c r="RRA57" s="239"/>
      <c r="RRB57" s="239"/>
      <c r="RRC57" s="239"/>
      <c r="RRD57" s="239"/>
      <c r="RRE57" s="239"/>
      <c r="RRF57" s="239"/>
      <c r="RRG57" s="239"/>
      <c r="RRH57" s="239"/>
      <c r="RRI57" s="239"/>
      <c r="RRJ57" s="239"/>
      <c r="RRK57" s="239"/>
      <c r="RRL57" s="239"/>
      <c r="RRM57" s="239"/>
      <c r="RRN57" s="239"/>
      <c r="RRO57" s="239"/>
      <c r="RRP57" s="239"/>
      <c r="RRQ57" s="239"/>
      <c r="RRR57" s="239"/>
      <c r="RRS57" s="239"/>
      <c r="RRT57" s="239"/>
      <c r="RRU57" s="239"/>
      <c r="RRV57" s="239"/>
      <c r="RRW57" s="239"/>
      <c r="RRX57" s="239"/>
      <c r="RRY57" s="239"/>
      <c r="RRZ57" s="239"/>
      <c r="RSA57" s="239"/>
      <c r="RSB57" s="239"/>
      <c r="RSC57" s="239"/>
      <c r="RSD57" s="239"/>
      <c r="RSE57" s="239"/>
      <c r="RSF57" s="239"/>
      <c r="RSG57" s="239"/>
      <c r="RSH57" s="239"/>
      <c r="RSI57" s="239"/>
      <c r="RSJ57" s="239"/>
      <c r="RSK57" s="239"/>
      <c r="RSL57" s="239"/>
      <c r="RSM57" s="239"/>
      <c r="RSN57" s="239"/>
      <c r="RSO57" s="239"/>
      <c r="RSP57" s="239"/>
      <c r="RSQ57" s="239"/>
      <c r="RSR57" s="239"/>
      <c r="RSS57" s="239"/>
      <c r="RST57" s="239"/>
      <c r="RSU57" s="239"/>
      <c r="RSV57" s="239"/>
      <c r="RSW57" s="239"/>
      <c r="RSX57" s="239"/>
      <c r="RSY57" s="239"/>
      <c r="RSZ57" s="239"/>
      <c r="RTA57" s="239"/>
      <c r="RTB57" s="239"/>
      <c r="RTC57" s="239"/>
      <c r="RTD57" s="239"/>
      <c r="RTE57" s="239"/>
      <c r="RTF57" s="239"/>
      <c r="RTG57" s="239"/>
      <c r="RTH57" s="239"/>
      <c r="RTI57" s="239"/>
      <c r="RTJ57" s="239"/>
      <c r="RTK57" s="239"/>
      <c r="RTL57" s="239"/>
      <c r="RTM57" s="239"/>
      <c r="RTN57" s="239"/>
      <c r="RTO57" s="239"/>
      <c r="RTP57" s="239"/>
      <c r="RTQ57" s="239"/>
      <c r="RTR57" s="239"/>
      <c r="RTS57" s="239"/>
      <c r="RTT57" s="239"/>
      <c r="RTU57" s="239"/>
      <c r="RTV57" s="239"/>
      <c r="RTW57" s="239"/>
      <c r="RTX57" s="239"/>
      <c r="RTY57" s="239"/>
      <c r="RTZ57" s="239"/>
      <c r="RUA57" s="239"/>
      <c r="RUB57" s="239"/>
      <c r="RUC57" s="239"/>
      <c r="RUD57" s="239"/>
      <c r="RUE57" s="239"/>
      <c r="RUF57" s="239"/>
      <c r="RUG57" s="239"/>
      <c r="RUH57" s="239"/>
      <c r="RUI57" s="239"/>
      <c r="RUJ57" s="239"/>
      <c r="RUK57" s="239"/>
      <c r="RUL57" s="239"/>
      <c r="RUM57" s="239"/>
      <c r="RUN57" s="239"/>
      <c r="RUO57" s="239"/>
      <c r="RUP57" s="239"/>
      <c r="RUQ57" s="239"/>
      <c r="RUR57" s="239"/>
      <c r="RUS57" s="239"/>
      <c r="RUT57" s="239"/>
      <c r="RUU57" s="239"/>
      <c r="RUV57" s="239"/>
      <c r="RUW57" s="239"/>
      <c r="RUX57" s="239"/>
      <c r="RUY57" s="239"/>
      <c r="RUZ57" s="239"/>
      <c r="RVA57" s="239"/>
      <c r="RVB57" s="239"/>
      <c r="RVC57" s="239"/>
      <c r="RVD57" s="239"/>
      <c r="RVE57" s="239"/>
      <c r="RVF57" s="239"/>
      <c r="RVG57" s="239"/>
      <c r="RVH57" s="239"/>
      <c r="RVI57" s="239"/>
      <c r="RVJ57" s="239"/>
      <c r="RVK57" s="239"/>
      <c r="RVL57" s="239"/>
      <c r="RVM57" s="239"/>
      <c r="RVN57" s="239"/>
      <c r="RVO57" s="239"/>
      <c r="RVP57" s="239"/>
      <c r="RVQ57" s="239"/>
      <c r="RVR57" s="239"/>
      <c r="RVS57" s="239"/>
      <c r="RVT57" s="239"/>
      <c r="RVU57" s="239"/>
      <c r="RVV57" s="239"/>
      <c r="RVW57" s="239"/>
      <c r="RVX57" s="239"/>
      <c r="RVY57" s="239"/>
      <c r="RVZ57" s="239"/>
      <c r="RWA57" s="239"/>
      <c r="RWB57" s="239"/>
      <c r="RWC57" s="239"/>
      <c r="RWD57" s="239"/>
      <c r="RWE57" s="239"/>
      <c r="RWF57" s="239"/>
      <c r="RWG57" s="239"/>
      <c r="RWH57" s="239"/>
      <c r="RWI57" s="239"/>
      <c r="RWJ57" s="239"/>
      <c r="RWK57" s="239"/>
      <c r="RWL57" s="239"/>
      <c r="RWM57" s="239"/>
      <c r="RWN57" s="239"/>
      <c r="RWO57" s="239"/>
      <c r="RWP57" s="239"/>
      <c r="RWQ57" s="239"/>
      <c r="RWR57" s="239"/>
      <c r="RWS57" s="239"/>
      <c r="RWT57" s="239"/>
      <c r="RWU57" s="239"/>
      <c r="RWV57" s="239"/>
      <c r="RWW57" s="239"/>
      <c r="RWX57" s="239"/>
      <c r="RWY57" s="239"/>
      <c r="RWZ57" s="239"/>
      <c r="RXA57" s="239"/>
      <c r="RXB57" s="239"/>
      <c r="RXC57" s="239"/>
      <c r="RXD57" s="239"/>
      <c r="RXE57" s="239"/>
      <c r="RXF57" s="239"/>
      <c r="RXG57" s="239"/>
      <c r="RXH57" s="239"/>
      <c r="RXI57" s="239"/>
      <c r="RXJ57" s="239"/>
      <c r="RXK57" s="239"/>
      <c r="RXL57" s="239"/>
      <c r="RXM57" s="239"/>
      <c r="RXN57" s="239"/>
      <c r="RXO57" s="239"/>
      <c r="RXP57" s="239"/>
      <c r="RXQ57" s="239"/>
      <c r="RXR57" s="239"/>
      <c r="RXS57" s="239"/>
      <c r="RXT57" s="239"/>
      <c r="RXU57" s="239"/>
      <c r="RXV57" s="239"/>
      <c r="RXW57" s="239"/>
      <c r="RXX57" s="239"/>
      <c r="RXY57" s="239"/>
      <c r="RXZ57" s="239"/>
      <c r="RYA57" s="239"/>
      <c r="RYB57" s="239"/>
      <c r="RYC57" s="239"/>
      <c r="RYD57" s="239"/>
      <c r="RYE57" s="239"/>
      <c r="RYF57" s="239"/>
      <c r="RYG57" s="239"/>
      <c r="RYH57" s="239"/>
      <c r="RYI57" s="239"/>
      <c r="RYJ57" s="239"/>
      <c r="RYK57" s="239"/>
      <c r="RYL57" s="239"/>
      <c r="RYM57" s="239"/>
      <c r="RYN57" s="239"/>
      <c r="RYO57" s="239"/>
      <c r="RYP57" s="239"/>
      <c r="RYQ57" s="239"/>
      <c r="RYR57" s="239"/>
      <c r="RYS57" s="239"/>
      <c r="RYT57" s="239"/>
      <c r="RYU57" s="239"/>
      <c r="RYV57" s="239"/>
      <c r="RYW57" s="239"/>
      <c r="RYX57" s="239"/>
      <c r="RYY57" s="239"/>
      <c r="RYZ57" s="239"/>
      <c r="RZA57" s="239"/>
      <c r="RZB57" s="239"/>
      <c r="RZC57" s="239"/>
      <c r="RZD57" s="239"/>
      <c r="RZE57" s="239"/>
      <c r="RZF57" s="239"/>
      <c r="RZG57" s="239"/>
      <c r="RZH57" s="239"/>
      <c r="RZI57" s="239"/>
      <c r="RZJ57" s="239"/>
      <c r="RZK57" s="239"/>
      <c r="RZL57" s="239"/>
      <c r="RZM57" s="239"/>
      <c r="RZN57" s="239"/>
      <c r="RZO57" s="239"/>
      <c r="RZP57" s="239"/>
      <c r="RZQ57" s="239"/>
      <c r="RZR57" s="239"/>
      <c r="RZS57" s="239"/>
      <c r="RZT57" s="239"/>
      <c r="RZU57" s="239"/>
      <c r="RZV57" s="239"/>
      <c r="RZW57" s="239"/>
      <c r="RZX57" s="239"/>
      <c r="RZY57" s="239"/>
      <c r="RZZ57" s="239"/>
      <c r="SAA57" s="239"/>
      <c r="SAB57" s="239"/>
      <c r="SAC57" s="239"/>
      <c r="SAD57" s="239"/>
      <c r="SAE57" s="239"/>
      <c r="SAF57" s="239"/>
      <c r="SAG57" s="239"/>
      <c r="SAH57" s="239"/>
      <c r="SAI57" s="239"/>
      <c r="SAJ57" s="239"/>
      <c r="SAK57" s="239"/>
      <c r="SAL57" s="239"/>
      <c r="SAM57" s="239"/>
      <c r="SAN57" s="239"/>
      <c r="SAO57" s="239"/>
      <c r="SAP57" s="239"/>
      <c r="SAQ57" s="239"/>
      <c r="SAR57" s="239"/>
      <c r="SAS57" s="239"/>
      <c r="SAT57" s="239"/>
      <c r="SAU57" s="239"/>
      <c r="SAV57" s="239"/>
      <c r="SAW57" s="239"/>
      <c r="SAX57" s="239"/>
      <c r="SAY57" s="239"/>
      <c r="SAZ57" s="239"/>
      <c r="SBA57" s="239"/>
      <c r="SBB57" s="239"/>
      <c r="SBC57" s="239"/>
      <c r="SBD57" s="239"/>
      <c r="SBE57" s="239"/>
      <c r="SBF57" s="239"/>
      <c r="SBG57" s="239"/>
      <c r="SBH57" s="239"/>
      <c r="SBI57" s="239"/>
      <c r="SBJ57" s="239"/>
      <c r="SBK57" s="239"/>
      <c r="SBL57" s="239"/>
      <c r="SBM57" s="239"/>
      <c r="SBN57" s="239"/>
      <c r="SBO57" s="239"/>
      <c r="SBP57" s="239"/>
      <c r="SBQ57" s="239"/>
      <c r="SBR57" s="239"/>
      <c r="SBS57" s="239"/>
      <c r="SBT57" s="239"/>
      <c r="SBU57" s="239"/>
      <c r="SBV57" s="239"/>
      <c r="SBW57" s="239"/>
      <c r="SBX57" s="239"/>
      <c r="SBY57" s="239"/>
      <c r="SBZ57" s="239"/>
      <c r="SCA57" s="239"/>
      <c r="SCB57" s="239"/>
      <c r="SCC57" s="239"/>
      <c r="SCD57" s="239"/>
      <c r="SCE57" s="239"/>
      <c r="SCF57" s="239"/>
      <c r="SCG57" s="239"/>
      <c r="SCH57" s="239"/>
      <c r="SCI57" s="239"/>
      <c r="SCJ57" s="239"/>
      <c r="SCK57" s="239"/>
      <c r="SCL57" s="239"/>
      <c r="SCM57" s="239"/>
      <c r="SCN57" s="239"/>
      <c r="SCO57" s="239"/>
      <c r="SCP57" s="239"/>
      <c r="SCQ57" s="239"/>
      <c r="SCR57" s="239"/>
      <c r="SCS57" s="239"/>
      <c r="SCT57" s="239"/>
      <c r="SCU57" s="239"/>
      <c r="SCV57" s="239"/>
      <c r="SCW57" s="239"/>
      <c r="SCX57" s="239"/>
      <c r="SCY57" s="239"/>
      <c r="SCZ57" s="239"/>
      <c r="SDA57" s="239"/>
      <c r="SDB57" s="239"/>
      <c r="SDC57" s="239"/>
      <c r="SDD57" s="239"/>
      <c r="SDE57" s="239"/>
      <c r="SDF57" s="239"/>
      <c r="SDG57" s="239"/>
      <c r="SDH57" s="239"/>
      <c r="SDI57" s="239"/>
      <c r="SDJ57" s="239"/>
      <c r="SDK57" s="239"/>
      <c r="SDL57" s="239"/>
      <c r="SDM57" s="239"/>
      <c r="SDN57" s="239"/>
      <c r="SDO57" s="239"/>
      <c r="SDP57" s="239"/>
      <c r="SDQ57" s="239"/>
      <c r="SDR57" s="239"/>
      <c r="SDS57" s="239"/>
      <c r="SDT57" s="239"/>
      <c r="SDU57" s="239"/>
      <c r="SDV57" s="239"/>
      <c r="SDW57" s="239"/>
      <c r="SDX57" s="239"/>
      <c r="SDY57" s="239"/>
      <c r="SDZ57" s="239"/>
      <c r="SEA57" s="239"/>
      <c r="SEB57" s="239"/>
      <c r="SEC57" s="239"/>
      <c r="SED57" s="239"/>
      <c r="SEE57" s="239"/>
      <c r="SEF57" s="239"/>
      <c r="SEG57" s="239"/>
      <c r="SEH57" s="239"/>
      <c r="SEI57" s="239"/>
      <c r="SEJ57" s="239"/>
      <c r="SEK57" s="239"/>
      <c r="SEL57" s="239"/>
      <c r="SEM57" s="239"/>
      <c r="SEN57" s="239"/>
      <c r="SEO57" s="239"/>
      <c r="SEP57" s="239"/>
      <c r="SEQ57" s="239"/>
      <c r="SER57" s="239"/>
      <c r="SES57" s="239"/>
      <c r="SET57" s="239"/>
      <c r="SEU57" s="239"/>
      <c r="SEV57" s="239"/>
      <c r="SEW57" s="239"/>
      <c r="SEX57" s="239"/>
      <c r="SEY57" s="239"/>
      <c r="SEZ57" s="239"/>
      <c r="SFA57" s="239"/>
      <c r="SFB57" s="239"/>
      <c r="SFC57" s="239"/>
      <c r="SFD57" s="239"/>
      <c r="SFE57" s="239"/>
      <c r="SFF57" s="239"/>
      <c r="SFG57" s="239"/>
      <c r="SFH57" s="239"/>
      <c r="SFI57" s="239"/>
      <c r="SFJ57" s="239"/>
      <c r="SFK57" s="239"/>
      <c r="SFL57" s="239"/>
      <c r="SFM57" s="239"/>
      <c r="SFN57" s="239"/>
      <c r="SFO57" s="239"/>
      <c r="SFP57" s="239"/>
      <c r="SFQ57" s="239"/>
      <c r="SFR57" s="239"/>
      <c r="SFS57" s="239"/>
      <c r="SFT57" s="239"/>
      <c r="SFU57" s="239"/>
      <c r="SFV57" s="239"/>
      <c r="SFW57" s="239"/>
      <c r="SFX57" s="239"/>
      <c r="SFY57" s="239"/>
      <c r="SFZ57" s="239"/>
      <c r="SGA57" s="239"/>
      <c r="SGB57" s="239"/>
      <c r="SGC57" s="239"/>
      <c r="SGD57" s="239"/>
      <c r="SGE57" s="239"/>
      <c r="SGF57" s="239"/>
      <c r="SGG57" s="239"/>
      <c r="SGH57" s="239"/>
      <c r="SGI57" s="239"/>
      <c r="SGJ57" s="239"/>
      <c r="SGK57" s="239"/>
      <c r="SGL57" s="239"/>
      <c r="SGM57" s="239"/>
      <c r="SGN57" s="239"/>
      <c r="SGO57" s="239"/>
      <c r="SGP57" s="239"/>
      <c r="SGQ57" s="239"/>
      <c r="SGR57" s="239"/>
      <c r="SGS57" s="239"/>
      <c r="SGT57" s="239"/>
      <c r="SGU57" s="239"/>
      <c r="SGV57" s="239"/>
      <c r="SGW57" s="239"/>
      <c r="SGX57" s="239"/>
      <c r="SGY57" s="239"/>
      <c r="SGZ57" s="239"/>
      <c r="SHA57" s="239"/>
      <c r="SHB57" s="239"/>
      <c r="SHC57" s="239"/>
      <c r="SHD57" s="239"/>
      <c r="SHE57" s="239"/>
      <c r="SHF57" s="239"/>
      <c r="SHG57" s="239"/>
      <c r="SHH57" s="239"/>
      <c r="SHI57" s="239"/>
      <c r="SHJ57" s="239"/>
      <c r="SHK57" s="239"/>
      <c r="SHL57" s="239"/>
      <c r="SHM57" s="239"/>
      <c r="SHN57" s="239"/>
      <c r="SHO57" s="239"/>
      <c r="SHP57" s="239"/>
      <c r="SHQ57" s="239"/>
      <c r="SHR57" s="239"/>
      <c r="SHS57" s="239"/>
      <c r="SHT57" s="239"/>
      <c r="SHU57" s="239"/>
      <c r="SHV57" s="239"/>
      <c r="SHW57" s="239"/>
      <c r="SHX57" s="239"/>
      <c r="SHY57" s="239"/>
      <c r="SHZ57" s="239"/>
      <c r="SIA57" s="239"/>
      <c r="SIB57" s="239"/>
      <c r="SIC57" s="239"/>
      <c r="SID57" s="239"/>
      <c r="SIE57" s="239"/>
      <c r="SIF57" s="239"/>
      <c r="SIG57" s="239"/>
      <c r="SIH57" s="239"/>
      <c r="SII57" s="239"/>
      <c r="SIJ57" s="239"/>
      <c r="SIK57" s="239"/>
      <c r="SIL57" s="239"/>
      <c r="SIM57" s="239"/>
      <c r="SIN57" s="239"/>
      <c r="SIO57" s="239"/>
      <c r="SIP57" s="239"/>
      <c r="SIQ57" s="239"/>
      <c r="SIR57" s="239"/>
      <c r="SIS57" s="239"/>
      <c r="SIT57" s="239"/>
      <c r="SIU57" s="239"/>
      <c r="SIV57" s="239"/>
      <c r="SIW57" s="239"/>
      <c r="SIX57" s="239"/>
      <c r="SIY57" s="239"/>
      <c r="SIZ57" s="239"/>
      <c r="SJA57" s="239"/>
      <c r="SJB57" s="239"/>
      <c r="SJC57" s="239"/>
      <c r="SJD57" s="239"/>
      <c r="SJE57" s="239"/>
      <c r="SJF57" s="239"/>
      <c r="SJG57" s="239"/>
      <c r="SJH57" s="239"/>
      <c r="SJI57" s="239"/>
      <c r="SJJ57" s="239"/>
      <c r="SJK57" s="239"/>
      <c r="SJL57" s="239"/>
      <c r="SJM57" s="239"/>
      <c r="SJN57" s="239"/>
      <c r="SJO57" s="239"/>
      <c r="SJP57" s="239"/>
      <c r="SJQ57" s="239"/>
      <c r="SJR57" s="239"/>
      <c r="SJS57" s="239"/>
      <c r="SJT57" s="239"/>
      <c r="SJU57" s="239"/>
      <c r="SJV57" s="239"/>
      <c r="SJW57" s="239"/>
      <c r="SJX57" s="239"/>
      <c r="SJY57" s="239"/>
      <c r="SJZ57" s="239"/>
      <c r="SKA57" s="239"/>
      <c r="SKB57" s="239"/>
      <c r="SKC57" s="239"/>
      <c r="SKD57" s="239"/>
      <c r="SKE57" s="239"/>
      <c r="SKF57" s="239"/>
      <c r="SKG57" s="239"/>
      <c r="SKH57" s="239"/>
      <c r="SKI57" s="239"/>
      <c r="SKJ57" s="239"/>
      <c r="SKK57" s="239"/>
      <c r="SKL57" s="239"/>
      <c r="SKM57" s="239"/>
      <c r="SKN57" s="239"/>
      <c r="SKO57" s="239"/>
      <c r="SKP57" s="239"/>
      <c r="SKQ57" s="239"/>
      <c r="SKR57" s="239"/>
      <c r="SKS57" s="239"/>
      <c r="SKT57" s="239"/>
      <c r="SKU57" s="239"/>
      <c r="SKV57" s="239"/>
      <c r="SKW57" s="239"/>
      <c r="SKX57" s="239"/>
      <c r="SKY57" s="239"/>
      <c r="SKZ57" s="239"/>
      <c r="SLA57" s="239"/>
      <c r="SLB57" s="239"/>
      <c r="SLC57" s="239"/>
      <c r="SLD57" s="239"/>
      <c r="SLE57" s="239"/>
      <c r="SLF57" s="239"/>
      <c r="SLG57" s="239"/>
      <c r="SLH57" s="239"/>
      <c r="SLI57" s="239"/>
      <c r="SLJ57" s="239"/>
      <c r="SLK57" s="239"/>
      <c r="SLL57" s="239"/>
      <c r="SLM57" s="239"/>
      <c r="SLN57" s="239"/>
      <c r="SLO57" s="239"/>
      <c r="SLP57" s="239"/>
      <c r="SLQ57" s="239"/>
      <c r="SLR57" s="239"/>
      <c r="SLS57" s="239"/>
      <c r="SLT57" s="239"/>
      <c r="SLU57" s="239"/>
      <c r="SLV57" s="239"/>
      <c r="SLW57" s="239"/>
      <c r="SLX57" s="239"/>
      <c r="SLY57" s="239"/>
      <c r="SLZ57" s="239"/>
      <c r="SMA57" s="239"/>
      <c r="SMB57" s="239"/>
      <c r="SMC57" s="239"/>
      <c r="SMD57" s="239"/>
      <c r="SME57" s="239"/>
      <c r="SMF57" s="239"/>
      <c r="SMG57" s="239"/>
      <c r="SMH57" s="239"/>
      <c r="SMI57" s="239"/>
      <c r="SMJ57" s="239"/>
      <c r="SMK57" s="239"/>
      <c r="SML57" s="239"/>
      <c r="SMM57" s="239"/>
      <c r="SMN57" s="239"/>
      <c r="SMO57" s="239"/>
      <c r="SMP57" s="239"/>
      <c r="SMQ57" s="239"/>
      <c r="SMR57" s="239"/>
      <c r="SMS57" s="239"/>
      <c r="SMT57" s="239"/>
      <c r="SMU57" s="239"/>
      <c r="SMV57" s="239"/>
      <c r="SMW57" s="239"/>
      <c r="SMX57" s="239"/>
      <c r="SMY57" s="239"/>
      <c r="SMZ57" s="239"/>
      <c r="SNA57" s="239"/>
      <c r="SNB57" s="239"/>
      <c r="SNC57" s="239"/>
      <c r="SND57" s="239"/>
      <c r="SNE57" s="239"/>
      <c r="SNF57" s="239"/>
      <c r="SNG57" s="239"/>
      <c r="SNH57" s="239"/>
      <c r="SNI57" s="239"/>
      <c r="SNJ57" s="239"/>
      <c r="SNK57" s="239"/>
      <c r="SNL57" s="239"/>
      <c r="SNM57" s="239"/>
      <c r="SNN57" s="239"/>
      <c r="SNO57" s="239"/>
      <c r="SNP57" s="239"/>
      <c r="SNQ57" s="239"/>
      <c r="SNR57" s="239"/>
      <c r="SNS57" s="239"/>
      <c r="SNT57" s="239"/>
      <c r="SNU57" s="239"/>
      <c r="SNV57" s="239"/>
      <c r="SNW57" s="239"/>
      <c r="SNX57" s="239"/>
      <c r="SNY57" s="239"/>
      <c r="SNZ57" s="239"/>
      <c r="SOA57" s="239"/>
      <c r="SOB57" s="239"/>
      <c r="SOC57" s="239"/>
      <c r="SOD57" s="239"/>
      <c r="SOE57" s="239"/>
      <c r="SOF57" s="239"/>
      <c r="SOG57" s="239"/>
      <c r="SOH57" s="239"/>
      <c r="SOI57" s="239"/>
      <c r="SOJ57" s="239"/>
      <c r="SOK57" s="239"/>
      <c r="SOL57" s="239"/>
      <c r="SOM57" s="239"/>
      <c r="SON57" s="239"/>
      <c r="SOO57" s="239"/>
      <c r="SOP57" s="239"/>
      <c r="SOQ57" s="239"/>
      <c r="SOR57" s="239"/>
      <c r="SOS57" s="239"/>
      <c r="SOT57" s="239"/>
      <c r="SOU57" s="239"/>
      <c r="SOV57" s="239"/>
      <c r="SOW57" s="239"/>
      <c r="SOX57" s="239"/>
      <c r="SOY57" s="239"/>
      <c r="SOZ57" s="239"/>
      <c r="SPA57" s="239"/>
      <c r="SPB57" s="239"/>
      <c r="SPC57" s="239"/>
      <c r="SPD57" s="239"/>
      <c r="SPE57" s="239"/>
      <c r="SPF57" s="239"/>
      <c r="SPG57" s="239"/>
      <c r="SPH57" s="239"/>
      <c r="SPI57" s="239"/>
      <c r="SPJ57" s="239"/>
      <c r="SPK57" s="239"/>
      <c r="SPL57" s="239"/>
      <c r="SPM57" s="239"/>
      <c r="SPN57" s="239"/>
      <c r="SPO57" s="239"/>
      <c r="SPP57" s="239"/>
      <c r="SPQ57" s="239"/>
      <c r="SPR57" s="239"/>
      <c r="SPS57" s="239"/>
      <c r="SPT57" s="239"/>
      <c r="SPU57" s="239"/>
      <c r="SPV57" s="239"/>
      <c r="SPW57" s="239"/>
      <c r="SPX57" s="239"/>
      <c r="SPY57" s="239"/>
      <c r="SPZ57" s="239"/>
      <c r="SQA57" s="239"/>
      <c r="SQB57" s="239"/>
      <c r="SQC57" s="239"/>
      <c r="SQD57" s="239"/>
      <c r="SQE57" s="239"/>
      <c r="SQF57" s="239"/>
      <c r="SQG57" s="239"/>
      <c r="SQH57" s="239"/>
      <c r="SQI57" s="239"/>
      <c r="SQJ57" s="239"/>
      <c r="SQK57" s="239"/>
      <c r="SQL57" s="239"/>
      <c r="SQM57" s="239"/>
      <c r="SQN57" s="239"/>
      <c r="SQO57" s="239"/>
      <c r="SQP57" s="239"/>
      <c r="SQQ57" s="239"/>
      <c r="SQR57" s="239"/>
      <c r="SQS57" s="239"/>
      <c r="SQT57" s="239"/>
      <c r="SQU57" s="239"/>
      <c r="SQV57" s="239"/>
      <c r="SQW57" s="239"/>
      <c r="SQX57" s="239"/>
      <c r="SQY57" s="239"/>
      <c r="SQZ57" s="239"/>
      <c r="SRA57" s="239"/>
      <c r="SRB57" s="239"/>
      <c r="SRC57" s="239"/>
      <c r="SRD57" s="239"/>
      <c r="SRE57" s="239"/>
      <c r="SRF57" s="239"/>
      <c r="SRG57" s="239"/>
      <c r="SRH57" s="239"/>
      <c r="SRI57" s="239"/>
      <c r="SRJ57" s="239"/>
      <c r="SRK57" s="239"/>
      <c r="SRL57" s="239"/>
      <c r="SRM57" s="239"/>
      <c r="SRN57" s="239"/>
      <c r="SRO57" s="239"/>
      <c r="SRP57" s="239"/>
      <c r="SRQ57" s="239"/>
      <c r="SRR57" s="239"/>
      <c r="SRS57" s="239"/>
      <c r="SRT57" s="239"/>
      <c r="SRU57" s="239"/>
      <c r="SRV57" s="239"/>
      <c r="SRW57" s="239"/>
      <c r="SRX57" s="239"/>
      <c r="SRY57" s="239"/>
      <c r="SRZ57" s="239"/>
      <c r="SSA57" s="239"/>
      <c r="SSB57" s="239"/>
      <c r="SSC57" s="239"/>
      <c r="SSD57" s="239"/>
      <c r="SSE57" s="239"/>
      <c r="SSF57" s="239"/>
      <c r="SSG57" s="239"/>
      <c r="SSH57" s="239"/>
      <c r="SSI57" s="239"/>
      <c r="SSJ57" s="239"/>
      <c r="SSK57" s="239"/>
      <c r="SSL57" s="239"/>
      <c r="SSM57" s="239"/>
      <c r="SSN57" s="239"/>
      <c r="SSO57" s="239"/>
      <c r="SSP57" s="239"/>
      <c r="SSQ57" s="239"/>
      <c r="SSR57" s="239"/>
      <c r="SSS57" s="239"/>
      <c r="SST57" s="239"/>
      <c r="SSU57" s="239"/>
      <c r="SSV57" s="239"/>
      <c r="SSW57" s="239"/>
      <c r="SSX57" s="239"/>
      <c r="SSY57" s="239"/>
      <c r="SSZ57" s="239"/>
      <c r="STA57" s="239"/>
      <c r="STB57" s="239"/>
      <c r="STC57" s="239"/>
      <c r="STD57" s="239"/>
      <c r="STE57" s="239"/>
      <c r="STF57" s="239"/>
      <c r="STG57" s="239"/>
      <c r="STH57" s="239"/>
      <c r="STI57" s="239"/>
      <c r="STJ57" s="239"/>
      <c r="STK57" s="239"/>
      <c r="STL57" s="239"/>
      <c r="STM57" s="239"/>
      <c r="STN57" s="239"/>
      <c r="STO57" s="239"/>
      <c r="STP57" s="239"/>
      <c r="STQ57" s="239"/>
      <c r="STR57" s="239"/>
      <c r="STS57" s="239"/>
      <c r="STT57" s="239"/>
      <c r="STU57" s="239"/>
      <c r="STV57" s="239"/>
      <c r="STW57" s="239"/>
      <c r="STX57" s="239"/>
      <c r="STY57" s="239"/>
      <c r="STZ57" s="239"/>
      <c r="SUA57" s="239"/>
      <c r="SUB57" s="239"/>
      <c r="SUC57" s="239"/>
      <c r="SUD57" s="239"/>
      <c r="SUE57" s="239"/>
      <c r="SUF57" s="239"/>
      <c r="SUG57" s="239"/>
      <c r="SUH57" s="239"/>
      <c r="SUI57" s="239"/>
      <c r="SUJ57" s="239"/>
      <c r="SUK57" s="239"/>
      <c r="SUL57" s="239"/>
      <c r="SUM57" s="239"/>
      <c r="SUN57" s="239"/>
      <c r="SUO57" s="239"/>
      <c r="SUP57" s="239"/>
      <c r="SUQ57" s="239"/>
      <c r="SUR57" s="239"/>
      <c r="SUS57" s="239"/>
      <c r="SUT57" s="239"/>
      <c r="SUU57" s="239"/>
      <c r="SUV57" s="239"/>
      <c r="SUW57" s="239"/>
      <c r="SUX57" s="239"/>
      <c r="SUY57" s="239"/>
      <c r="SUZ57" s="239"/>
      <c r="SVA57" s="239"/>
      <c r="SVB57" s="239"/>
      <c r="SVC57" s="239"/>
      <c r="SVD57" s="239"/>
      <c r="SVE57" s="239"/>
      <c r="SVF57" s="239"/>
      <c r="SVG57" s="239"/>
      <c r="SVH57" s="239"/>
      <c r="SVI57" s="239"/>
      <c r="SVJ57" s="239"/>
      <c r="SVK57" s="239"/>
      <c r="SVL57" s="239"/>
      <c r="SVM57" s="239"/>
      <c r="SVN57" s="239"/>
      <c r="SVO57" s="239"/>
      <c r="SVP57" s="239"/>
      <c r="SVQ57" s="239"/>
      <c r="SVR57" s="239"/>
      <c r="SVS57" s="239"/>
      <c r="SVT57" s="239"/>
      <c r="SVU57" s="239"/>
      <c r="SVV57" s="239"/>
      <c r="SVW57" s="239"/>
      <c r="SVX57" s="239"/>
      <c r="SVY57" s="239"/>
      <c r="SVZ57" s="239"/>
      <c r="SWA57" s="239"/>
      <c r="SWB57" s="239"/>
      <c r="SWC57" s="239"/>
      <c r="SWD57" s="239"/>
      <c r="SWE57" s="239"/>
      <c r="SWF57" s="239"/>
      <c r="SWG57" s="239"/>
      <c r="SWH57" s="239"/>
      <c r="SWI57" s="239"/>
      <c r="SWJ57" s="239"/>
      <c r="SWK57" s="239"/>
      <c r="SWL57" s="239"/>
      <c r="SWM57" s="239"/>
      <c r="SWN57" s="239"/>
      <c r="SWO57" s="239"/>
      <c r="SWP57" s="239"/>
      <c r="SWQ57" s="239"/>
      <c r="SWR57" s="239"/>
      <c r="SWS57" s="239"/>
      <c r="SWT57" s="239"/>
      <c r="SWU57" s="239"/>
      <c r="SWV57" s="239"/>
      <c r="SWW57" s="239"/>
      <c r="SWX57" s="239"/>
      <c r="SWY57" s="239"/>
      <c r="SWZ57" s="239"/>
      <c r="SXA57" s="239"/>
      <c r="SXB57" s="239"/>
      <c r="SXC57" s="239"/>
      <c r="SXD57" s="239"/>
      <c r="SXE57" s="239"/>
      <c r="SXF57" s="239"/>
      <c r="SXG57" s="239"/>
      <c r="SXH57" s="239"/>
      <c r="SXI57" s="239"/>
      <c r="SXJ57" s="239"/>
      <c r="SXK57" s="239"/>
      <c r="SXL57" s="239"/>
      <c r="SXM57" s="239"/>
      <c r="SXN57" s="239"/>
      <c r="SXO57" s="239"/>
      <c r="SXP57" s="239"/>
      <c r="SXQ57" s="239"/>
      <c r="SXR57" s="239"/>
      <c r="SXS57" s="239"/>
      <c r="SXT57" s="239"/>
      <c r="SXU57" s="239"/>
      <c r="SXV57" s="239"/>
      <c r="SXW57" s="239"/>
      <c r="SXX57" s="239"/>
      <c r="SXY57" s="239"/>
      <c r="SXZ57" s="239"/>
      <c r="SYA57" s="239"/>
      <c r="SYB57" s="239"/>
      <c r="SYC57" s="239"/>
      <c r="SYD57" s="239"/>
      <c r="SYE57" s="239"/>
      <c r="SYF57" s="239"/>
      <c r="SYG57" s="239"/>
      <c r="SYH57" s="239"/>
      <c r="SYI57" s="239"/>
      <c r="SYJ57" s="239"/>
      <c r="SYK57" s="239"/>
      <c r="SYL57" s="239"/>
      <c r="SYM57" s="239"/>
      <c r="SYN57" s="239"/>
      <c r="SYO57" s="239"/>
      <c r="SYP57" s="239"/>
      <c r="SYQ57" s="239"/>
      <c r="SYR57" s="239"/>
      <c r="SYS57" s="239"/>
      <c r="SYT57" s="239"/>
      <c r="SYU57" s="239"/>
      <c r="SYV57" s="239"/>
      <c r="SYW57" s="239"/>
      <c r="SYX57" s="239"/>
      <c r="SYY57" s="239"/>
      <c r="SYZ57" s="239"/>
      <c r="SZA57" s="239"/>
      <c r="SZB57" s="239"/>
      <c r="SZC57" s="239"/>
      <c r="SZD57" s="239"/>
      <c r="SZE57" s="239"/>
      <c r="SZF57" s="239"/>
      <c r="SZG57" s="239"/>
      <c r="SZH57" s="239"/>
      <c r="SZI57" s="239"/>
      <c r="SZJ57" s="239"/>
      <c r="SZK57" s="239"/>
      <c r="SZL57" s="239"/>
      <c r="SZM57" s="239"/>
      <c r="SZN57" s="239"/>
      <c r="SZO57" s="239"/>
      <c r="SZP57" s="239"/>
      <c r="SZQ57" s="239"/>
      <c r="SZR57" s="239"/>
      <c r="SZS57" s="239"/>
      <c r="SZT57" s="239"/>
      <c r="SZU57" s="239"/>
      <c r="SZV57" s="239"/>
      <c r="SZW57" s="239"/>
      <c r="SZX57" s="239"/>
      <c r="SZY57" s="239"/>
      <c r="SZZ57" s="239"/>
      <c r="TAA57" s="239"/>
      <c r="TAB57" s="239"/>
      <c r="TAC57" s="239"/>
      <c r="TAD57" s="239"/>
      <c r="TAE57" s="239"/>
      <c r="TAF57" s="239"/>
      <c r="TAG57" s="239"/>
      <c r="TAH57" s="239"/>
      <c r="TAI57" s="239"/>
      <c r="TAJ57" s="239"/>
      <c r="TAK57" s="239"/>
      <c r="TAL57" s="239"/>
      <c r="TAM57" s="239"/>
      <c r="TAN57" s="239"/>
      <c r="TAO57" s="239"/>
      <c r="TAP57" s="239"/>
      <c r="TAQ57" s="239"/>
      <c r="TAR57" s="239"/>
      <c r="TAS57" s="239"/>
      <c r="TAT57" s="239"/>
      <c r="TAU57" s="239"/>
      <c r="TAV57" s="239"/>
      <c r="TAW57" s="239"/>
      <c r="TAX57" s="239"/>
      <c r="TAY57" s="239"/>
      <c r="TAZ57" s="239"/>
      <c r="TBA57" s="239"/>
      <c r="TBB57" s="239"/>
      <c r="TBC57" s="239"/>
      <c r="TBD57" s="239"/>
      <c r="TBE57" s="239"/>
      <c r="TBF57" s="239"/>
      <c r="TBG57" s="239"/>
      <c r="TBH57" s="239"/>
      <c r="TBI57" s="239"/>
      <c r="TBJ57" s="239"/>
      <c r="TBK57" s="239"/>
      <c r="TBL57" s="239"/>
      <c r="TBM57" s="239"/>
      <c r="TBN57" s="239"/>
      <c r="TBO57" s="239"/>
      <c r="TBP57" s="239"/>
      <c r="TBQ57" s="239"/>
      <c r="TBR57" s="239"/>
      <c r="TBS57" s="239"/>
      <c r="TBT57" s="239"/>
      <c r="TBU57" s="239"/>
      <c r="TBV57" s="239"/>
      <c r="TBW57" s="239"/>
      <c r="TBX57" s="239"/>
      <c r="TBY57" s="239"/>
      <c r="TBZ57" s="239"/>
      <c r="TCA57" s="239"/>
      <c r="TCB57" s="239"/>
      <c r="TCC57" s="239"/>
      <c r="TCD57" s="239"/>
      <c r="TCE57" s="239"/>
      <c r="TCF57" s="239"/>
      <c r="TCG57" s="239"/>
      <c r="TCH57" s="239"/>
      <c r="TCI57" s="239"/>
      <c r="TCJ57" s="239"/>
      <c r="TCK57" s="239"/>
      <c r="TCL57" s="239"/>
      <c r="TCM57" s="239"/>
      <c r="TCN57" s="239"/>
      <c r="TCO57" s="239"/>
      <c r="TCP57" s="239"/>
      <c r="TCQ57" s="239"/>
      <c r="TCR57" s="239"/>
      <c r="TCS57" s="239"/>
      <c r="TCT57" s="239"/>
      <c r="TCU57" s="239"/>
      <c r="TCV57" s="239"/>
      <c r="TCW57" s="239"/>
      <c r="TCX57" s="239"/>
      <c r="TCY57" s="239"/>
      <c r="TCZ57" s="239"/>
      <c r="TDA57" s="239"/>
      <c r="TDB57" s="239"/>
      <c r="TDC57" s="239"/>
      <c r="TDD57" s="239"/>
      <c r="TDE57" s="239"/>
      <c r="TDF57" s="239"/>
      <c r="TDG57" s="239"/>
      <c r="TDH57" s="239"/>
      <c r="TDI57" s="239"/>
      <c r="TDJ57" s="239"/>
      <c r="TDK57" s="239"/>
      <c r="TDL57" s="239"/>
      <c r="TDM57" s="239"/>
      <c r="TDN57" s="239"/>
      <c r="TDO57" s="239"/>
      <c r="TDP57" s="239"/>
      <c r="TDQ57" s="239"/>
      <c r="TDR57" s="239"/>
      <c r="TDS57" s="239"/>
      <c r="TDT57" s="239"/>
      <c r="TDU57" s="239"/>
      <c r="TDV57" s="239"/>
      <c r="TDW57" s="239"/>
      <c r="TDX57" s="239"/>
      <c r="TDY57" s="239"/>
      <c r="TDZ57" s="239"/>
      <c r="TEA57" s="239"/>
      <c r="TEB57" s="239"/>
      <c r="TEC57" s="239"/>
      <c r="TED57" s="239"/>
      <c r="TEE57" s="239"/>
      <c r="TEF57" s="239"/>
      <c r="TEG57" s="239"/>
      <c r="TEH57" s="239"/>
      <c r="TEI57" s="239"/>
      <c r="TEJ57" s="239"/>
      <c r="TEK57" s="239"/>
      <c r="TEL57" s="239"/>
      <c r="TEM57" s="239"/>
      <c r="TEN57" s="239"/>
      <c r="TEO57" s="239"/>
      <c r="TEP57" s="239"/>
      <c r="TEQ57" s="239"/>
      <c r="TER57" s="239"/>
      <c r="TES57" s="239"/>
      <c r="TET57" s="239"/>
      <c r="TEU57" s="239"/>
      <c r="TEV57" s="239"/>
      <c r="TEW57" s="239"/>
      <c r="TEX57" s="239"/>
      <c r="TEY57" s="239"/>
      <c r="TEZ57" s="239"/>
      <c r="TFA57" s="239"/>
      <c r="TFB57" s="239"/>
      <c r="TFC57" s="239"/>
      <c r="TFD57" s="239"/>
      <c r="TFE57" s="239"/>
      <c r="TFF57" s="239"/>
      <c r="TFG57" s="239"/>
      <c r="TFH57" s="239"/>
      <c r="TFI57" s="239"/>
      <c r="TFJ57" s="239"/>
      <c r="TFK57" s="239"/>
      <c r="TFL57" s="239"/>
      <c r="TFM57" s="239"/>
      <c r="TFN57" s="239"/>
      <c r="TFO57" s="239"/>
      <c r="TFP57" s="239"/>
      <c r="TFQ57" s="239"/>
      <c r="TFR57" s="239"/>
      <c r="TFS57" s="239"/>
      <c r="TFT57" s="239"/>
      <c r="TFU57" s="239"/>
      <c r="TFV57" s="239"/>
      <c r="TFW57" s="239"/>
      <c r="TFX57" s="239"/>
      <c r="TFY57" s="239"/>
      <c r="TFZ57" s="239"/>
      <c r="TGA57" s="239"/>
      <c r="TGB57" s="239"/>
      <c r="TGC57" s="239"/>
      <c r="TGD57" s="239"/>
      <c r="TGE57" s="239"/>
      <c r="TGF57" s="239"/>
      <c r="TGG57" s="239"/>
      <c r="TGH57" s="239"/>
      <c r="TGI57" s="239"/>
      <c r="TGJ57" s="239"/>
      <c r="TGK57" s="239"/>
      <c r="TGL57" s="239"/>
      <c r="TGM57" s="239"/>
      <c r="TGN57" s="239"/>
      <c r="TGO57" s="239"/>
      <c r="TGP57" s="239"/>
      <c r="TGQ57" s="239"/>
      <c r="TGR57" s="239"/>
      <c r="TGS57" s="239"/>
      <c r="TGT57" s="239"/>
      <c r="TGU57" s="239"/>
      <c r="TGV57" s="239"/>
      <c r="TGW57" s="239"/>
      <c r="TGX57" s="239"/>
      <c r="TGY57" s="239"/>
      <c r="TGZ57" s="239"/>
      <c r="THA57" s="239"/>
      <c r="THB57" s="239"/>
      <c r="THC57" s="239"/>
      <c r="THD57" s="239"/>
      <c r="THE57" s="239"/>
      <c r="THF57" s="239"/>
      <c r="THG57" s="239"/>
      <c r="THH57" s="239"/>
      <c r="THI57" s="239"/>
      <c r="THJ57" s="239"/>
      <c r="THK57" s="239"/>
      <c r="THL57" s="239"/>
      <c r="THM57" s="239"/>
      <c r="THN57" s="239"/>
      <c r="THO57" s="239"/>
      <c r="THP57" s="239"/>
      <c r="THQ57" s="239"/>
      <c r="THR57" s="239"/>
      <c r="THS57" s="239"/>
      <c r="THT57" s="239"/>
      <c r="THU57" s="239"/>
      <c r="THV57" s="239"/>
      <c r="THW57" s="239"/>
      <c r="THX57" s="239"/>
      <c r="THY57" s="239"/>
      <c r="THZ57" s="239"/>
      <c r="TIA57" s="239"/>
      <c r="TIB57" s="239"/>
      <c r="TIC57" s="239"/>
      <c r="TID57" s="239"/>
      <c r="TIE57" s="239"/>
      <c r="TIF57" s="239"/>
      <c r="TIG57" s="239"/>
      <c r="TIH57" s="239"/>
      <c r="TII57" s="239"/>
      <c r="TIJ57" s="239"/>
      <c r="TIK57" s="239"/>
      <c r="TIL57" s="239"/>
      <c r="TIM57" s="239"/>
      <c r="TIN57" s="239"/>
      <c r="TIO57" s="239"/>
      <c r="TIP57" s="239"/>
      <c r="TIQ57" s="239"/>
      <c r="TIR57" s="239"/>
      <c r="TIS57" s="239"/>
      <c r="TIT57" s="239"/>
      <c r="TIU57" s="239"/>
      <c r="TIV57" s="239"/>
      <c r="TIW57" s="239"/>
      <c r="TIX57" s="239"/>
      <c r="TIY57" s="239"/>
      <c r="TIZ57" s="239"/>
      <c r="TJA57" s="239"/>
      <c r="TJB57" s="239"/>
      <c r="TJC57" s="239"/>
      <c r="TJD57" s="239"/>
      <c r="TJE57" s="239"/>
      <c r="TJF57" s="239"/>
      <c r="TJG57" s="239"/>
      <c r="TJH57" s="239"/>
      <c r="TJI57" s="239"/>
      <c r="TJJ57" s="239"/>
      <c r="TJK57" s="239"/>
      <c r="TJL57" s="239"/>
      <c r="TJM57" s="239"/>
      <c r="TJN57" s="239"/>
      <c r="TJO57" s="239"/>
      <c r="TJP57" s="239"/>
      <c r="TJQ57" s="239"/>
      <c r="TJR57" s="239"/>
      <c r="TJS57" s="239"/>
      <c r="TJT57" s="239"/>
      <c r="TJU57" s="239"/>
      <c r="TJV57" s="239"/>
      <c r="TJW57" s="239"/>
      <c r="TJX57" s="239"/>
      <c r="TJY57" s="239"/>
      <c r="TJZ57" s="239"/>
      <c r="TKA57" s="239"/>
      <c r="TKB57" s="239"/>
      <c r="TKC57" s="239"/>
      <c r="TKD57" s="239"/>
      <c r="TKE57" s="239"/>
      <c r="TKF57" s="239"/>
      <c r="TKG57" s="239"/>
      <c r="TKH57" s="239"/>
      <c r="TKI57" s="239"/>
      <c r="TKJ57" s="239"/>
      <c r="TKK57" s="239"/>
      <c r="TKL57" s="239"/>
      <c r="TKM57" s="239"/>
      <c r="TKN57" s="239"/>
      <c r="TKO57" s="239"/>
      <c r="TKP57" s="239"/>
      <c r="TKQ57" s="239"/>
      <c r="TKR57" s="239"/>
      <c r="TKS57" s="239"/>
      <c r="TKT57" s="239"/>
      <c r="TKU57" s="239"/>
      <c r="TKV57" s="239"/>
      <c r="TKW57" s="239"/>
      <c r="TKX57" s="239"/>
      <c r="TKY57" s="239"/>
      <c r="TKZ57" s="239"/>
      <c r="TLA57" s="239"/>
      <c r="TLB57" s="239"/>
      <c r="TLC57" s="239"/>
      <c r="TLD57" s="239"/>
      <c r="TLE57" s="239"/>
      <c r="TLF57" s="239"/>
      <c r="TLG57" s="239"/>
      <c r="TLH57" s="239"/>
      <c r="TLI57" s="239"/>
      <c r="TLJ57" s="239"/>
      <c r="TLK57" s="239"/>
      <c r="TLL57" s="239"/>
      <c r="TLM57" s="239"/>
      <c r="TLN57" s="239"/>
      <c r="TLO57" s="239"/>
      <c r="TLP57" s="239"/>
      <c r="TLQ57" s="239"/>
      <c r="TLR57" s="239"/>
      <c r="TLS57" s="239"/>
      <c r="TLT57" s="239"/>
      <c r="TLU57" s="239"/>
      <c r="TLV57" s="239"/>
      <c r="TLW57" s="239"/>
      <c r="TLX57" s="239"/>
      <c r="TLY57" s="239"/>
      <c r="TLZ57" s="239"/>
      <c r="TMA57" s="239"/>
      <c r="TMB57" s="239"/>
      <c r="TMC57" s="239"/>
      <c r="TMD57" s="239"/>
      <c r="TME57" s="239"/>
      <c r="TMF57" s="239"/>
      <c r="TMG57" s="239"/>
      <c r="TMH57" s="239"/>
      <c r="TMI57" s="239"/>
      <c r="TMJ57" s="239"/>
      <c r="TMK57" s="239"/>
      <c r="TML57" s="239"/>
      <c r="TMM57" s="239"/>
      <c r="TMN57" s="239"/>
      <c r="TMO57" s="239"/>
      <c r="TMP57" s="239"/>
      <c r="TMQ57" s="239"/>
      <c r="TMR57" s="239"/>
      <c r="TMS57" s="239"/>
      <c r="TMT57" s="239"/>
      <c r="TMU57" s="239"/>
      <c r="TMV57" s="239"/>
      <c r="TMW57" s="239"/>
      <c r="TMX57" s="239"/>
      <c r="TMY57" s="239"/>
      <c r="TMZ57" s="239"/>
      <c r="TNA57" s="239"/>
      <c r="TNB57" s="239"/>
      <c r="TNC57" s="239"/>
      <c r="TND57" s="239"/>
      <c r="TNE57" s="239"/>
      <c r="TNF57" s="239"/>
      <c r="TNG57" s="239"/>
      <c r="TNH57" s="239"/>
      <c r="TNI57" s="239"/>
      <c r="TNJ57" s="239"/>
      <c r="TNK57" s="239"/>
      <c r="TNL57" s="239"/>
      <c r="TNM57" s="239"/>
      <c r="TNN57" s="239"/>
      <c r="TNO57" s="239"/>
      <c r="TNP57" s="239"/>
      <c r="TNQ57" s="239"/>
      <c r="TNR57" s="239"/>
      <c r="TNS57" s="239"/>
      <c r="TNT57" s="239"/>
      <c r="TNU57" s="239"/>
      <c r="TNV57" s="239"/>
      <c r="TNW57" s="239"/>
      <c r="TNX57" s="239"/>
      <c r="TNY57" s="239"/>
      <c r="TNZ57" s="239"/>
      <c r="TOA57" s="239"/>
      <c r="TOB57" s="239"/>
      <c r="TOC57" s="239"/>
      <c r="TOD57" s="239"/>
      <c r="TOE57" s="239"/>
      <c r="TOF57" s="239"/>
      <c r="TOG57" s="239"/>
      <c r="TOH57" s="239"/>
      <c r="TOI57" s="239"/>
      <c r="TOJ57" s="239"/>
      <c r="TOK57" s="239"/>
      <c r="TOL57" s="239"/>
      <c r="TOM57" s="239"/>
      <c r="TON57" s="239"/>
      <c r="TOO57" s="239"/>
      <c r="TOP57" s="239"/>
      <c r="TOQ57" s="239"/>
      <c r="TOR57" s="239"/>
      <c r="TOS57" s="239"/>
      <c r="TOT57" s="239"/>
      <c r="TOU57" s="239"/>
      <c r="TOV57" s="239"/>
      <c r="TOW57" s="239"/>
      <c r="TOX57" s="239"/>
      <c r="TOY57" s="239"/>
      <c r="TOZ57" s="239"/>
      <c r="TPA57" s="239"/>
      <c r="TPB57" s="239"/>
      <c r="TPC57" s="239"/>
      <c r="TPD57" s="239"/>
      <c r="TPE57" s="239"/>
      <c r="TPF57" s="239"/>
      <c r="TPG57" s="239"/>
      <c r="TPH57" s="239"/>
      <c r="TPI57" s="239"/>
      <c r="TPJ57" s="239"/>
      <c r="TPK57" s="239"/>
      <c r="TPL57" s="239"/>
      <c r="TPM57" s="239"/>
      <c r="TPN57" s="239"/>
      <c r="TPO57" s="239"/>
      <c r="TPP57" s="239"/>
      <c r="TPQ57" s="239"/>
      <c r="TPR57" s="239"/>
      <c r="TPS57" s="239"/>
      <c r="TPT57" s="239"/>
      <c r="TPU57" s="239"/>
      <c r="TPV57" s="239"/>
      <c r="TPW57" s="239"/>
      <c r="TPX57" s="239"/>
      <c r="TPY57" s="239"/>
      <c r="TPZ57" s="239"/>
      <c r="TQA57" s="239"/>
      <c r="TQB57" s="239"/>
      <c r="TQC57" s="239"/>
      <c r="TQD57" s="239"/>
      <c r="TQE57" s="239"/>
      <c r="TQF57" s="239"/>
      <c r="TQG57" s="239"/>
      <c r="TQH57" s="239"/>
      <c r="TQI57" s="239"/>
      <c r="TQJ57" s="239"/>
      <c r="TQK57" s="239"/>
      <c r="TQL57" s="239"/>
      <c r="TQM57" s="239"/>
      <c r="TQN57" s="239"/>
      <c r="TQO57" s="239"/>
      <c r="TQP57" s="239"/>
      <c r="TQQ57" s="239"/>
      <c r="TQR57" s="239"/>
      <c r="TQS57" s="239"/>
      <c r="TQT57" s="239"/>
      <c r="TQU57" s="239"/>
      <c r="TQV57" s="239"/>
      <c r="TQW57" s="239"/>
      <c r="TQX57" s="239"/>
      <c r="TQY57" s="239"/>
      <c r="TQZ57" s="239"/>
      <c r="TRA57" s="239"/>
      <c r="TRB57" s="239"/>
      <c r="TRC57" s="239"/>
      <c r="TRD57" s="239"/>
      <c r="TRE57" s="239"/>
      <c r="TRF57" s="239"/>
      <c r="TRG57" s="239"/>
      <c r="TRH57" s="239"/>
      <c r="TRI57" s="239"/>
      <c r="TRJ57" s="239"/>
      <c r="TRK57" s="239"/>
      <c r="TRL57" s="239"/>
      <c r="TRM57" s="239"/>
      <c r="TRN57" s="239"/>
      <c r="TRO57" s="239"/>
      <c r="TRP57" s="239"/>
      <c r="TRQ57" s="239"/>
      <c r="TRR57" s="239"/>
      <c r="TRS57" s="239"/>
      <c r="TRT57" s="239"/>
      <c r="TRU57" s="239"/>
      <c r="TRV57" s="239"/>
      <c r="TRW57" s="239"/>
      <c r="TRX57" s="239"/>
      <c r="TRY57" s="239"/>
      <c r="TRZ57" s="239"/>
      <c r="TSA57" s="239"/>
      <c r="TSB57" s="239"/>
      <c r="TSC57" s="239"/>
      <c r="TSD57" s="239"/>
      <c r="TSE57" s="239"/>
      <c r="TSF57" s="239"/>
      <c r="TSG57" s="239"/>
      <c r="TSH57" s="239"/>
      <c r="TSI57" s="239"/>
      <c r="TSJ57" s="239"/>
      <c r="TSK57" s="239"/>
      <c r="TSL57" s="239"/>
      <c r="TSM57" s="239"/>
      <c r="TSN57" s="239"/>
      <c r="TSO57" s="239"/>
      <c r="TSP57" s="239"/>
      <c r="TSQ57" s="239"/>
      <c r="TSR57" s="239"/>
      <c r="TSS57" s="239"/>
      <c r="TST57" s="239"/>
      <c r="TSU57" s="239"/>
      <c r="TSV57" s="239"/>
      <c r="TSW57" s="239"/>
      <c r="TSX57" s="239"/>
      <c r="TSY57" s="239"/>
      <c r="TSZ57" s="239"/>
      <c r="TTA57" s="239"/>
      <c r="TTB57" s="239"/>
      <c r="TTC57" s="239"/>
      <c r="TTD57" s="239"/>
      <c r="TTE57" s="239"/>
      <c r="TTF57" s="239"/>
      <c r="TTG57" s="239"/>
      <c r="TTH57" s="239"/>
      <c r="TTI57" s="239"/>
      <c r="TTJ57" s="239"/>
      <c r="TTK57" s="239"/>
      <c r="TTL57" s="239"/>
      <c r="TTM57" s="239"/>
      <c r="TTN57" s="239"/>
      <c r="TTO57" s="239"/>
      <c r="TTP57" s="239"/>
      <c r="TTQ57" s="239"/>
      <c r="TTR57" s="239"/>
      <c r="TTS57" s="239"/>
      <c r="TTT57" s="239"/>
      <c r="TTU57" s="239"/>
      <c r="TTV57" s="239"/>
      <c r="TTW57" s="239"/>
      <c r="TTX57" s="239"/>
      <c r="TTY57" s="239"/>
      <c r="TTZ57" s="239"/>
      <c r="TUA57" s="239"/>
      <c r="TUB57" s="239"/>
      <c r="TUC57" s="239"/>
      <c r="TUD57" s="239"/>
      <c r="TUE57" s="239"/>
      <c r="TUF57" s="239"/>
      <c r="TUG57" s="239"/>
      <c r="TUH57" s="239"/>
      <c r="TUI57" s="239"/>
      <c r="TUJ57" s="239"/>
      <c r="TUK57" s="239"/>
      <c r="TUL57" s="239"/>
      <c r="TUM57" s="239"/>
      <c r="TUN57" s="239"/>
      <c r="TUO57" s="239"/>
      <c r="TUP57" s="239"/>
      <c r="TUQ57" s="239"/>
      <c r="TUR57" s="239"/>
      <c r="TUS57" s="239"/>
      <c r="TUT57" s="239"/>
      <c r="TUU57" s="239"/>
      <c r="TUV57" s="239"/>
      <c r="TUW57" s="239"/>
      <c r="TUX57" s="239"/>
      <c r="TUY57" s="239"/>
      <c r="TUZ57" s="239"/>
      <c r="TVA57" s="239"/>
      <c r="TVB57" s="239"/>
      <c r="TVC57" s="239"/>
      <c r="TVD57" s="239"/>
      <c r="TVE57" s="239"/>
      <c r="TVF57" s="239"/>
      <c r="TVG57" s="239"/>
      <c r="TVH57" s="239"/>
      <c r="TVI57" s="239"/>
      <c r="TVJ57" s="239"/>
      <c r="TVK57" s="239"/>
      <c r="TVL57" s="239"/>
      <c r="TVM57" s="239"/>
      <c r="TVN57" s="239"/>
      <c r="TVO57" s="239"/>
      <c r="TVP57" s="239"/>
      <c r="TVQ57" s="239"/>
      <c r="TVR57" s="239"/>
      <c r="TVS57" s="239"/>
      <c r="TVT57" s="239"/>
      <c r="TVU57" s="239"/>
      <c r="TVV57" s="239"/>
      <c r="TVW57" s="239"/>
      <c r="TVX57" s="239"/>
      <c r="TVY57" s="239"/>
      <c r="TVZ57" s="239"/>
      <c r="TWA57" s="239"/>
      <c r="TWB57" s="239"/>
      <c r="TWC57" s="239"/>
      <c r="TWD57" s="239"/>
      <c r="TWE57" s="239"/>
      <c r="TWF57" s="239"/>
      <c r="TWG57" s="239"/>
      <c r="TWH57" s="239"/>
      <c r="TWI57" s="239"/>
      <c r="TWJ57" s="239"/>
      <c r="TWK57" s="239"/>
      <c r="TWL57" s="239"/>
      <c r="TWM57" s="239"/>
      <c r="TWN57" s="239"/>
      <c r="TWO57" s="239"/>
      <c r="TWP57" s="239"/>
      <c r="TWQ57" s="239"/>
      <c r="TWR57" s="239"/>
      <c r="TWS57" s="239"/>
      <c r="TWT57" s="239"/>
      <c r="TWU57" s="239"/>
      <c r="TWV57" s="239"/>
      <c r="TWW57" s="239"/>
      <c r="TWX57" s="239"/>
      <c r="TWY57" s="239"/>
      <c r="TWZ57" s="239"/>
      <c r="TXA57" s="239"/>
      <c r="TXB57" s="239"/>
      <c r="TXC57" s="239"/>
      <c r="TXD57" s="239"/>
      <c r="TXE57" s="239"/>
      <c r="TXF57" s="239"/>
      <c r="TXG57" s="239"/>
      <c r="TXH57" s="239"/>
      <c r="TXI57" s="239"/>
      <c r="TXJ57" s="239"/>
      <c r="TXK57" s="239"/>
      <c r="TXL57" s="239"/>
      <c r="TXM57" s="239"/>
      <c r="TXN57" s="239"/>
      <c r="TXO57" s="239"/>
      <c r="TXP57" s="239"/>
      <c r="TXQ57" s="239"/>
      <c r="TXR57" s="239"/>
      <c r="TXS57" s="239"/>
      <c r="TXT57" s="239"/>
      <c r="TXU57" s="239"/>
      <c r="TXV57" s="239"/>
      <c r="TXW57" s="239"/>
      <c r="TXX57" s="239"/>
      <c r="TXY57" s="239"/>
      <c r="TXZ57" s="239"/>
      <c r="TYA57" s="239"/>
      <c r="TYB57" s="239"/>
      <c r="TYC57" s="239"/>
      <c r="TYD57" s="239"/>
      <c r="TYE57" s="239"/>
      <c r="TYF57" s="239"/>
      <c r="TYG57" s="239"/>
      <c r="TYH57" s="239"/>
      <c r="TYI57" s="239"/>
      <c r="TYJ57" s="239"/>
      <c r="TYK57" s="239"/>
      <c r="TYL57" s="239"/>
      <c r="TYM57" s="239"/>
      <c r="TYN57" s="239"/>
      <c r="TYO57" s="239"/>
      <c r="TYP57" s="239"/>
      <c r="TYQ57" s="239"/>
      <c r="TYR57" s="239"/>
      <c r="TYS57" s="239"/>
      <c r="TYT57" s="239"/>
      <c r="TYU57" s="239"/>
      <c r="TYV57" s="239"/>
      <c r="TYW57" s="239"/>
      <c r="TYX57" s="239"/>
      <c r="TYY57" s="239"/>
      <c r="TYZ57" s="239"/>
      <c r="TZA57" s="239"/>
      <c r="TZB57" s="239"/>
      <c r="TZC57" s="239"/>
      <c r="TZD57" s="239"/>
      <c r="TZE57" s="239"/>
      <c r="TZF57" s="239"/>
      <c r="TZG57" s="239"/>
      <c r="TZH57" s="239"/>
      <c r="TZI57" s="239"/>
      <c r="TZJ57" s="239"/>
      <c r="TZK57" s="239"/>
      <c r="TZL57" s="239"/>
      <c r="TZM57" s="239"/>
      <c r="TZN57" s="239"/>
      <c r="TZO57" s="239"/>
      <c r="TZP57" s="239"/>
      <c r="TZQ57" s="239"/>
      <c r="TZR57" s="239"/>
      <c r="TZS57" s="239"/>
      <c r="TZT57" s="239"/>
      <c r="TZU57" s="239"/>
      <c r="TZV57" s="239"/>
      <c r="TZW57" s="239"/>
      <c r="TZX57" s="239"/>
      <c r="TZY57" s="239"/>
      <c r="TZZ57" s="239"/>
      <c r="UAA57" s="239"/>
      <c r="UAB57" s="239"/>
      <c r="UAC57" s="239"/>
      <c r="UAD57" s="239"/>
      <c r="UAE57" s="239"/>
      <c r="UAF57" s="239"/>
      <c r="UAG57" s="239"/>
      <c r="UAH57" s="239"/>
      <c r="UAI57" s="239"/>
      <c r="UAJ57" s="239"/>
      <c r="UAK57" s="239"/>
      <c r="UAL57" s="239"/>
      <c r="UAM57" s="239"/>
      <c r="UAN57" s="239"/>
      <c r="UAO57" s="239"/>
      <c r="UAP57" s="239"/>
      <c r="UAQ57" s="239"/>
      <c r="UAR57" s="239"/>
      <c r="UAS57" s="239"/>
      <c r="UAT57" s="239"/>
      <c r="UAU57" s="239"/>
      <c r="UAV57" s="239"/>
      <c r="UAW57" s="239"/>
      <c r="UAX57" s="239"/>
      <c r="UAY57" s="239"/>
      <c r="UAZ57" s="239"/>
      <c r="UBA57" s="239"/>
      <c r="UBB57" s="239"/>
      <c r="UBC57" s="239"/>
      <c r="UBD57" s="239"/>
      <c r="UBE57" s="239"/>
      <c r="UBF57" s="239"/>
      <c r="UBG57" s="239"/>
      <c r="UBH57" s="239"/>
      <c r="UBI57" s="239"/>
      <c r="UBJ57" s="239"/>
      <c r="UBK57" s="239"/>
      <c r="UBL57" s="239"/>
      <c r="UBM57" s="239"/>
      <c r="UBN57" s="239"/>
      <c r="UBO57" s="239"/>
      <c r="UBP57" s="239"/>
      <c r="UBQ57" s="239"/>
      <c r="UBR57" s="239"/>
      <c r="UBS57" s="239"/>
      <c r="UBT57" s="239"/>
      <c r="UBU57" s="239"/>
      <c r="UBV57" s="239"/>
      <c r="UBW57" s="239"/>
      <c r="UBX57" s="239"/>
      <c r="UBY57" s="239"/>
      <c r="UBZ57" s="239"/>
      <c r="UCA57" s="239"/>
      <c r="UCB57" s="239"/>
      <c r="UCC57" s="239"/>
      <c r="UCD57" s="239"/>
      <c r="UCE57" s="239"/>
      <c r="UCF57" s="239"/>
      <c r="UCG57" s="239"/>
      <c r="UCH57" s="239"/>
      <c r="UCI57" s="239"/>
      <c r="UCJ57" s="239"/>
      <c r="UCK57" s="239"/>
      <c r="UCL57" s="239"/>
      <c r="UCM57" s="239"/>
      <c r="UCN57" s="239"/>
      <c r="UCO57" s="239"/>
      <c r="UCP57" s="239"/>
      <c r="UCQ57" s="239"/>
      <c r="UCR57" s="239"/>
      <c r="UCS57" s="239"/>
      <c r="UCT57" s="239"/>
      <c r="UCU57" s="239"/>
      <c r="UCV57" s="239"/>
      <c r="UCW57" s="239"/>
      <c r="UCX57" s="239"/>
      <c r="UCY57" s="239"/>
      <c r="UCZ57" s="239"/>
      <c r="UDA57" s="239"/>
      <c r="UDB57" s="239"/>
      <c r="UDC57" s="239"/>
      <c r="UDD57" s="239"/>
      <c r="UDE57" s="239"/>
      <c r="UDF57" s="239"/>
      <c r="UDG57" s="239"/>
      <c r="UDH57" s="239"/>
      <c r="UDI57" s="239"/>
      <c r="UDJ57" s="239"/>
      <c r="UDK57" s="239"/>
      <c r="UDL57" s="239"/>
      <c r="UDM57" s="239"/>
      <c r="UDN57" s="239"/>
      <c r="UDO57" s="239"/>
      <c r="UDP57" s="239"/>
      <c r="UDQ57" s="239"/>
      <c r="UDR57" s="239"/>
      <c r="UDS57" s="239"/>
      <c r="UDT57" s="239"/>
      <c r="UDU57" s="239"/>
      <c r="UDV57" s="239"/>
      <c r="UDW57" s="239"/>
      <c r="UDX57" s="239"/>
      <c r="UDY57" s="239"/>
      <c r="UDZ57" s="239"/>
      <c r="UEA57" s="239"/>
      <c r="UEB57" s="239"/>
      <c r="UEC57" s="239"/>
      <c r="UED57" s="239"/>
      <c r="UEE57" s="239"/>
      <c r="UEF57" s="239"/>
      <c r="UEG57" s="239"/>
      <c r="UEH57" s="239"/>
      <c r="UEI57" s="239"/>
      <c r="UEJ57" s="239"/>
      <c r="UEK57" s="239"/>
      <c r="UEL57" s="239"/>
      <c r="UEM57" s="239"/>
      <c r="UEN57" s="239"/>
      <c r="UEO57" s="239"/>
      <c r="UEP57" s="239"/>
      <c r="UEQ57" s="239"/>
      <c r="UER57" s="239"/>
      <c r="UES57" s="239"/>
      <c r="UET57" s="239"/>
      <c r="UEU57" s="239"/>
      <c r="UEV57" s="239"/>
      <c r="UEW57" s="239"/>
      <c r="UEX57" s="239"/>
      <c r="UEY57" s="239"/>
      <c r="UEZ57" s="239"/>
      <c r="UFA57" s="239"/>
      <c r="UFB57" s="239"/>
      <c r="UFC57" s="239"/>
      <c r="UFD57" s="239"/>
      <c r="UFE57" s="239"/>
      <c r="UFF57" s="239"/>
      <c r="UFG57" s="239"/>
      <c r="UFH57" s="239"/>
      <c r="UFI57" s="239"/>
      <c r="UFJ57" s="239"/>
      <c r="UFK57" s="239"/>
      <c r="UFL57" s="239"/>
      <c r="UFM57" s="239"/>
      <c r="UFN57" s="239"/>
      <c r="UFO57" s="239"/>
      <c r="UFP57" s="239"/>
      <c r="UFQ57" s="239"/>
      <c r="UFR57" s="239"/>
      <c r="UFS57" s="239"/>
      <c r="UFT57" s="239"/>
      <c r="UFU57" s="239"/>
      <c r="UFV57" s="239"/>
      <c r="UFW57" s="239"/>
      <c r="UFX57" s="239"/>
      <c r="UFY57" s="239"/>
      <c r="UFZ57" s="239"/>
      <c r="UGA57" s="239"/>
      <c r="UGB57" s="239"/>
      <c r="UGC57" s="239"/>
      <c r="UGD57" s="239"/>
      <c r="UGE57" s="239"/>
      <c r="UGF57" s="239"/>
      <c r="UGG57" s="239"/>
      <c r="UGH57" s="239"/>
      <c r="UGI57" s="239"/>
      <c r="UGJ57" s="239"/>
      <c r="UGK57" s="239"/>
      <c r="UGL57" s="239"/>
      <c r="UGM57" s="239"/>
      <c r="UGN57" s="239"/>
      <c r="UGO57" s="239"/>
      <c r="UGP57" s="239"/>
      <c r="UGQ57" s="239"/>
      <c r="UGR57" s="239"/>
      <c r="UGS57" s="239"/>
      <c r="UGT57" s="239"/>
      <c r="UGU57" s="239"/>
      <c r="UGV57" s="239"/>
      <c r="UGW57" s="239"/>
      <c r="UGX57" s="239"/>
      <c r="UGY57" s="239"/>
      <c r="UGZ57" s="239"/>
      <c r="UHA57" s="239"/>
      <c r="UHB57" s="239"/>
      <c r="UHC57" s="239"/>
      <c r="UHD57" s="239"/>
      <c r="UHE57" s="239"/>
      <c r="UHF57" s="239"/>
      <c r="UHG57" s="239"/>
      <c r="UHH57" s="239"/>
      <c r="UHI57" s="239"/>
      <c r="UHJ57" s="239"/>
      <c r="UHK57" s="239"/>
      <c r="UHL57" s="239"/>
      <c r="UHM57" s="239"/>
      <c r="UHN57" s="239"/>
      <c r="UHO57" s="239"/>
      <c r="UHP57" s="239"/>
      <c r="UHQ57" s="239"/>
      <c r="UHR57" s="239"/>
      <c r="UHS57" s="239"/>
      <c r="UHT57" s="239"/>
      <c r="UHU57" s="239"/>
      <c r="UHV57" s="239"/>
      <c r="UHW57" s="239"/>
      <c r="UHX57" s="239"/>
      <c r="UHY57" s="239"/>
      <c r="UHZ57" s="239"/>
      <c r="UIA57" s="239"/>
      <c r="UIB57" s="239"/>
      <c r="UIC57" s="239"/>
      <c r="UID57" s="239"/>
      <c r="UIE57" s="239"/>
      <c r="UIF57" s="239"/>
      <c r="UIG57" s="239"/>
      <c r="UIH57" s="239"/>
      <c r="UII57" s="239"/>
      <c r="UIJ57" s="239"/>
      <c r="UIK57" s="239"/>
      <c r="UIL57" s="239"/>
      <c r="UIM57" s="239"/>
      <c r="UIN57" s="239"/>
      <c r="UIO57" s="239"/>
      <c r="UIP57" s="239"/>
      <c r="UIQ57" s="239"/>
      <c r="UIR57" s="239"/>
      <c r="UIS57" s="239"/>
      <c r="UIT57" s="239"/>
      <c r="UIU57" s="239"/>
      <c r="UIV57" s="239"/>
      <c r="UIW57" s="239"/>
      <c r="UIX57" s="239"/>
      <c r="UIY57" s="239"/>
      <c r="UIZ57" s="239"/>
      <c r="UJA57" s="239"/>
      <c r="UJB57" s="239"/>
      <c r="UJC57" s="239"/>
      <c r="UJD57" s="239"/>
      <c r="UJE57" s="239"/>
      <c r="UJF57" s="239"/>
      <c r="UJG57" s="239"/>
      <c r="UJH57" s="239"/>
      <c r="UJI57" s="239"/>
      <c r="UJJ57" s="239"/>
      <c r="UJK57" s="239"/>
      <c r="UJL57" s="239"/>
      <c r="UJM57" s="239"/>
      <c r="UJN57" s="239"/>
      <c r="UJO57" s="239"/>
      <c r="UJP57" s="239"/>
      <c r="UJQ57" s="239"/>
      <c r="UJR57" s="239"/>
      <c r="UJS57" s="239"/>
      <c r="UJT57" s="239"/>
      <c r="UJU57" s="239"/>
      <c r="UJV57" s="239"/>
      <c r="UJW57" s="239"/>
      <c r="UJX57" s="239"/>
      <c r="UJY57" s="239"/>
      <c r="UJZ57" s="239"/>
      <c r="UKA57" s="239"/>
      <c r="UKB57" s="239"/>
      <c r="UKC57" s="239"/>
      <c r="UKD57" s="239"/>
      <c r="UKE57" s="239"/>
      <c r="UKF57" s="239"/>
      <c r="UKG57" s="239"/>
      <c r="UKH57" s="239"/>
      <c r="UKI57" s="239"/>
      <c r="UKJ57" s="239"/>
      <c r="UKK57" s="239"/>
      <c r="UKL57" s="239"/>
      <c r="UKM57" s="239"/>
      <c r="UKN57" s="239"/>
      <c r="UKO57" s="239"/>
      <c r="UKP57" s="239"/>
      <c r="UKQ57" s="239"/>
      <c r="UKR57" s="239"/>
      <c r="UKS57" s="239"/>
      <c r="UKT57" s="239"/>
      <c r="UKU57" s="239"/>
      <c r="UKV57" s="239"/>
      <c r="UKW57" s="239"/>
      <c r="UKX57" s="239"/>
      <c r="UKY57" s="239"/>
      <c r="UKZ57" s="239"/>
      <c r="ULA57" s="239"/>
      <c r="ULB57" s="239"/>
      <c r="ULC57" s="239"/>
      <c r="ULD57" s="239"/>
      <c r="ULE57" s="239"/>
      <c r="ULF57" s="239"/>
      <c r="ULG57" s="239"/>
      <c r="ULH57" s="239"/>
      <c r="ULI57" s="239"/>
      <c r="ULJ57" s="239"/>
      <c r="ULK57" s="239"/>
      <c r="ULL57" s="239"/>
      <c r="ULM57" s="239"/>
      <c r="ULN57" s="239"/>
      <c r="ULO57" s="239"/>
      <c r="ULP57" s="239"/>
      <c r="ULQ57" s="239"/>
      <c r="ULR57" s="239"/>
      <c r="ULS57" s="239"/>
      <c r="ULT57" s="239"/>
      <c r="ULU57" s="239"/>
      <c r="ULV57" s="239"/>
      <c r="ULW57" s="239"/>
      <c r="ULX57" s="239"/>
      <c r="ULY57" s="239"/>
      <c r="ULZ57" s="239"/>
      <c r="UMA57" s="239"/>
      <c r="UMB57" s="239"/>
      <c r="UMC57" s="239"/>
      <c r="UMD57" s="239"/>
      <c r="UME57" s="239"/>
      <c r="UMF57" s="239"/>
      <c r="UMG57" s="239"/>
      <c r="UMH57" s="239"/>
      <c r="UMI57" s="239"/>
      <c r="UMJ57" s="239"/>
      <c r="UMK57" s="239"/>
      <c r="UML57" s="239"/>
      <c r="UMM57" s="239"/>
      <c r="UMN57" s="239"/>
      <c r="UMO57" s="239"/>
      <c r="UMP57" s="239"/>
      <c r="UMQ57" s="239"/>
      <c r="UMR57" s="239"/>
      <c r="UMS57" s="239"/>
      <c r="UMT57" s="239"/>
      <c r="UMU57" s="239"/>
      <c r="UMV57" s="239"/>
      <c r="UMW57" s="239"/>
      <c r="UMX57" s="239"/>
      <c r="UMY57" s="239"/>
      <c r="UMZ57" s="239"/>
      <c r="UNA57" s="239"/>
      <c r="UNB57" s="239"/>
      <c r="UNC57" s="239"/>
      <c r="UND57" s="239"/>
      <c r="UNE57" s="239"/>
      <c r="UNF57" s="239"/>
      <c r="UNG57" s="239"/>
      <c r="UNH57" s="239"/>
      <c r="UNI57" s="239"/>
      <c r="UNJ57" s="239"/>
      <c r="UNK57" s="239"/>
      <c r="UNL57" s="239"/>
      <c r="UNM57" s="239"/>
      <c r="UNN57" s="239"/>
      <c r="UNO57" s="239"/>
      <c r="UNP57" s="239"/>
      <c r="UNQ57" s="239"/>
      <c r="UNR57" s="239"/>
      <c r="UNS57" s="239"/>
      <c r="UNT57" s="239"/>
      <c r="UNU57" s="239"/>
      <c r="UNV57" s="239"/>
      <c r="UNW57" s="239"/>
      <c r="UNX57" s="239"/>
      <c r="UNY57" s="239"/>
      <c r="UNZ57" s="239"/>
      <c r="UOA57" s="239"/>
      <c r="UOB57" s="239"/>
      <c r="UOC57" s="239"/>
      <c r="UOD57" s="239"/>
      <c r="UOE57" s="239"/>
      <c r="UOF57" s="239"/>
      <c r="UOG57" s="239"/>
      <c r="UOH57" s="239"/>
      <c r="UOI57" s="239"/>
      <c r="UOJ57" s="239"/>
      <c r="UOK57" s="239"/>
      <c r="UOL57" s="239"/>
      <c r="UOM57" s="239"/>
      <c r="UON57" s="239"/>
      <c r="UOO57" s="239"/>
      <c r="UOP57" s="239"/>
      <c r="UOQ57" s="239"/>
      <c r="UOR57" s="239"/>
      <c r="UOS57" s="239"/>
      <c r="UOT57" s="239"/>
      <c r="UOU57" s="239"/>
      <c r="UOV57" s="239"/>
      <c r="UOW57" s="239"/>
      <c r="UOX57" s="239"/>
      <c r="UOY57" s="239"/>
      <c r="UOZ57" s="239"/>
      <c r="UPA57" s="239"/>
      <c r="UPB57" s="239"/>
      <c r="UPC57" s="239"/>
      <c r="UPD57" s="239"/>
      <c r="UPE57" s="239"/>
      <c r="UPF57" s="239"/>
      <c r="UPG57" s="239"/>
      <c r="UPH57" s="239"/>
      <c r="UPI57" s="239"/>
      <c r="UPJ57" s="239"/>
      <c r="UPK57" s="239"/>
      <c r="UPL57" s="239"/>
      <c r="UPM57" s="239"/>
      <c r="UPN57" s="239"/>
      <c r="UPO57" s="239"/>
      <c r="UPP57" s="239"/>
      <c r="UPQ57" s="239"/>
      <c r="UPR57" s="239"/>
      <c r="UPS57" s="239"/>
      <c r="UPT57" s="239"/>
      <c r="UPU57" s="239"/>
      <c r="UPV57" s="239"/>
      <c r="UPW57" s="239"/>
      <c r="UPX57" s="239"/>
      <c r="UPY57" s="239"/>
      <c r="UPZ57" s="239"/>
      <c r="UQA57" s="239"/>
      <c r="UQB57" s="239"/>
      <c r="UQC57" s="239"/>
      <c r="UQD57" s="239"/>
      <c r="UQE57" s="239"/>
      <c r="UQF57" s="239"/>
      <c r="UQG57" s="239"/>
      <c r="UQH57" s="239"/>
      <c r="UQI57" s="239"/>
      <c r="UQJ57" s="239"/>
      <c r="UQK57" s="239"/>
      <c r="UQL57" s="239"/>
      <c r="UQM57" s="239"/>
      <c r="UQN57" s="239"/>
      <c r="UQO57" s="239"/>
      <c r="UQP57" s="239"/>
      <c r="UQQ57" s="239"/>
      <c r="UQR57" s="239"/>
      <c r="UQS57" s="239"/>
      <c r="UQT57" s="239"/>
      <c r="UQU57" s="239"/>
      <c r="UQV57" s="239"/>
      <c r="UQW57" s="239"/>
      <c r="UQX57" s="239"/>
      <c r="UQY57" s="239"/>
      <c r="UQZ57" s="239"/>
      <c r="URA57" s="239"/>
      <c r="URB57" s="239"/>
      <c r="URC57" s="239"/>
      <c r="URD57" s="239"/>
      <c r="URE57" s="239"/>
      <c r="URF57" s="239"/>
      <c r="URG57" s="239"/>
      <c r="URH57" s="239"/>
      <c r="URI57" s="239"/>
      <c r="URJ57" s="239"/>
      <c r="URK57" s="239"/>
      <c r="URL57" s="239"/>
      <c r="URM57" s="239"/>
      <c r="URN57" s="239"/>
      <c r="URO57" s="239"/>
      <c r="URP57" s="239"/>
      <c r="URQ57" s="239"/>
      <c r="URR57" s="239"/>
      <c r="URS57" s="239"/>
      <c r="URT57" s="239"/>
      <c r="URU57" s="239"/>
      <c r="URV57" s="239"/>
      <c r="URW57" s="239"/>
      <c r="URX57" s="239"/>
      <c r="URY57" s="239"/>
      <c r="URZ57" s="239"/>
      <c r="USA57" s="239"/>
      <c r="USB57" s="239"/>
      <c r="USC57" s="239"/>
      <c r="USD57" s="239"/>
      <c r="USE57" s="239"/>
      <c r="USF57" s="239"/>
      <c r="USG57" s="239"/>
      <c r="USH57" s="239"/>
      <c r="USI57" s="239"/>
      <c r="USJ57" s="239"/>
      <c r="USK57" s="239"/>
      <c r="USL57" s="239"/>
      <c r="USM57" s="239"/>
      <c r="USN57" s="239"/>
      <c r="USO57" s="239"/>
      <c r="USP57" s="239"/>
      <c r="USQ57" s="239"/>
      <c r="USR57" s="239"/>
      <c r="USS57" s="239"/>
      <c r="UST57" s="239"/>
      <c r="USU57" s="239"/>
      <c r="USV57" s="239"/>
      <c r="USW57" s="239"/>
      <c r="USX57" s="239"/>
      <c r="USY57" s="239"/>
      <c r="USZ57" s="239"/>
      <c r="UTA57" s="239"/>
      <c r="UTB57" s="239"/>
      <c r="UTC57" s="239"/>
      <c r="UTD57" s="239"/>
      <c r="UTE57" s="239"/>
      <c r="UTF57" s="239"/>
      <c r="UTG57" s="239"/>
      <c r="UTH57" s="239"/>
      <c r="UTI57" s="239"/>
      <c r="UTJ57" s="239"/>
      <c r="UTK57" s="239"/>
      <c r="UTL57" s="239"/>
      <c r="UTM57" s="239"/>
      <c r="UTN57" s="239"/>
      <c r="UTO57" s="239"/>
      <c r="UTP57" s="239"/>
      <c r="UTQ57" s="239"/>
      <c r="UTR57" s="239"/>
      <c r="UTS57" s="239"/>
      <c r="UTT57" s="239"/>
      <c r="UTU57" s="239"/>
      <c r="UTV57" s="239"/>
      <c r="UTW57" s="239"/>
      <c r="UTX57" s="239"/>
      <c r="UTY57" s="239"/>
      <c r="UTZ57" s="239"/>
      <c r="UUA57" s="239"/>
      <c r="UUB57" s="239"/>
      <c r="UUC57" s="239"/>
      <c r="UUD57" s="239"/>
      <c r="UUE57" s="239"/>
      <c r="UUF57" s="239"/>
      <c r="UUG57" s="239"/>
      <c r="UUH57" s="239"/>
      <c r="UUI57" s="239"/>
      <c r="UUJ57" s="239"/>
      <c r="UUK57" s="239"/>
      <c r="UUL57" s="239"/>
      <c r="UUM57" s="239"/>
      <c r="UUN57" s="239"/>
      <c r="UUO57" s="239"/>
      <c r="UUP57" s="239"/>
      <c r="UUQ57" s="239"/>
      <c r="UUR57" s="239"/>
      <c r="UUS57" s="239"/>
      <c r="UUT57" s="239"/>
      <c r="UUU57" s="239"/>
      <c r="UUV57" s="239"/>
      <c r="UUW57" s="239"/>
      <c r="UUX57" s="239"/>
      <c r="UUY57" s="239"/>
      <c r="UUZ57" s="239"/>
      <c r="UVA57" s="239"/>
      <c r="UVB57" s="239"/>
      <c r="UVC57" s="239"/>
      <c r="UVD57" s="239"/>
      <c r="UVE57" s="239"/>
      <c r="UVF57" s="239"/>
      <c r="UVG57" s="239"/>
      <c r="UVH57" s="239"/>
      <c r="UVI57" s="239"/>
      <c r="UVJ57" s="239"/>
      <c r="UVK57" s="239"/>
      <c r="UVL57" s="239"/>
      <c r="UVM57" s="239"/>
      <c r="UVN57" s="239"/>
      <c r="UVO57" s="239"/>
      <c r="UVP57" s="239"/>
      <c r="UVQ57" s="239"/>
      <c r="UVR57" s="239"/>
      <c r="UVS57" s="239"/>
      <c r="UVT57" s="239"/>
      <c r="UVU57" s="239"/>
      <c r="UVV57" s="239"/>
      <c r="UVW57" s="239"/>
      <c r="UVX57" s="239"/>
      <c r="UVY57" s="239"/>
      <c r="UVZ57" s="239"/>
      <c r="UWA57" s="239"/>
      <c r="UWB57" s="239"/>
      <c r="UWC57" s="239"/>
      <c r="UWD57" s="239"/>
      <c r="UWE57" s="239"/>
      <c r="UWF57" s="239"/>
      <c r="UWG57" s="239"/>
      <c r="UWH57" s="239"/>
      <c r="UWI57" s="239"/>
      <c r="UWJ57" s="239"/>
      <c r="UWK57" s="239"/>
      <c r="UWL57" s="239"/>
      <c r="UWM57" s="239"/>
      <c r="UWN57" s="239"/>
      <c r="UWO57" s="239"/>
      <c r="UWP57" s="239"/>
      <c r="UWQ57" s="239"/>
      <c r="UWR57" s="239"/>
      <c r="UWS57" s="239"/>
      <c r="UWT57" s="239"/>
      <c r="UWU57" s="239"/>
      <c r="UWV57" s="239"/>
      <c r="UWW57" s="239"/>
      <c r="UWX57" s="239"/>
      <c r="UWY57" s="239"/>
      <c r="UWZ57" s="239"/>
      <c r="UXA57" s="239"/>
      <c r="UXB57" s="239"/>
      <c r="UXC57" s="239"/>
      <c r="UXD57" s="239"/>
      <c r="UXE57" s="239"/>
      <c r="UXF57" s="239"/>
      <c r="UXG57" s="239"/>
      <c r="UXH57" s="239"/>
      <c r="UXI57" s="239"/>
      <c r="UXJ57" s="239"/>
      <c r="UXK57" s="239"/>
      <c r="UXL57" s="239"/>
      <c r="UXM57" s="239"/>
      <c r="UXN57" s="239"/>
      <c r="UXO57" s="239"/>
      <c r="UXP57" s="239"/>
      <c r="UXQ57" s="239"/>
      <c r="UXR57" s="239"/>
      <c r="UXS57" s="239"/>
      <c r="UXT57" s="239"/>
      <c r="UXU57" s="239"/>
      <c r="UXV57" s="239"/>
      <c r="UXW57" s="239"/>
      <c r="UXX57" s="239"/>
      <c r="UXY57" s="239"/>
      <c r="UXZ57" s="239"/>
      <c r="UYA57" s="239"/>
      <c r="UYB57" s="239"/>
      <c r="UYC57" s="239"/>
      <c r="UYD57" s="239"/>
      <c r="UYE57" s="239"/>
      <c r="UYF57" s="239"/>
      <c r="UYG57" s="239"/>
      <c r="UYH57" s="239"/>
      <c r="UYI57" s="239"/>
      <c r="UYJ57" s="239"/>
      <c r="UYK57" s="239"/>
      <c r="UYL57" s="239"/>
      <c r="UYM57" s="239"/>
      <c r="UYN57" s="239"/>
      <c r="UYO57" s="239"/>
      <c r="UYP57" s="239"/>
      <c r="UYQ57" s="239"/>
      <c r="UYR57" s="239"/>
      <c r="UYS57" s="239"/>
      <c r="UYT57" s="239"/>
      <c r="UYU57" s="239"/>
      <c r="UYV57" s="239"/>
      <c r="UYW57" s="239"/>
      <c r="UYX57" s="239"/>
      <c r="UYY57" s="239"/>
      <c r="UYZ57" s="239"/>
      <c r="UZA57" s="239"/>
      <c r="UZB57" s="239"/>
      <c r="UZC57" s="239"/>
      <c r="UZD57" s="239"/>
      <c r="UZE57" s="239"/>
      <c r="UZF57" s="239"/>
      <c r="UZG57" s="239"/>
      <c r="UZH57" s="239"/>
      <c r="UZI57" s="239"/>
      <c r="UZJ57" s="239"/>
      <c r="UZK57" s="239"/>
      <c r="UZL57" s="239"/>
      <c r="UZM57" s="239"/>
      <c r="UZN57" s="239"/>
      <c r="UZO57" s="239"/>
      <c r="UZP57" s="239"/>
      <c r="UZQ57" s="239"/>
      <c r="UZR57" s="239"/>
      <c r="UZS57" s="239"/>
      <c r="UZT57" s="239"/>
      <c r="UZU57" s="239"/>
      <c r="UZV57" s="239"/>
      <c r="UZW57" s="239"/>
      <c r="UZX57" s="239"/>
      <c r="UZY57" s="239"/>
      <c r="UZZ57" s="239"/>
      <c r="VAA57" s="239"/>
      <c r="VAB57" s="239"/>
      <c r="VAC57" s="239"/>
      <c r="VAD57" s="239"/>
      <c r="VAE57" s="239"/>
      <c r="VAF57" s="239"/>
      <c r="VAG57" s="239"/>
      <c r="VAH57" s="239"/>
      <c r="VAI57" s="239"/>
      <c r="VAJ57" s="239"/>
      <c r="VAK57" s="239"/>
      <c r="VAL57" s="239"/>
      <c r="VAM57" s="239"/>
      <c r="VAN57" s="239"/>
      <c r="VAO57" s="239"/>
      <c r="VAP57" s="239"/>
      <c r="VAQ57" s="239"/>
      <c r="VAR57" s="239"/>
      <c r="VAS57" s="239"/>
      <c r="VAT57" s="239"/>
      <c r="VAU57" s="239"/>
      <c r="VAV57" s="239"/>
      <c r="VAW57" s="239"/>
      <c r="VAX57" s="239"/>
      <c r="VAY57" s="239"/>
      <c r="VAZ57" s="239"/>
      <c r="VBA57" s="239"/>
      <c r="VBB57" s="239"/>
      <c r="VBC57" s="239"/>
      <c r="VBD57" s="239"/>
      <c r="VBE57" s="239"/>
      <c r="VBF57" s="239"/>
      <c r="VBG57" s="239"/>
      <c r="VBH57" s="239"/>
      <c r="VBI57" s="239"/>
      <c r="VBJ57" s="239"/>
      <c r="VBK57" s="239"/>
      <c r="VBL57" s="239"/>
      <c r="VBM57" s="239"/>
      <c r="VBN57" s="239"/>
      <c r="VBO57" s="239"/>
      <c r="VBP57" s="239"/>
      <c r="VBQ57" s="239"/>
      <c r="VBR57" s="239"/>
      <c r="VBS57" s="239"/>
      <c r="VBT57" s="239"/>
      <c r="VBU57" s="239"/>
      <c r="VBV57" s="239"/>
      <c r="VBW57" s="239"/>
      <c r="VBX57" s="239"/>
      <c r="VBY57" s="239"/>
      <c r="VBZ57" s="239"/>
      <c r="VCA57" s="239"/>
      <c r="VCB57" s="239"/>
      <c r="VCC57" s="239"/>
      <c r="VCD57" s="239"/>
      <c r="VCE57" s="239"/>
      <c r="VCF57" s="239"/>
      <c r="VCG57" s="239"/>
      <c r="VCH57" s="239"/>
      <c r="VCI57" s="239"/>
      <c r="VCJ57" s="239"/>
      <c r="VCK57" s="239"/>
      <c r="VCL57" s="239"/>
      <c r="VCM57" s="239"/>
      <c r="VCN57" s="239"/>
      <c r="VCO57" s="239"/>
      <c r="VCP57" s="239"/>
      <c r="VCQ57" s="239"/>
      <c r="VCR57" s="239"/>
      <c r="VCS57" s="239"/>
      <c r="VCT57" s="239"/>
      <c r="VCU57" s="239"/>
      <c r="VCV57" s="239"/>
      <c r="VCW57" s="239"/>
      <c r="VCX57" s="239"/>
      <c r="VCY57" s="239"/>
      <c r="VCZ57" s="239"/>
      <c r="VDA57" s="239"/>
      <c r="VDB57" s="239"/>
      <c r="VDC57" s="239"/>
      <c r="VDD57" s="239"/>
      <c r="VDE57" s="239"/>
      <c r="VDF57" s="239"/>
      <c r="VDG57" s="239"/>
      <c r="VDH57" s="239"/>
      <c r="VDI57" s="239"/>
      <c r="VDJ57" s="239"/>
      <c r="VDK57" s="239"/>
      <c r="VDL57" s="239"/>
      <c r="VDM57" s="239"/>
      <c r="VDN57" s="239"/>
      <c r="VDO57" s="239"/>
      <c r="VDP57" s="239"/>
      <c r="VDQ57" s="239"/>
      <c r="VDR57" s="239"/>
      <c r="VDS57" s="239"/>
      <c r="VDT57" s="239"/>
      <c r="VDU57" s="239"/>
      <c r="VDV57" s="239"/>
      <c r="VDW57" s="239"/>
      <c r="VDX57" s="239"/>
      <c r="VDY57" s="239"/>
      <c r="VDZ57" s="239"/>
      <c r="VEA57" s="239"/>
      <c r="VEB57" s="239"/>
      <c r="VEC57" s="239"/>
      <c r="VED57" s="239"/>
      <c r="VEE57" s="239"/>
      <c r="VEF57" s="239"/>
      <c r="VEG57" s="239"/>
      <c r="VEH57" s="239"/>
      <c r="VEI57" s="239"/>
      <c r="VEJ57" s="239"/>
      <c r="VEK57" s="239"/>
      <c r="VEL57" s="239"/>
      <c r="VEM57" s="239"/>
      <c r="VEN57" s="239"/>
      <c r="VEO57" s="239"/>
      <c r="VEP57" s="239"/>
      <c r="VEQ57" s="239"/>
      <c r="VER57" s="239"/>
      <c r="VES57" s="239"/>
      <c r="VET57" s="239"/>
      <c r="VEU57" s="239"/>
      <c r="VEV57" s="239"/>
      <c r="VEW57" s="239"/>
      <c r="VEX57" s="239"/>
      <c r="VEY57" s="239"/>
      <c r="VEZ57" s="239"/>
      <c r="VFA57" s="239"/>
      <c r="VFB57" s="239"/>
      <c r="VFC57" s="239"/>
      <c r="VFD57" s="239"/>
      <c r="VFE57" s="239"/>
      <c r="VFF57" s="239"/>
      <c r="VFG57" s="239"/>
      <c r="VFH57" s="239"/>
      <c r="VFI57" s="239"/>
      <c r="VFJ57" s="239"/>
      <c r="VFK57" s="239"/>
      <c r="VFL57" s="239"/>
      <c r="VFM57" s="239"/>
      <c r="VFN57" s="239"/>
      <c r="VFO57" s="239"/>
      <c r="VFP57" s="239"/>
      <c r="VFQ57" s="239"/>
      <c r="VFR57" s="239"/>
      <c r="VFS57" s="239"/>
      <c r="VFT57" s="239"/>
      <c r="VFU57" s="239"/>
      <c r="VFV57" s="239"/>
      <c r="VFW57" s="239"/>
      <c r="VFX57" s="239"/>
      <c r="VFY57" s="239"/>
      <c r="VFZ57" s="239"/>
      <c r="VGA57" s="239"/>
      <c r="VGB57" s="239"/>
      <c r="VGC57" s="239"/>
      <c r="VGD57" s="239"/>
      <c r="VGE57" s="239"/>
      <c r="VGF57" s="239"/>
      <c r="VGG57" s="239"/>
      <c r="VGH57" s="239"/>
      <c r="VGI57" s="239"/>
      <c r="VGJ57" s="239"/>
      <c r="VGK57" s="239"/>
      <c r="VGL57" s="239"/>
      <c r="VGM57" s="239"/>
      <c r="VGN57" s="239"/>
      <c r="VGO57" s="239"/>
      <c r="VGP57" s="239"/>
      <c r="VGQ57" s="239"/>
      <c r="VGR57" s="239"/>
      <c r="VGS57" s="239"/>
      <c r="VGT57" s="239"/>
      <c r="VGU57" s="239"/>
      <c r="VGV57" s="239"/>
      <c r="VGW57" s="239"/>
      <c r="VGX57" s="239"/>
      <c r="VGY57" s="239"/>
      <c r="VGZ57" s="239"/>
      <c r="VHA57" s="239"/>
      <c r="VHB57" s="239"/>
      <c r="VHC57" s="239"/>
      <c r="VHD57" s="239"/>
      <c r="VHE57" s="239"/>
      <c r="VHF57" s="239"/>
      <c r="VHG57" s="239"/>
      <c r="VHH57" s="239"/>
      <c r="VHI57" s="239"/>
      <c r="VHJ57" s="239"/>
      <c r="VHK57" s="239"/>
      <c r="VHL57" s="239"/>
      <c r="VHM57" s="239"/>
      <c r="VHN57" s="239"/>
      <c r="VHO57" s="239"/>
      <c r="VHP57" s="239"/>
      <c r="VHQ57" s="239"/>
      <c r="VHR57" s="239"/>
      <c r="VHS57" s="239"/>
      <c r="VHT57" s="239"/>
      <c r="VHU57" s="239"/>
      <c r="VHV57" s="239"/>
      <c r="VHW57" s="239"/>
      <c r="VHX57" s="239"/>
      <c r="VHY57" s="239"/>
      <c r="VHZ57" s="239"/>
      <c r="VIA57" s="239"/>
      <c r="VIB57" s="239"/>
      <c r="VIC57" s="239"/>
      <c r="VID57" s="239"/>
      <c r="VIE57" s="239"/>
      <c r="VIF57" s="239"/>
      <c r="VIG57" s="239"/>
      <c r="VIH57" s="239"/>
      <c r="VII57" s="239"/>
      <c r="VIJ57" s="239"/>
      <c r="VIK57" s="239"/>
      <c r="VIL57" s="239"/>
      <c r="VIM57" s="239"/>
      <c r="VIN57" s="239"/>
      <c r="VIO57" s="239"/>
      <c r="VIP57" s="239"/>
      <c r="VIQ57" s="239"/>
      <c r="VIR57" s="239"/>
      <c r="VIS57" s="239"/>
      <c r="VIT57" s="239"/>
      <c r="VIU57" s="239"/>
      <c r="VIV57" s="239"/>
      <c r="VIW57" s="239"/>
      <c r="VIX57" s="239"/>
      <c r="VIY57" s="239"/>
      <c r="VIZ57" s="239"/>
      <c r="VJA57" s="239"/>
      <c r="VJB57" s="239"/>
      <c r="VJC57" s="239"/>
      <c r="VJD57" s="239"/>
      <c r="VJE57" s="239"/>
      <c r="VJF57" s="239"/>
      <c r="VJG57" s="239"/>
      <c r="VJH57" s="239"/>
      <c r="VJI57" s="239"/>
      <c r="VJJ57" s="239"/>
      <c r="VJK57" s="239"/>
      <c r="VJL57" s="239"/>
      <c r="VJM57" s="239"/>
      <c r="VJN57" s="239"/>
      <c r="VJO57" s="239"/>
      <c r="VJP57" s="239"/>
      <c r="VJQ57" s="239"/>
      <c r="VJR57" s="239"/>
      <c r="VJS57" s="239"/>
      <c r="VJT57" s="239"/>
      <c r="VJU57" s="239"/>
      <c r="VJV57" s="239"/>
      <c r="VJW57" s="239"/>
      <c r="VJX57" s="239"/>
      <c r="VJY57" s="239"/>
      <c r="VJZ57" s="239"/>
      <c r="VKA57" s="239"/>
      <c r="VKB57" s="239"/>
      <c r="VKC57" s="239"/>
      <c r="VKD57" s="239"/>
      <c r="VKE57" s="239"/>
      <c r="VKF57" s="239"/>
      <c r="VKG57" s="239"/>
      <c r="VKH57" s="239"/>
      <c r="VKI57" s="239"/>
      <c r="VKJ57" s="239"/>
      <c r="VKK57" s="239"/>
      <c r="VKL57" s="239"/>
      <c r="VKM57" s="239"/>
      <c r="VKN57" s="239"/>
      <c r="VKO57" s="239"/>
      <c r="VKP57" s="239"/>
      <c r="VKQ57" s="239"/>
      <c r="VKR57" s="239"/>
      <c r="VKS57" s="239"/>
      <c r="VKT57" s="239"/>
      <c r="VKU57" s="239"/>
      <c r="VKV57" s="239"/>
      <c r="VKW57" s="239"/>
      <c r="VKX57" s="239"/>
      <c r="VKY57" s="239"/>
      <c r="VKZ57" s="239"/>
      <c r="VLA57" s="239"/>
      <c r="VLB57" s="239"/>
      <c r="VLC57" s="239"/>
      <c r="VLD57" s="239"/>
      <c r="VLE57" s="239"/>
      <c r="VLF57" s="239"/>
      <c r="VLG57" s="239"/>
      <c r="VLH57" s="239"/>
      <c r="VLI57" s="239"/>
      <c r="VLJ57" s="239"/>
      <c r="VLK57" s="239"/>
      <c r="VLL57" s="239"/>
      <c r="VLM57" s="239"/>
      <c r="VLN57" s="239"/>
      <c r="VLO57" s="239"/>
      <c r="VLP57" s="239"/>
      <c r="VLQ57" s="239"/>
      <c r="VLR57" s="239"/>
      <c r="VLS57" s="239"/>
      <c r="VLT57" s="239"/>
      <c r="VLU57" s="239"/>
      <c r="VLV57" s="239"/>
      <c r="VLW57" s="239"/>
      <c r="VLX57" s="239"/>
      <c r="VLY57" s="239"/>
      <c r="VLZ57" s="239"/>
      <c r="VMA57" s="239"/>
      <c r="VMB57" s="239"/>
      <c r="VMC57" s="239"/>
      <c r="VMD57" s="239"/>
      <c r="VME57" s="239"/>
      <c r="VMF57" s="239"/>
      <c r="VMG57" s="239"/>
      <c r="VMH57" s="239"/>
      <c r="VMI57" s="239"/>
      <c r="VMJ57" s="239"/>
      <c r="VMK57" s="239"/>
      <c r="VML57" s="239"/>
      <c r="VMM57" s="239"/>
      <c r="VMN57" s="239"/>
      <c r="VMO57" s="239"/>
      <c r="VMP57" s="239"/>
      <c r="VMQ57" s="239"/>
      <c r="VMR57" s="239"/>
      <c r="VMS57" s="239"/>
      <c r="VMT57" s="239"/>
      <c r="VMU57" s="239"/>
      <c r="VMV57" s="239"/>
      <c r="VMW57" s="239"/>
      <c r="VMX57" s="239"/>
      <c r="VMY57" s="239"/>
      <c r="VMZ57" s="239"/>
      <c r="VNA57" s="239"/>
      <c r="VNB57" s="239"/>
      <c r="VNC57" s="239"/>
      <c r="VND57" s="239"/>
      <c r="VNE57" s="239"/>
      <c r="VNF57" s="239"/>
      <c r="VNG57" s="239"/>
      <c r="VNH57" s="239"/>
      <c r="VNI57" s="239"/>
      <c r="VNJ57" s="239"/>
      <c r="VNK57" s="239"/>
      <c r="VNL57" s="239"/>
      <c r="VNM57" s="239"/>
      <c r="VNN57" s="239"/>
      <c r="VNO57" s="239"/>
      <c r="VNP57" s="239"/>
      <c r="VNQ57" s="239"/>
      <c r="VNR57" s="239"/>
      <c r="VNS57" s="239"/>
      <c r="VNT57" s="239"/>
      <c r="VNU57" s="239"/>
      <c r="VNV57" s="239"/>
      <c r="VNW57" s="239"/>
      <c r="VNX57" s="239"/>
      <c r="VNY57" s="239"/>
      <c r="VNZ57" s="239"/>
      <c r="VOA57" s="239"/>
      <c r="VOB57" s="239"/>
      <c r="VOC57" s="239"/>
      <c r="VOD57" s="239"/>
      <c r="VOE57" s="239"/>
      <c r="VOF57" s="239"/>
      <c r="VOG57" s="239"/>
      <c r="VOH57" s="239"/>
      <c r="VOI57" s="239"/>
      <c r="VOJ57" s="239"/>
      <c r="VOK57" s="239"/>
      <c r="VOL57" s="239"/>
      <c r="VOM57" s="239"/>
      <c r="VON57" s="239"/>
      <c r="VOO57" s="239"/>
      <c r="VOP57" s="239"/>
      <c r="VOQ57" s="239"/>
      <c r="VOR57" s="239"/>
      <c r="VOS57" s="239"/>
      <c r="VOT57" s="239"/>
      <c r="VOU57" s="239"/>
      <c r="VOV57" s="239"/>
      <c r="VOW57" s="239"/>
      <c r="VOX57" s="239"/>
      <c r="VOY57" s="239"/>
      <c r="VOZ57" s="239"/>
      <c r="VPA57" s="239"/>
      <c r="VPB57" s="239"/>
      <c r="VPC57" s="239"/>
      <c r="VPD57" s="239"/>
      <c r="VPE57" s="239"/>
      <c r="VPF57" s="239"/>
      <c r="VPG57" s="239"/>
      <c r="VPH57" s="239"/>
      <c r="VPI57" s="239"/>
      <c r="VPJ57" s="239"/>
      <c r="VPK57" s="239"/>
      <c r="VPL57" s="239"/>
      <c r="VPM57" s="239"/>
      <c r="VPN57" s="239"/>
      <c r="VPO57" s="239"/>
      <c r="VPP57" s="239"/>
      <c r="VPQ57" s="239"/>
      <c r="VPR57" s="239"/>
      <c r="VPS57" s="239"/>
      <c r="VPT57" s="239"/>
      <c r="VPU57" s="239"/>
      <c r="VPV57" s="239"/>
      <c r="VPW57" s="239"/>
      <c r="VPX57" s="239"/>
      <c r="VPY57" s="239"/>
      <c r="VPZ57" s="239"/>
      <c r="VQA57" s="239"/>
      <c r="VQB57" s="239"/>
      <c r="VQC57" s="239"/>
      <c r="VQD57" s="239"/>
      <c r="VQE57" s="239"/>
      <c r="VQF57" s="239"/>
      <c r="VQG57" s="239"/>
      <c r="VQH57" s="239"/>
      <c r="VQI57" s="239"/>
      <c r="VQJ57" s="239"/>
      <c r="VQK57" s="239"/>
      <c r="VQL57" s="239"/>
      <c r="VQM57" s="239"/>
      <c r="VQN57" s="239"/>
      <c r="VQO57" s="239"/>
      <c r="VQP57" s="239"/>
      <c r="VQQ57" s="239"/>
      <c r="VQR57" s="239"/>
      <c r="VQS57" s="239"/>
      <c r="VQT57" s="239"/>
      <c r="VQU57" s="239"/>
      <c r="VQV57" s="239"/>
      <c r="VQW57" s="239"/>
      <c r="VQX57" s="239"/>
      <c r="VQY57" s="239"/>
      <c r="VQZ57" s="239"/>
      <c r="VRA57" s="239"/>
      <c r="VRB57" s="239"/>
      <c r="VRC57" s="239"/>
      <c r="VRD57" s="239"/>
      <c r="VRE57" s="239"/>
      <c r="VRF57" s="239"/>
      <c r="VRG57" s="239"/>
      <c r="VRH57" s="239"/>
      <c r="VRI57" s="239"/>
      <c r="VRJ57" s="239"/>
      <c r="VRK57" s="239"/>
      <c r="VRL57" s="239"/>
      <c r="VRM57" s="239"/>
      <c r="VRN57" s="239"/>
      <c r="VRO57" s="239"/>
      <c r="VRP57" s="239"/>
      <c r="VRQ57" s="239"/>
      <c r="VRR57" s="239"/>
      <c r="VRS57" s="239"/>
      <c r="VRT57" s="239"/>
      <c r="VRU57" s="239"/>
      <c r="VRV57" s="239"/>
      <c r="VRW57" s="239"/>
      <c r="VRX57" s="239"/>
      <c r="VRY57" s="239"/>
      <c r="VRZ57" s="239"/>
      <c r="VSA57" s="239"/>
      <c r="VSB57" s="239"/>
      <c r="VSC57" s="239"/>
      <c r="VSD57" s="239"/>
      <c r="VSE57" s="239"/>
      <c r="VSF57" s="239"/>
      <c r="VSG57" s="239"/>
      <c r="VSH57" s="239"/>
      <c r="VSI57" s="239"/>
      <c r="VSJ57" s="239"/>
      <c r="VSK57" s="239"/>
      <c r="VSL57" s="239"/>
      <c r="VSM57" s="239"/>
      <c r="VSN57" s="239"/>
      <c r="VSO57" s="239"/>
      <c r="VSP57" s="239"/>
      <c r="VSQ57" s="239"/>
      <c r="VSR57" s="239"/>
      <c r="VSS57" s="239"/>
      <c r="VST57" s="239"/>
      <c r="VSU57" s="239"/>
      <c r="VSV57" s="239"/>
      <c r="VSW57" s="239"/>
      <c r="VSX57" s="239"/>
      <c r="VSY57" s="239"/>
      <c r="VSZ57" s="239"/>
      <c r="VTA57" s="239"/>
      <c r="VTB57" s="239"/>
      <c r="VTC57" s="239"/>
      <c r="VTD57" s="239"/>
      <c r="VTE57" s="239"/>
      <c r="VTF57" s="239"/>
      <c r="VTG57" s="239"/>
      <c r="VTH57" s="239"/>
      <c r="VTI57" s="239"/>
      <c r="VTJ57" s="239"/>
      <c r="VTK57" s="239"/>
      <c r="VTL57" s="239"/>
      <c r="VTM57" s="239"/>
      <c r="VTN57" s="239"/>
      <c r="VTO57" s="239"/>
      <c r="VTP57" s="239"/>
      <c r="VTQ57" s="239"/>
      <c r="VTR57" s="239"/>
      <c r="VTS57" s="239"/>
      <c r="VTT57" s="239"/>
      <c r="VTU57" s="239"/>
      <c r="VTV57" s="239"/>
      <c r="VTW57" s="239"/>
      <c r="VTX57" s="239"/>
      <c r="VTY57" s="239"/>
      <c r="VTZ57" s="239"/>
      <c r="VUA57" s="239"/>
      <c r="VUB57" s="239"/>
      <c r="VUC57" s="239"/>
      <c r="VUD57" s="239"/>
      <c r="VUE57" s="239"/>
      <c r="VUF57" s="239"/>
      <c r="VUG57" s="239"/>
      <c r="VUH57" s="239"/>
      <c r="VUI57" s="239"/>
      <c r="VUJ57" s="239"/>
      <c r="VUK57" s="239"/>
      <c r="VUL57" s="239"/>
      <c r="VUM57" s="239"/>
      <c r="VUN57" s="239"/>
      <c r="VUO57" s="239"/>
      <c r="VUP57" s="239"/>
      <c r="VUQ57" s="239"/>
      <c r="VUR57" s="239"/>
      <c r="VUS57" s="239"/>
      <c r="VUT57" s="239"/>
      <c r="VUU57" s="239"/>
      <c r="VUV57" s="239"/>
      <c r="VUW57" s="239"/>
      <c r="VUX57" s="239"/>
      <c r="VUY57" s="239"/>
      <c r="VUZ57" s="239"/>
      <c r="VVA57" s="239"/>
      <c r="VVB57" s="239"/>
      <c r="VVC57" s="239"/>
      <c r="VVD57" s="239"/>
      <c r="VVE57" s="239"/>
      <c r="VVF57" s="239"/>
      <c r="VVG57" s="239"/>
      <c r="VVH57" s="239"/>
      <c r="VVI57" s="239"/>
      <c r="VVJ57" s="239"/>
      <c r="VVK57" s="239"/>
      <c r="VVL57" s="239"/>
      <c r="VVM57" s="239"/>
      <c r="VVN57" s="239"/>
      <c r="VVO57" s="239"/>
      <c r="VVP57" s="239"/>
      <c r="VVQ57" s="239"/>
      <c r="VVR57" s="239"/>
      <c r="VVS57" s="239"/>
      <c r="VVT57" s="239"/>
      <c r="VVU57" s="239"/>
      <c r="VVV57" s="239"/>
      <c r="VVW57" s="239"/>
      <c r="VVX57" s="239"/>
      <c r="VVY57" s="239"/>
      <c r="VVZ57" s="239"/>
      <c r="VWA57" s="239"/>
      <c r="VWB57" s="239"/>
      <c r="VWC57" s="239"/>
      <c r="VWD57" s="239"/>
      <c r="VWE57" s="239"/>
      <c r="VWF57" s="239"/>
      <c r="VWG57" s="239"/>
      <c r="VWH57" s="239"/>
      <c r="VWI57" s="239"/>
      <c r="VWJ57" s="239"/>
      <c r="VWK57" s="239"/>
      <c r="VWL57" s="239"/>
      <c r="VWM57" s="239"/>
      <c r="VWN57" s="239"/>
      <c r="VWO57" s="239"/>
      <c r="VWP57" s="239"/>
      <c r="VWQ57" s="239"/>
      <c r="VWR57" s="239"/>
      <c r="VWS57" s="239"/>
      <c r="VWT57" s="239"/>
      <c r="VWU57" s="239"/>
      <c r="VWV57" s="239"/>
      <c r="VWW57" s="239"/>
      <c r="VWX57" s="239"/>
      <c r="VWY57" s="239"/>
      <c r="VWZ57" s="239"/>
      <c r="VXA57" s="239"/>
      <c r="VXB57" s="239"/>
      <c r="VXC57" s="239"/>
      <c r="VXD57" s="239"/>
      <c r="VXE57" s="239"/>
      <c r="VXF57" s="239"/>
      <c r="VXG57" s="239"/>
      <c r="VXH57" s="239"/>
      <c r="VXI57" s="239"/>
      <c r="VXJ57" s="239"/>
      <c r="VXK57" s="239"/>
      <c r="VXL57" s="239"/>
      <c r="VXM57" s="239"/>
      <c r="VXN57" s="239"/>
      <c r="VXO57" s="239"/>
      <c r="VXP57" s="239"/>
      <c r="VXQ57" s="239"/>
      <c r="VXR57" s="239"/>
      <c r="VXS57" s="239"/>
      <c r="VXT57" s="239"/>
      <c r="VXU57" s="239"/>
      <c r="VXV57" s="239"/>
      <c r="VXW57" s="239"/>
      <c r="VXX57" s="239"/>
      <c r="VXY57" s="239"/>
      <c r="VXZ57" s="239"/>
      <c r="VYA57" s="239"/>
      <c r="VYB57" s="239"/>
      <c r="VYC57" s="239"/>
      <c r="VYD57" s="239"/>
      <c r="VYE57" s="239"/>
      <c r="VYF57" s="239"/>
      <c r="VYG57" s="239"/>
      <c r="VYH57" s="239"/>
      <c r="VYI57" s="239"/>
      <c r="VYJ57" s="239"/>
      <c r="VYK57" s="239"/>
      <c r="VYL57" s="239"/>
      <c r="VYM57" s="239"/>
      <c r="VYN57" s="239"/>
      <c r="VYO57" s="239"/>
      <c r="VYP57" s="239"/>
      <c r="VYQ57" s="239"/>
      <c r="VYR57" s="239"/>
      <c r="VYS57" s="239"/>
      <c r="VYT57" s="239"/>
      <c r="VYU57" s="239"/>
      <c r="VYV57" s="239"/>
      <c r="VYW57" s="239"/>
      <c r="VYX57" s="239"/>
      <c r="VYY57" s="239"/>
      <c r="VYZ57" s="239"/>
      <c r="VZA57" s="239"/>
      <c r="VZB57" s="239"/>
      <c r="VZC57" s="239"/>
      <c r="VZD57" s="239"/>
      <c r="VZE57" s="239"/>
      <c r="VZF57" s="239"/>
      <c r="VZG57" s="239"/>
      <c r="VZH57" s="239"/>
      <c r="VZI57" s="239"/>
      <c r="VZJ57" s="239"/>
      <c r="VZK57" s="239"/>
      <c r="VZL57" s="239"/>
      <c r="VZM57" s="239"/>
      <c r="VZN57" s="239"/>
      <c r="VZO57" s="239"/>
      <c r="VZP57" s="239"/>
      <c r="VZQ57" s="239"/>
      <c r="VZR57" s="239"/>
      <c r="VZS57" s="239"/>
      <c r="VZT57" s="239"/>
      <c r="VZU57" s="239"/>
      <c r="VZV57" s="239"/>
      <c r="VZW57" s="239"/>
      <c r="VZX57" s="239"/>
      <c r="VZY57" s="239"/>
      <c r="VZZ57" s="239"/>
      <c r="WAA57" s="239"/>
      <c r="WAB57" s="239"/>
      <c r="WAC57" s="239"/>
      <c r="WAD57" s="239"/>
      <c r="WAE57" s="239"/>
      <c r="WAF57" s="239"/>
      <c r="WAG57" s="239"/>
      <c r="WAH57" s="239"/>
      <c r="WAI57" s="239"/>
      <c r="WAJ57" s="239"/>
      <c r="WAK57" s="239"/>
      <c r="WAL57" s="239"/>
      <c r="WAM57" s="239"/>
      <c r="WAN57" s="239"/>
      <c r="WAO57" s="239"/>
      <c r="WAP57" s="239"/>
      <c r="WAQ57" s="239"/>
      <c r="WAR57" s="239"/>
      <c r="WAS57" s="239"/>
      <c r="WAT57" s="239"/>
      <c r="WAU57" s="239"/>
      <c r="WAV57" s="239"/>
      <c r="WAW57" s="239"/>
      <c r="WAX57" s="239"/>
      <c r="WAY57" s="239"/>
      <c r="WAZ57" s="239"/>
      <c r="WBA57" s="239"/>
      <c r="WBB57" s="239"/>
      <c r="WBC57" s="239"/>
      <c r="WBD57" s="239"/>
      <c r="WBE57" s="239"/>
      <c r="WBF57" s="239"/>
      <c r="WBG57" s="239"/>
      <c r="WBH57" s="239"/>
      <c r="WBI57" s="239"/>
      <c r="WBJ57" s="239"/>
      <c r="WBK57" s="239"/>
      <c r="WBL57" s="239"/>
      <c r="WBM57" s="239"/>
      <c r="WBN57" s="239"/>
      <c r="WBO57" s="239"/>
      <c r="WBP57" s="239"/>
      <c r="WBQ57" s="239"/>
      <c r="WBR57" s="239"/>
      <c r="WBS57" s="239"/>
      <c r="WBT57" s="239"/>
      <c r="WBU57" s="239"/>
      <c r="WBV57" s="239"/>
      <c r="WBW57" s="239"/>
      <c r="WBX57" s="239"/>
      <c r="WBY57" s="239"/>
      <c r="WBZ57" s="239"/>
      <c r="WCA57" s="239"/>
      <c r="WCB57" s="239"/>
      <c r="WCC57" s="239"/>
      <c r="WCD57" s="239"/>
      <c r="WCE57" s="239"/>
      <c r="WCF57" s="239"/>
      <c r="WCG57" s="239"/>
      <c r="WCH57" s="239"/>
      <c r="WCI57" s="239"/>
      <c r="WCJ57" s="239"/>
      <c r="WCK57" s="239"/>
      <c r="WCL57" s="239"/>
      <c r="WCM57" s="239"/>
      <c r="WCN57" s="239"/>
      <c r="WCO57" s="239"/>
      <c r="WCP57" s="239"/>
      <c r="WCQ57" s="239"/>
      <c r="WCR57" s="239"/>
      <c r="WCS57" s="239"/>
      <c r="WCT57" s="239"/>
      <c r="WCU57" s="239"/>
      <c r="WCV57" s="239"/>
      <c r="WCW57" s="239"/>
      <c r="WCX57" s="239"/>
      <c r="WCY57" s="239"/>
      <c r="WCZ57" s="239"/>
      <c r="WDA57" s="239"/>
      <c r="WDB57" s="239"/>
      <c r="WDC57" s="239"/>
      <c r="WDD57" s="239"/>
      <c r="WDE57" s="239"/>
      <c r="WDF57" s="239"/>
      <c r="WDG57" s="239"/>
      <c r="WDH57" s="239"/>
      <c r="WDI57" s="239"/>
      <c r="WDJ57" s="239"/>
      <c r="WDK57" s="239"/>
      <c r="WDL57" s="239"/>
      <c r="WDM57" s="239"/>
      <c r="WDN57" s="239"/>
      <c r="WDO57" s="239"/>
      <c r="WDP57" s="239"/>
      <c r="WDQ57" s="239"/>
      <c r="WDR57" s="239"/>
      <c r="WDS57" s="239"/>
      <c r="WDT57" s="239"/>
      <c r="WDU57" s="239"/>
      <c r="WDV57" s="239"/>
      <c r="WDW57" s="239"/>
      <c r="WDX57" s="239"/>
      <c r="WDY57" s="239"/>
      <c r="WDZ57" s="239"/>
      <c r="WEA57" s="239"/>
      <c r="WEB57" s="239"/>
      <c r="WEC57" s="239"/>
      <c r="WED57" s="239"/>
      <c r="WEE57" s="239"/>
      <c r="WEF57" s="239"/>
      <c r="WEG57" s="239"/>
      <c r="WEH57" s="239"/>
      <c r="WEI57" s="239"/>
      <c r="WEJ57" s="239"/>
      <c r="WEK57" s="239"/>
      <c r="WEL57" s="239"/>
      <c r="WEM57" s="239"/>
      <c r="WEN57" s="239"/>
      <c r="WEO57" s="239"/>
      <c r="WEP57" s="239"/>
      <c r="WEQ57" s="239"/>
      <c r="WER57" s="239"/>
      <c r="WES57" s="239"/>
      <c r="WET57" s="239"/>
      <c r="WEU57" s="239"/>
      <c r="WEV57" s="239"/>
      <c r="WEW57" s="239"/>
      <c r="WEX57" s="239"/>
      <c r="WEY57" s="239"/>
      <c r="WEZ57" s="239"/>
      <c r="WFA57" s="239"/>
      <c r="WFB57" s="239"/>
      <c r="WFC57" s="239"/>
      <c r="WFD57" s="239"/>
      <c r="WFE57" s="239"/>
      <c r="WFF57" s="239"/>
      <c r="WFG57" s="239"/>
      <c r="WFH57" s="239"/>
      <c r="WFI57" s="239"/>
      <c r="WFJ57" s="239"/>
      <c r="WFK57" s="239"/>
      <c r="WFL57" s="239"/>
      <c r="WFM57" s="239"/>
      <c r="WFN57" s="239"/>
      <c r="WFO57" s="239"/>
      <c r="WFP57" s="239"/>
      <c r="WFQ57" s="239"/>
      <c r="WFR57" s="239"/>
      <c r="WFS57" s="239"/>
      <c r="WFT57" s="239"/>
      <c r="WFU57" s="239"/>
      <c r="WFV57" s="239"/>
      <c r="WFW57" s="239"/>
      <c r="WFX57" s="239"/>
      <c r="WFY57" s="239"/>
      <c r="WFZ57" s="239"/>
      <c r="WGA57" s="239"/>
      <c r="WGB57" s="239"/>
      <c r="WGC57" s="239"/>
      <c r="WGD57" s="239"/>
      <c r="WGE57" s="239"/>
      <c r="WGF57" s="239"/>
      <c r="WGG57" s="239"/>
      <c r="WGH57" s="239"/>
      <c r="WGI57" s="239"/>
      <c r="WGJ57" s="239"/>
      <c r="WGK57" s="239"/>
      <c r="WGL57" s="239"/>
      <c r="WGM57" s="239"/>
      <c r="WGN57" s="239"/>
      <c r="WGO57" s="239"/>
      <c r="WGP57" s="239"/>
      <c r="WGQ57" s="239"/>
      <c r="WGR57" s="239"/>
      <c r="WGS57" s="239"/>
      <c r="WGT57" s="239"/>
      <c r="WGU57" s="239"/>
      <c r="WGV57" s="239"/>
      <c r="WGW57" s="239"/>
      <c r="WGX57" s="239"/>
      <c r="WGY57" s="239"/>
      <c r="WGZ57" s="239"/>
      <c r="WHA57" s="239"/>
      <c r="WHB57" s="239"/>
      <c r="WHC57" s="239"/>
      <c r="WHD57" s="239"/>
      <c r="WHE57" s="239"/>
      <c r="WHF57" s="239"/>
      <c r="WHG57" s="239"/>
      <c r="WHH57" s="239"/>
      <c r="WHI57" s="239"/>
      <c r="WHJ57" s="239"/>
      <c r="WHK57" s="239"/>
      <c r="WHL57" s="239"/>
      <c r="WHM57" s="239"/>
      <c r="WHN57" s="239"/>
      <c r="WHO57" s="239"/>
      <c r="WHP57" s="239"/>
      <c r="WHQ57" s="239"/>
      <c r="WHR57" s="239"/>
      <c r="WHS57" s="239"/>
      <c r="WHT57" s="239"/>
      <c r="WHU57" s="239"/>
      <c r="WHV57" s="239"/>
      <c r="WHW57" s="239"/>
      <c r="WHX57" s="239"/>
      <c r="WHY57" s="239"/>
      <c r="WHZ57" s="239"/>
      <c r="WIA57" s="239"/>
      <c r="WIB57" s="239"/>
      <c r="WIC57" s="239"/>
      <c r="WID57" s="239"/>
      <c r="WIE57" s="239"/>
      <c r="WIF57" s="239"/>
      <c r="WIG57" s="239"/>
      <c r="WIH57" s="239"/>
      <c r="WII57" s="239"/>
      <c r="WIJ57" s="239"/>
      <c r="WIK57" s="239"/>
      <c r="WIL57" s="239"/>
      <c r="WIM57" s="239"/>
      <c r="WIN57" s="239"/>
      <c r="WIO57" s="239"/>
      <c r="WIP57" s="239"/>
      <c r="WIQ57" s="239"/>
      <c r="WIR57" s="239"/>
      <c r="WIS57" s="239"/>
      <c r="WIT57" s="239"/>
      <c r="WIU57" s="239"/>
      <c r="WIV57" s="239"/>
      <c r="WIW57" s="239"/>
      <c r="WIX57" s="239"/>
      <c r="WIY57" s="239"/>
      <c r="WIZ57" s="239"/>
      <c r="WJA57" s="239"/>
      <c r="WJB57" s="239"/>
      <c r="WJC57" s="239"/>
      <c r="WJD57" s="239"/>
      <c r="WJE57" s="239"/>
      <c r="WJF57" s="239"/>
      <c r="WJG57" s="239"/>
      <c r="WJH57" s="239"/>
      <c r="WJI57" s="239"/>
      <c r="WJJ57" s="239"/>
      <c r="WJK57" s="239"/>
      <c r="WJL57" s="239"/>
      <c r="WJM57" s="239"/>
      <c r="WJN57" s="239"/>
      <c r="WJO57" s="239"/>
      <c r="WJP57" s="239"/>
      <c r="WJQ57" s="239"/>
      <c r="WJR57" s="239"/>
      <c r="WJS57" s="239"/>
      <c r="WJT57" s="239"/>
      <c r="WJU57" s="239"/>
      <c r="WJV57" s="239"/>
      <c r="WJW57" s="239"/>
      <c r="WJX57" s="239"/>
      <c r="WJY57" s="239"/>
      <c r="WJZ57" s="239"/>
      <c r="WKA57" s="239"/>
      <c r="WKB57" s="239"/>
      <c r="WKC57" s="239"/>
      <c r="WKD57" s="239"/>
      <c r="WKE57" s="239"/>
      <c r="WKF57" s="239"/>
      <c r="WKG57" s="239"/>
      <c r="WKH57" s="239"/>
      <c r="WKI57" s="239"/>
      <c r="WKJ57" s="239"/>
      <c r="WKK57" s="239"/>
      <c r="WKL57" s="239"/>
      <c r="WKM57" s="239"/>
      <c r="WKN57" s="239"/>
      <c r="WKO57" s="239"/>
      <c r="WKP57" s="239"/>
      <c r="WKQ57" s="239"/>
      <c r="WKR57" s="239"/>
      <c r="WKS57" s="239"/>
      <c r="WKT57" s="239"/>
      <c r="WKU57" s="239"/>
      <c r="WKV57" s="239"/>
      <c r="WKW57" s="239"/>
      <c r="WKX57" s="239"/>
      <c r="WKY57" s="239"/>
      <c r="WKZ57" s="239"/>
      <c r="WLA57" s="239"/>
      <c r="WLB57" s="239"/>
      <c r="WLC57" s="239"/>
      <c r="WLD57" s="239"/>
      <c r="WLE57" s="239"/>
      <c r="WLF57" s="239"/>
      <c r="WLG57" s="239"/>
      <c r="WLH57" s="239"/>
      <c r="WLI57" s="239"/>
      <c r="WLJ57" s="239"/>
      <c r="WLK57" s="239"/>
      <c r="WLL57" s="239"/>
      <c r="WLM57" s="239"/>
      <c r="WLN57" s="239"/>
      <c r="WLO57" s="239"/>
      <c r="WLP57" s="239"/>
      <c r="WLQ57" s="239"/>
      <c r="WLR57" s="239"/>
      <c r="WLS57" s="239"/>
      <c r="WLT57" s="239"/>
      <c r="WLU57" s="239"/>
      <c r="WLV57" s="239"/>
      <c r="WLW57" s="239"/>
      <c r="WLX57" s="239"/>
      <c r="WLY57" s="239"/>
      <c r="WLZ57" s="239"/>
      <c r="WMA57" s="239"/>
      <c r="WMB57" s="239"/>
      <c r="WMC57" s="239"/>
      <c r="WMD57" s="239"/>
      <c r="WME57" s="239"/>
      <c r="WMF57" s="239"/>
      <c r="WMG57" s="239"/>
      <c r="WMH57" s="239"/>
      <c r="WMI57" s="239"/>
      <c r="WMJ57" s="239"/>
      <c r="WMK57" s="239"/>
      <c r="WML57" s="239"/>
      <c r="WMM57" s="239"/>
      <c r="WMN57" s="239"/>
      <c r="WMO57" s="239"/>
      <c r="WMP57" s="239"/>
      <c r="WMQ57" s="239"/>
      <c r="WMR57" s="239"/>
      <c r="WMS57" s="239"/>
      <c r="WMT57" s="239"/>
      <c r="WMU57" s="239"/>
      <c r="WMV57" s="239"/>
      <c r="WMW57" s="239"/>
      <c r="WMX57" s="239"/>
      <c r="WMY57" s="239"/>
      <c r="WMZ57" s="239"/>
      <c r="WNA57" s="239"/>
      <c r="WNB57" s="239"/>
      <c r="WNC57" s="239"/>
      <c r="WND57" s="239"/>
      <c r="WNE57" s="239"/>
      <c r="WNF57" s="239"/>
      <c r="WNG57" s="239"/>
      <c r="WNH57" s="239"/>
      <c r="WNI57" s="239"/>
      <c r="WNJ57" s="239"/>
      <c r="WNK57" s="239"/>
      <c r="WNL57" s="239"/>
      <c r="WNM57" s="239"/>
      <c r="WNN57" s="239"/>
      <c r="WNO57" s="239"/>
      <c r="WNP57" s="239"/>
      <c r="WNQ57" s="239"/>
      <c r="WNR57" s="239"/>
      <c r="WNS57" s="239"/>
      <c r="WNT57" s="239"/>
      <c r="WNU57" s="239"/>
      <c r="WNV57" s="239"/>
      <c r="WNW57" s="239"/>
      <c r="WNX57" s="239"/>
      <c r="WNY57" s="239"/>
      <c r="WNZ57" s="239"/>
      <c r="WOA57" s="239"/>
      <c r="WOB57" s="239"/>
      <c r="WOC57" s="239"/>
      <c r="WOD57" s="239"/>
      <c r="WOE57" s="239"/>
      <c r="WOF57" s="239"/>
      <c r="WOG57" s="239"/>
      <c r="WOH57" s="239"/>
      <c r="WOI57" s="239"/>
      <c r="WOJ57" s="239"/>
      <c r="WOK57" s="239"/>
      <c r="WOL57" s="239"/>
      <c r="WOM57" s="239"/>
      <c r="WON57" s="239"/>
      <c r="WOO57" s="239"/>
      <c r="WOP57" s="239"/>
      <c r="WOQ57" s="239"/>
      <c r="WOR57" s="239"/>
      <c r="WOS57" s="239"/>
      <c r="WOT57" s="239"/>
      <c r="WOU57" s="239"/>
      <c r="WOV57" s="239"/>
      <c r="WOW57" s="239"/>
      <c r="WOX57" s="239"/>
      <c r="WOY57" s="239"/>
      <c r="WOZ57" s="239"/>
      <c r="WPA57" s="239"/>
      <c r="WPB57" s="239"/>
      <c r="WPC57" s="239"/>
      <c r="WPD57" s="239"/>
      <c r="WPE57" s="239"/>
      <c r="WPF57" s="239"/>
      <c r="WPG57" s="239"/>
      <c r="WPH57" s="239"/>
      <c r="WPI57" s="239"/>
      <c r="WPJ57" s="239"/>
      <c r="WPK57" s="239"/>
      <c r="WPL57" s="239"/>
      <c r="WPM57" s="239"/>
      <c r="WPN57" s="239"/>
      <c r="WPO57" s="239"/>
      <c r="WPP57" s="239"/>
      <c r="WPQ57" s="239"/>
      <c r="WPR57" s="239"/>
      <c r="WPS57" s="239"/>
      <c r="WPT57" s="239"/>
      <c r="WPU57" s="239"/>
      <c r="WPV57" s="239"/>
      <c r="WPW57" s="239"/>
      <c r="WPX57" s="239"/>
      <c r="WPY57" s="239"/>
      <c r="WPZ57" s="239"/>
      <c r="WQA57" s="239"/>
      <c r="WQB57" s="239"/>
      <c r="WQC57" s="239"/>
      <c r="WQD57" s="239"/>
      <c r="WQE57" s="239"/>
      <c r="WQF57" s="239"/>
      <c r="WQG57" s="239"/>
      <c r="WQH57" s="239"/>
      <c r="WQI57" s="239"/>
      <c r="WQJ57" s="239"/>
      <c r="WQK57" s="239"/>
      <c r="WQL57" s="239"/>
      <c r="WQM57" s="239"/>
      <c r="WQN57" s="239"/>
      <c r="WQO57" s="239"/>
      <c r="WQP57" s="239"/>
      <c r="WQQ57" s="239"/>
      <c r="WQR57" s="239"/>
      <c r="WQS57" s="239"/>
      <c r="WQT57" s="239"/>
      <c r="WQU57" s="239"/>
      <c r="WQV57" s="239"/>
      <c r="WQW57" s="239"/>
      <c r="WQX57" s="239"/>
      <c r="WQY57" s="239"/>
      <c r="WQZ57" s="239"/>
      <c r="WRA57" s="239"/>
      <c r="WRB57" s="239"/>
      <c r="WRC57" s="239"/>
      <c r="WRD57" s="239"/>
      <c r="WRE57" s="239"/>
      <c r="WRF57" s="239"/>
      <c r="WRG57" s="239"/>
      <c r="WRH57" s="239"/>
      <c r="WRI57" s="239"/>
      <c r="WRJ57" s="239"/>
      <c r="WRK57" s="239"/>
      <c r="WRL57" s="239"/>
      <c r="WRM57" s="239"/>
      <c r="WRN57" s="239"/>
      <c r="WRO57" s="239"/>
      <c r="WRP57" s="239"/>
      <c r="WRQ57" s="239"/>
      <c r="WRR57" s="239"/>
      <c r="WRS57" s="239"/>
      <c r="WRT57" s="239"/>
      <c r="WRU57" s="239"/>
      <c r="WRV57" s="239"/>
      <c r="WRW57" s="239"/>
      <c r="WRX57" s="239"/>
      <c r="WRY57" s="239"/>
      <c r="WRZ57" s="239"/>
      <c r="WSA57" s="239"/>
      <c r="WSB57" s="239"/>
      <c r="WSC57" s="239"/>
      <c r="WSD57" s="239"/>
      <c r="WSE57" s="239"/>
      <c r="WSF57" s="239"/>
      <c r="WSG57" s="239"/>
      <c r="WSH57" s="239"/>
      <c r="WSI57" s="239"/>
      <c r="WSJ57" s="239"/>
      <c r="WSK57" s="239"/>
      <c r="WSL57" s="239"/>
      <c r="WSM57" s="239"/>
      <c r="WSN57" s="239"/>
      <c r="WSO57" s="239"/>
      <c r="WSP57" s="239"/>
      <c r="WSQ57" s="239"/>
      <c r="WSR57" s="239"/>
      <c r="WSS57" s="239"/>
      <c r="WST57" s="239"/>
      <c r="WSU57" s="239"/>
      <c r="WSV57" s="239"/>
      <c r="WSW57" s="239"/>
      <c r="WSX57" s="239"/>
      <c r="WSY57" s="239"/>
      <c r="WSZ57" s="239"/>
      <c r="WTA57" s="239"/>
      <c r="WTB57" s="239"/>
      <c r="WTC57" s="239"/>
      <c r="WTD57" s="239"/>
      <c r="WTE57" s="239"/>
      <c r="WTF57" s="239"/>
      <c r="WTG57" s="239"/>
      <c r="WTH57" s="239"/>
      <c r="WTI57" s="239"/>
      <c r="WTJ57" s="239"/>
      <c r="WTK57" s="239"/>
      <c r="WTL57" s="239"/>
      <c r="WTM57" s="239"/>
      <c r="WTN57" s="239"/>
      <c r="WTO57" s="239"/>
      <c r="WTP57" s="239"/>
      <c r="WTQ57" s="239"/>
      <c r="WTR57" s="239"/>
      <c r="WTS57" s="239"/>
      <c r="WTT57" s="239"/>
      <c r="WTU57" s="239"/>
      <c r="WTV57" s="239"/>
      <c r="WTW57" s="239"/>
      <c r="WTX57" s="239"/>
      <c r="WTY57" s="239"/>
      <c r="WTZ57" s="239"/>
      <c r="WUA57" s="239"/>
      <c r="WUB57" s="239"/>
      <c r="WUC57" s="239"/>
      <c r="WUD57" s="239"/>
      <c r="WUE57" s="239"/>
      <c r="WUF57" s="239"/>
      <c r="WUG57" s="239"/>
      <c r="WUH57" s="239"/>
      <c r="WUI57" s="239"/>
      <c r="WUJ57" s="239"/>
      <c r="WUK57" s="239"/>
      <c r="WUL57" s="239"/>
      <c r="WUM57" s="239"/>
      <c r="WUN57" s="239"/>
      <c r="WUO57" s="239"/>
      <c r="WUP57" s="239"/>
      <c r="WUQ57" s="239"/>
      <c r="WUR57" s="239"/>
      <c r="WUS57" s="239"/>
      <c r="WUT57" s="239"/>
      <c r="WUU57" s="239"/>
      <c r="WUV57" s="239"/>
      <c r="WUW57" s="239"/>
      <c r="WUX57" s="239"/>
      <c r="WUY57" s="239"/>
      <c r="WUZ57" s="239"/>
      <c r="WVA57" s="239"/>
      <c r="WVB57" s="239"/>
      <c r="WVC57" s="239"/>
      <c r="WVD57" s="239"/>
      <c r="WVE57" s="239"/>
      <c r="WVF57" s="239"/>
      <c r="WVG57" s="239"/>
      <c r="WVH57" s="239"/>
      <c r="WVI57" s="239"/>
      <c r="WVJ57" s="239"/>
      <c r="WVK57" s="239"/>
      <c r="WVL57" s="239"/>
      <c r="WVM57" s="239"/>
      <c r="WVN57" s="239"/>
      <c r="WVO57" s="239"/>
      <c r="WVP57" s="239"/>
      <c r="WVQ57" s="239"/>
      <c r="WVR57" s="239"/>
      <c r="WVS57" s="239"/>
      <c r="WVT57" s="239"/>
      <c r="WVU57" s="239"/>
      <c r="WVV57" s="239"/>
      <c r="WVW57" s="239"/>
      <c r="WVX57" s="239"/>
      <c r="WVY57" s="239"/>
      <c r="WVZ57" s="239"/>
      <c r="WWA57" s="239"/>
      <c r="WWB57" s="239"/>
      <c r="WWC57" s="239"/>
      <c r="WWD57" s="239"/>
      <c r="WWE57" s="239"/>
      <c r="WWF57" s="239"/>
      <c r="WWG57" s="239"/>
      <c r="WWH57" s="239"/>
      <c r="WWI57" s="239"/>
      <c r="WWJ57" s="239"/>
      <c r="WWK57" s="239"/>
      <c r="WWL57" s="239"/>
      <c r="WWM57" s="239"/>
      <c r="WWN57" s="239"/>
      <c r="WWO57" s="239"/>
      <c r="WWP57" s="239"/>
      <c r="WWQ57" s="239"/>
      <c r="WWR57" s="239"/>
      <c r="WWS57" s="239"/>
      <c r="WWT57" s="239"/>
      <c r="WWU57" s="239"/>
      <c r="WWV57" s="239"/>
      <c r="WWW57" s="239"/>
      <c r="WWX57" s="239"/>
      <c r="WWY57" s="239"/>
      <c r="WWZ57" s="239"/>
      <c r="WXA57" s="239"/>
      <c r="WXB57" s="239"/>
      <c r="WXC57" s="239"/>
      <c r="WXD57" s="239"/>
      <c r="WXE57" s="239"/>
      <c r="WXF57" s="239"/>
      <c r="WXG57" s="239"/>
      <c r="WXH57" s="239"/>
      <c r="WXI57" s="239"/>
      <c r="WXJ57" s="239"/>
      <c r="WXK57" s="239"/>
      <c r="WXL57" s="239"/>
      <c r="WXM57" s="239"/>
      <c r="WXN57" s="239"/>
      <c r="WXO57" s="239"/>
      <c r="WXP57" s="239"/>
      <c r="WXQ57" s="239"/>
      <c r="WXR57" s="239"/>
      <c r="WXS57" s="239"/>
      <c r="WXT57" s="239"/>
      <c r="WXU57" s="239"/>
      <c r="WXV57" s="239"/>
      <c r="WXW57" s="239"/>
      <c r="WXX57" s="239"/>
      <c r="WXY57" s="239"/>
      <c r="WXZ57" s="239"/>
      <c r="WYA57" s="239"/>
      <c r="WYB57" s="239"/>
      <c r="WYC57" s="239"/>
      <c r="WYD57" s="239"/>
      <c r="WYE57" s="239"/>
      <c r="WYF57" s="239"/>
      <c r="WYG57" s="239"/>
      <c r="WYH57" s="239"/>
      <c r="WYI57" s="239"/>
      <c r="WYJ57" s="239"/>
      <c r="WYK57" s="239"/>
      <c r="WYL57" s="239"/>
      <c r="WYM57" s="239"/>
      <c r="WYN57" s="239"/>
      <c r="WYO57" s="239"/>
      <c r="WYP57" s="239"/>
      <c r="WYQ57" s="239"/>
      <c r="WYR57" s="239"/>
      <c r="WYS57" s="239"/>
      <c r="WYT57" s="239"/>
      <c r="WYU57" s="239"/>
      <c r="WYV57" s="239"/>
      <c r="WYW57" s="239"/>
      <c r="WYX57" s="239"/>
      <c r="WYY57" s="239"/>
      <c r="WYZ57" s="239"/>
      <c r="WZA57" s="239"/>
      <c r="WZB57" s="239"/>
      <c r="WZC57" s="239"/>
      <c r="WZD57" s="239"/>
      <c r="WZE57" s="239"/>
      <c r="WZF57" s="239"/>
      <c r="WZG57" s="239"/>
      <c r="WZH57" s="239"/>
      <c r="WZI57" s="239"/>
      <c r="WZJ57" s="239"/>
      <c r="WZK57" s="239"/>
      <c r="WZL57" s="239"/>
      <c r="WZM57" s="239"/>
      <c r="WZN57" s="239"/>
      <c r="WZO57" s="239"/>
      <c r="WZP57" s="239"/>
      <c r="WZQ57" s="239"/>
      <c r="WZR57" s="239"/>
      <c r="WZS57" s="239"/>
      <c r="WZT57" s="239"/>
      <c r="WZU57" s="239"/>
      <c r="WZV57" s="239"/>
      <c r="WZW57" s="239"/>
      <c r="WZX57" s="239"/>
      <c r="WZY57" s="239"/>
      <c r="WZZ57" s="239"/>
      <c r="XAA57" s="239"/>
      <c r="XAB57" s="239"/>
      <c r="XAC57" s="239"/>
      <c r="XAD57" s="239"/>
      <c r="XAE57" s="239"/>
      <c r="XAF57" s="239"/>
      <c r="XAG57" s="239"/>
      <c r="XAH57" s="239"/>
      <c r="XAI57" s="239"/>
      <c r="XAJ57" s="239"/>
      <c r="XAK57" s="239"/>
      <c r="XAL57" s="239"/>
      <c r="XAM57" s="239"/>
      <c r="XAN57" s="239"/>
      <c r="XAO57" s="239"/>
      <c r="XAP57" s="239"/>
      <c r="XAQ57" s="239"/>
      <c r="XAR57" s="239"/>
      <c r="XAS57" s="239"/>
      <c r="XAT57" s="239"/>
      <c r="XAU57" s="239"/>
      <c r="XAV57" s="239"/>
      <c r="XAW57" s="239"/>
      <c r="XAX57" s="239"/>
      <c r="XAY57" s="239"/>
      <c r="XAZ57" s="239"/>
      <c r="XBA57" s="239"/>
      <c r="XBB57" s="239"/>
      <c r="XBC57" s="239"/>
      <c r="XBD57" s="239"/>
      <c r="XBE57" s="239"/>
      <c r="XBF57" s="239"/>
      <c r="XBG57" s="239"/>
      <c r="XBH57" s="239"/>
      <c r="XBI57" s="239"/>
      <c r="XBJ57" s="239"/>
      <c r="XBK57" s="239"/>
      <c r="XBL57" s="239"/>
      <c r="XBM57" s="239"/>
      <c r="XBN57" s="239"/>
      <c r="XBO57" s="239"/>
      <c r="XBP57" s="239"/>
      <c r="XBQ57" s="239"/>
      <c r="XBR57" s="239"/>
      <c r="XBS57" s="239"/>
      <c r="XBT57" s="239"/>
      <c r="XBU57" s="239"/>
      <c r="XBV57" s="239"/>
      <c r="XBW57" s="239"/>
      <c r="XBX57" s="239"/>
      <c r="XBY57" s="239"/>
      <c r="XBZ57" s="239"/>
      <c r="XCA57" s="239"/>
      <c r="XCB57" s="239"/>
      <c r="XCC57" s="239"/>
      <c r="XCD57" s="239"/>
      <c r="XCE57" s="239"/>
      <c r="XCF57" s="239"/>
      <c r="XCG57" s="239"/>
      <c r="XCH57" s="239"/>
      <c r="XCI57" s="239"/>
      <c r="XCJ57" s="239"/>
      <c r="XCK57" s="239"/>
      <c r="XCL57" s="239"/>
      <c r="XCM57" s="239"/>
      <c r="XCN57" s="239"/>
      <c r="XCO57" s="239"/>
      <c r="XCP57" s="239"/>
      <c r="XCQ57" s="239"/>
      <c r="XCR57" s="239"/>
      <c r="XCS57" s="239"/>
      <c r="XCT57" s="239"/>
      <c r="XCU57" s="239"/>
      <c r="XCV57" s="239"/>
      <c r="XCW57" s="239"/>
      <c r="XCX57" s="239"/>
      <c r="XCY57" s="239"/>
      <c r="XCZ57" s="239"/>
      <c r="XDA57" s="239"/>
      <c r="XDB57" s="239"/>
      <c r="XDC57" s="239"/>
      <c r="XDD57" s="239"/>
      <c r="XDE57" s="239"/>
      <c r="XDF57" s="239"/>
      <c r="XDG57" s="239"/>
      <c r="XDH57" s="239"/>
      <c r="XDI57" s="239"/>
      <c r="XDJ57" s="239"/>
      <c r="XDK57" s="239"/>
      <c r="XDL57" s="239"/>
      <c r="XDM57" s="239"/>
      <c r="XDN57" s="239"/>
      <c r="XDO57" s="239"/>
      <c r="XDP57" s="239"/>
      <c r="XDQ57" s="239"/>
      <c r="XDR57" s="239"/>
      <c r="XDS57" s="239"/>
      <c r="XDT57" s="239"/>
      <c r="XDU57" s="239"/>
      <c r="XDV57" s="239"/>
      <c r="XDW57" s="239"/>
      <c r="XDX57" s="239"/>
      <c r="XDY57" s="239"/>
      <c r="XDZ57" s="239"/>
      <c r="XEA57" s="239"/>
      <c r="XEB57" s="239"/>
      <c r="XEC57" s="239"/>
      <c r="XED57" s="239"/>
      <c r="XEE57" s="239"/>
      <c r="XEF57" s="239"/>
      <c r="XEG57" s="239"/>
      <c r="XEH57" s="239"/>
      <c r="XEI57" s="239"/>
      <c r="XEJ57" s="239"/>
      <c r="XEK57" s="239"/>
      <c r="XEL57" s="239"/>
      <c r="XEM57" s="239"/>
      <c r="XEN57" s="239"/>
      <c r="XEO57" s="239"/>
      <c r="XEP57" s="239"/>
      <c r="XEQ57" s="239"/>
      <c r="XER57" s="239"/>
      <c r="XES57" s="239"/>
      <c r="XET57" s="239"/>
      <c r="XEU57" s="239"/>
      <c r="XEV57" s="239"/>
      <c r="XEW57" s="239"/>
      <c r="XEX57" s="239"/>
      <c r="XEY57" s="239"/>
      <c r="XEZ57" s="239"/>
      <c r="XFA57" s="239"/>
      <c r="XFB57" s="239"/>
      <c r="XFC57" s="239"/>
    </row>
    <row r="58" spans="2:16383" s="203" customFormat="1" ht="15.75" thickBot="1" x14ac:dyDescent="0.3">
      <c r="C58" s="292" t="s">
        <v>50</v>
      </c>
      <c r="D58" s="297">
        <f>IF(ISERROR(+D57*D56),0,+D57*D56)</f>
        <v>0</v>
      </c>
      <c r="E58" s="297">
        <f>IF(ISERROR(+E57*E56),0,+E57*E56)</f>
        <v>0</v>
      </c>
      <c r="F58" s="297">
        <f>IF(ISERROR(+F57*F56),0,+F57*F56)</f>
        <v>0</v>
      </c>
      <c r="G58" s="297">
        <f>IF(ISERROR(+G57*G56),0,+G57*G56)</f>
        <v>0</v>
      </c>
      <c r="J58" s="290"/>
      <c r="L58" s="197"/>
      <c r="M58" s="197"/>
      <c r="N58" s="195"/>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39"/>
      <c r="AZ58" s="239"/>
      <c r="BA58" s="239"/>
      <c r="BB58" s="239"/>
      <c r="BC58" s="239"/>
      <c r="BD58" s="239"/>
      <c r="BE58" s="239"/>
      <c r="BF58" s="239"/>
      <c r="BG58" s="239"/>
      <c r="BH58" s="239"/>
      <c r="BI58" s="239"/>
      <c r="BJ58" s="239"/>
      <c r="BK58" s="239"/>
      <c r="BL58" s="239"/>
      <c r="BM58" s="239"/>
      <c r="BN58" s="239"/>
      <c r="BO58" s="239"/>
      <c r="BP58" s="239"/>
      <c r="BQ58" s="239"/>
      <c r="BR58" s="239"/>
      <c r="BS58" s="239"/>
      <c r="BT58" s="239"/>
      <c r="BU58" s="239"/>
      <c r="BV58" s="239"/>
      <c r="BW58" s="239"/>
      <c r="BX58" s="239"/>
      <c r="BY58" s="239"/>
      <c r="BZ58" s="239"/>
      <c r="CA58" s="239"/>
      <c r="CB58" s="239"/>
      <c r="CC58" s="239"/>
      <c r="CD58" s="239"/>
      <c r="CE58" s="239"/>
      <c r="CF58" s="239"/>
      <c r="CG58" s="239"/>
      <c r="CH58" s="239"/>
      <c r="CI58" s="239"/>
      <c r="CJ58" s="239"/>
      <c r="CK58" s="239"/>
      <c r="CL58" s="239"/>
      <c r="CM58" s="239"/>
      <c r="CN58" s="239"/>
      <c r="CO58" s="239"/>
      <c r="CP58" s="239"/>
      <c r="CQ58" s="239"/>
      <c r="CR58" s="239"/>
      <c r="CS58" s="239"/>
      <c r="CT58" s="239"/>
      <c r="CU58" s="239"/>
      <c r="CV58" s="239"/>
      <c r="CW58" s="239"/>
      <c r="CX58" s="239"/>
      <c r="CY58" s="239"/>
      <c r="CZ58" s="239"/>
      <c r="DA58" s="239"/>
      <c r="DB58" s="239"/>
      <c r="DC58" s="239"/>
      <c r="DD58" s="239"/>
      <c r="DE58" s="239"/>
      <c r="DF58" s="239"/>
      <c r="DG58" s="239"/>
      <c r="DH58" s="239"/>
      <c r="DI58" s="239"/>
      <c r="DJ58" s="239"/>
      <c r="DK58" s="239"/>
      <c r="DL58" s="239"/>
      <c r="DM58" s="239"/>
      <c r="DN58" s="239"/>
      <c r="DO58" s="239"/>
      <c r="DP58" s="239"/>
      <c r="DQ58" s="239"/>
      <c r="DR58" s="239"/>
      <c r="DS58" s="239"/>
      <c r="DT58" s="239"/>
      <c r="DU58" s="239"/>
      <c r="DV58" s="239"/>
      <c r="DW58" s="239"/>
      <c r="DX58" s="239"/>
      <c r="DY58" s="239"/>
      <c r="DZ58" s="239"/>
      <c r="EA58" s="239"/>
      <c r="EB58" s="239"/>
      <c r="EC58" s="239"/>
      <c r="ED58" s="239"/>
      <c r="EE58" s="239"/>
      <c r="EF58" s="239"/>
      <c r="EG58" s="239"/>
      <c r="EH58" s="239"/>
      <c r="EI58" s="239"/>
      <c r="EJ58" s="239"/>
      <c r="EK58" s="239"/>
      <c r="EL58" s="239"/>
      <c r="EM58" s="239"/>
      <c r="EN58" s="239"/>
      <c r="EO58" s="239"/>
      <c r="EP58" s="239"/>
      <c r="EQ58" s="239"/>
      <c r="ER58" s="239"/>
      <c r="ES58" s="239"/>
      <c r="ET58" s="239"/>
      <c r="EU58" s="239"/>
      <c r="EV58" s="239"/>
      <c r="EW58" s="239"/>
      <c r="EX58" s="239"/>
      <c r="EY58" s="239"/>
      <c r="EZ58" s="239"/>
      <c r="FA58" s="239"/>
      <c r="FB58" s="239"/>
      <c r="FC58" s="239"/>
      <c r="FD58" s="239"/>
      <c r="FE58" s="239"/>
      <c r="FF58" s="239"/>
      <c r="FG58" s="239"/>
      <c r="FH58" s="239"/>
      <c r="FI58" s="239"/>
      <c r="FJ58" s="239"/>
      <c r="FK58" s="239"/>
      <c r="FL58" s="239"/>
      <c r="FM58" s="239"/>
      <c r="FN58" s="239"/>
      <c r="FO58" s="239"/>
      <c r="FP58" s="239"/>
      <c r="FQ58" s="239"/>
      <c r="FR58" s="239"/>
      <c r="FS58" s="239"/>
      <c r="FT58" s="239"/>
      <c r="FU58" s="239"/>
      <c r="FV58" s="239"/>
      <c r="FW58" s="239"/>
      <c r="FX58" s="239"/>
      <c r="FY58" s="239"/>
      <c r="FZ58" s="239"/>
      <c r="GA58" s="239"/>
      <c r="GB58" s="239"/>
      <c r="GC58" s="239"/>
      <c r="GD58" s="239"/>
      <c r="GE58" s="239"/>
      <c r="GF58" s="239"/>
      <c r="GG58" s="239"/>
      <c r="GH58" s="239"/>
      <c r="GI58" s="239"/>
      <c r="GJ58" s="239"/>
      <c r="GK58" s="239"/>
      <c r="GL58" s="239"/>
      <c r="GM58" s="239"/>
      <c r="GN58" s="239"/>
      <c r="GO58" s="239"/>
      <c r="GP58" s="239"/>
      <c r="GQ58" s="239"/>
      <c r="GR58" s="239"/>
      <c r="GS58" s="239"/>
      <c r="GT58" s="239"/>
      <c r="GU58" s="239"/>
      <c r="GV58" s="239"/>
      <c r="GW58" s="239"/>
      <c r="GX58" s="239"/>
      <c r="GY58" s="239"/>
      <c r="GZ58" s="239"/>
      <c r="HA58" s="239"/>
      <c r="HB58" s="239"/>
      <c r="HC58" s="239"/>
      <c r="HD58" s="239"/>
      <c r="HE58" s="239"/>
      <c r="HF58" s="239"/>
      <c r="HG58" s="239"/>
      <c r="HH58" s="239"/>
      <c r="HI58" s="239"/>
      <c r="HJ58" s="239"/>
      <c r="HK58" s="239"/>
      <c r="HL58" s="239"/>
      <c r="HM58" s="239"/>
      <c r="HN58" s="239"/>
      <c r="HO58" s="239"/>
      <c r="HP58" s="239"/>
      <c r="HQ58" s="239"/>
      <c r="HR58" s="239"/>
      <c r="HS58" s="239"/>
      <c r="HT58" s="239"/>
      <c r="HU58" s="239"/>
      <c r="HV58" s="239"/>
      <c r="HW58" s="239"/>
      <c r="HX58" s="239"/>
      <c r="HY58" s="239"/>
      <c r="HZ58" s="239"/>
      <c r="IA58" s="239"/>
      <c r="IB58" s="239"/>
      <c r="IC58" s="239"/>
      <c r="ID58" s="239"/>
      <c r="IE58" s="239"/>
      <c r="IF58" s="239"/>
      <c r="IG58" s="239"/>
      <c r="IH58" s="239"/>
      <c r="II58" s="239"/>
      <c r="IJ58" s="239"/>
      <c r="IK58" s="239"/>
      <c r="IL58" s="239"/>
      <c r="IM58" s="239"/>
      <c r="IN58" s="239"/>
      <c r="IO58" s="239"/>
      <c r="IP58" s="239"/>
      <c r="IQ58" s="239"/>
      <c r="IR58" s="239"/>
      <c r="IS58" s="239"/>
      <c r="IT58" s="239"/>
      <c r="IU58" s="239"/>
      <c r="IV58" s="239"/>
      <c r="IW58" s="239"/>
      <c r="IX58" s="239"/>
      <c r="IY58" s="239"/>
      <c r="IZ58" s="239"/>
      <c r="JA58" s="239"/>
      <c r="JB58" s="239"/>
      <c r="JC58" s="239"/>
      <c r="JD58" s="239"/>
      <c r="JE58" s="239"/>
      <c r="JF58" s="239"/>
      <c r="JG58" s="239"/>
      <c r="JH58" s="239"/>
      <c r="JI58" s="239"/>
      <c r="JJ58" s="239"/>
      <c r="JK58" s="239"/>
      <c r="JL58" s="239"/>
      <c r="JM58" s="239"/>
      <c r="JN58" s="239"/>
      <c r="JO58" s="239"/>
      <c r="JP58" s="239"/>
      <c r="JQ58" s="239"/>
      <c r="JR58" s="239"/>
      <c r="JS58" s="239"/>
      <c r="JT58" s="239"/>
      <c r="JU58" s="239"/>
      <c r="JV58" s="239"/>
      <c r="JW58" s="239"/>
      <c r="JX58" s="239"/>
      <c r="JY58" s="239"/>
      <c r="JZ58" s="239"/>
      <c r="KA58" s="239"/>
      <c r="KB58" s="239"/>
      <c r="KC58" s="239"/>
      <c r="KD58" s="239"/>
      <c r="KE58" s="239"/>
      <c r="KF58" s="239"/>
      <c r="KG58" s="239"/>
      <c r="KH58" s="239"/>
      <c r="KI58" s="239"/>
      <c r="KJ58" s="239"/>
      <c r="KK58" s="239"/>
      <c r="KL58" s="239"/>
      <c r="KM58" s="239"/>
      <c r="KN58" s="239"/>
      <c r="KO58" s="239"/>
      <c r="KP58" s="239"/>
      <c r="KQ58" s="239"/>
      <c r="KR58" s="239"/>
      <c r="KS58" s="239"/>
      <c r="KT58" s="239"/>
      <c r="KU58" s="239"/>
      <c r="KV58" s="239"/>
      <c r="KW58" s="239"/>
      <c r="KX58" s="239"/>
      <c r="KY58" s="239"/>
      <c r="KZ58" s="239"/>
      <c r="LA58" s="239"/>
      <c r="LB58" s="239"/>
      <c r="LC58" s="239"/>
      <c r="LD58" s="239"/>
      <c r="LE58" s="239"/>
      <c r="LF58" s="239"/>
      <c r="LG58" s="239"/>
      <c r="LH58" s="239"/>
      <c r="LI58" s="239"/>
      <c r="LJ58" s="239"/>
      <c r="LK58" s="239"/>
      <c r="LL58" s="239"/>
      <c r="LM58" s="239"/>
      <c r="LN58" s="239"/>
      <c r="LO58" s="239"/>
      <c r="LP58" s="239"/>
      <c r="LQ58" s="239"/>
      <c r="LR58" s="239"/>
      <c r="LS58" s="239"/>
      <c r="LT58" s="239"/>
      <c r="LU58" s="239"/>
      <c r="LV58" s="239"/>
      <c r="LW58" s="239"/>
      <c r="LX58" s="239"/>
      <c r="LY58" s="239"/>
      <c r="LZ58" s="239"/>
      <c r="MA58" s="239"/>
      <c r="MB58" s="239"/>
      <c r="MC58" s="239"/>
      <c r="MD58" s="239"/>
      <c r="ME58" s="239"/>
      <c r="MF58" s="239"/>
      <c r="MG58" s="239"/>
      <c r="MH58" s="239"/>
      <c r="MI58" s="239"/>
      <c r="MJ58" s="239"/>
      <c r="MK58" s="239"/>
      <c r="ML58" s="239"/>
      <c r="MM58" s="239"/>
      <c r="MN58" s="239"/>
      <c r="MO58" s="239"/>
      <c r="MP58" s="239"/>
      <c r="MQ58" s="239"/>
      <c r="MR58" s="239"/>
      <c r="MS58" s="239"/>
      <c r="MT58" s="239"/>
      <c r="MU58" s="239"/>
      <c r="MV58" s="239"/>
      <c r="MW58" s="239"/>
      <c r="MX58" s="239"/>
      <c r="MY58" s="239"/>
      <c r="MZ58" s="239"/>
      <c r="NA58" s="239"/>
      <c r="NB58" s="239"/>
      <c r="NC58" s="239"/>
      <c r="ND58" s="239"/>
      <c r="NE58" s="239"/>
      <c r="NF58" s="239"/>
      <c r="NG58" s="239"/>
      <c r="NH58" s="239"/>
      <c r="NI58" s="239"/>
      <c r="NJ58" s="239"/>
      <c r="NK58" s="239"/>
      <c r="NL58" s="239"/>
      <c r="NM58" s="239"/>
      <c r="NN58" s="239"/>
      <c r="NO58" s="239"/>
      <c r="NP58" s="239"/>
      <c r="NQ58" s="239"/>
      <c r="NR58" s="239"/>
      <c r="NS58" s="239"/>
      <c r="NT58" s="239"/>
      <c r="NU58" s="239"/>
      <c r="NV58" s="239"/>
      <c r="NW58" s="239"/>
      <c r="NX58" s="239"/>
      <c r="NY58" s="239"/>
      <c r="NZ58" s="239"/>
      <c r="OA58" s="239"/>
      <c r="OB58" s="239"/>
      <c r="OC58" s="239"/>
      <c r="OD58" s="239"/>
      <c r="OE58" s="239"/>
      <c r="OF58" s="239"/>
      <c r="OG58" s="239"/>
      <c r="OH58" s="239"/>
      <c r="OI58" s="239"/>
      <c r="OJ58" s="239"/>
      <c r="OK58" s="239"/>
      <c r="OL58" s="239"/>
      <c r="OM58" s="239"/>
      <c r="ON58" s="239"/>
      <c r="OO58" s="239"/>
      <c r="OP58" s="239"/>
      <c r="OQ58" s="239"/>
      <c r="OR58" s="239"/>
      <c r="OS58" s="239"/>
      <c r="OT58" s="239"/>
      <c r="OU58" s="239"/>
      <c r="OV58" s="239"/>
      <c r="OW58" s="239"/>
      <c r="OX58" s="239"/>
      <c r="OY58" s="239"/>
      <c r="OZ58" s="239"/>
      <c r="PA58" s="239"/>
      <c r="PB58" s="239"/>
      <c r="PC58" s="239"/>
      <c r="PD58" s="239"/>
      <c r="PE58" s="239"/>
      <c r="PF58" s="239"/>
      <c r="PG58" s="239"/>
      <c r="PH58" s="239"/>
      <c r="PI58" s="239"/>
      <c r="PJ58" s="239"/>
      <c r="PK58" s="239"/>
      <c r="PL58" s="239"/>
      <c r="PM58" s="239"/>
      <c r="PN58" s="239"/>
      <c r="PO58" s="239"/>
      <c r="PP58" s="239"/>
      <c r="PQ58" s="239"/>
      <c r="PR58" s="239"/>
      <c r="PS58" s="239"/>
      <c r="PT58" s="239"/>
      <c r="PU58" s="239"/>
      <c r="PV58" s="239"/>
      <c r="PW58" s="239"/>
      <c r="PX58" s="239"/>
      <c r="PY58" s="239"/>
      <c r="PZ58" s="239"/>
      <c r="QA58" s="239"/>
      <c r="QB58" s="239"/>
      <c r="QC58" s="239"/>
      <c r="QD58" s="239"/>
      <c r="QE58" s="239"/>
      <c r="QF58" s="239"/>
      <c r="QG58" s="239"/>
      <c r="QH58" s="239"/>
      <c r="QI58" s="239"/>
      <c r="QJ58" s="239"/>
      <c r="QK58" s="239"/>
      <c r="QL58" s="239"/>
      <c r="QM58" s="239"/>
      <c r="QN58" s="239"/>
      <c r="QO58" s="239"/>
      <c r="QP58" s="239"/>
      <c r="QQ58" s="239"/>
      <c r="QR58" s="239"/>
      <c r="QS58" s="239"/>
      <c r="QT58" s="239"/>
      <c r="QU58" s="239"/>
      <c r="QV58" s="239"/>
      <c r="QW58" s="239"/>
      <c r="QX58" s="239"/>
      <c r="QY58" s="239"/>
      <c r="QZ58" s="239"/>
      <c r="RA58" s="239"/>
      <c r="RB58" s="239"/>
      <c r="RC58" s="239"/>
      <c r="RD58" s="239"/>
      <c r="RE58" s="239"/>
      <c r="RF58" s="239"/>
      <c r="RG58" s="239"/>
      <c r="RH58" s="239"/>
      <c r="RI58" s="239"/>
      <c r="RJ58" s="239"/>
      <c r="RK58" s="239"/>
      <c r="RL58" s="239"/>
      <c r="RM58" s="239"/>
      <c r="RN58" s="239"/>
      <c r="RO58" s="239"/>
      <c r="RP58" s="239"/>
      <c r="RQ58" s="239"/>
      <c r="RR58" s="239"/>
      <c r="RS58" s="239"/>
      <c r="RT58" s="239"/>
      <c r="RU58" s="239"/>
      <c r="RV58" s="239"/>
      <c r="RW58" s="239"/>
      <c r="RX58" s="239"/>
      <c r="RY58" s="239"/>
      <c r="RZ58" s="239"/>
      <c r="SA58" s="239"/>
      <c r="SB58" s="239"/>
      <c r="SC58" s="239"/>
      <c r="SD58" s="239"/>
      <c r="SE58" s="239"/>
      <c r="SF58" s="239"/>
      <c r="SG58" s="239"/>
      <c r="SH58" s="239"/>
      <c r="SI58" s="239"/>
      <c r="SJ58" s="239"/>
      <c r="SK58" s="239"/>
      <c r="SL58" s="239"/>
      <c r="SM58" s="239"/>
      <c r="SN58" s="239"/>
      <c r="SO58" s="239"/>
      <c r="SP58" s="239"/>
      <c r="SQ58" s="239"/>
      <c r="SR58" s="239"/>
      <c r="SS58" s="239"/>
      <c r="ST58" s="239"/>
      <c r="SU58" s="239"/>
      <c r="SV58" s="239"/>
      <c r="SW58" s="239"/>
      <c r="SX58" s="239"/>
      <c r="SY58" s="239"/>
      <c r="SZ58" s="239"/>
      <c r="TA58" s="239"/>
      <c r="TB58" s="239"/>
      <c r="TC58" s="239"/>
      <c r="TD58" s="239"/>
      <c r="TE58" s="239"/>
      <c r="TF58" s="239"/>
      <c r="TG58" s="239"/>
      <c r="TH58" s="239"/>
      <c r="TI58" s="239"/>
      <c r="TJ58" s="239"/>
      <c r="TK58" s="239"/>
      <c r="TL58" s="239"/>
      <c r="TM58" s="239"/>
      <c r="TN58" s="239"/>
      <c r="TO58" s="239"/>
      <c r="TP58" s="239"/>
      <c r="TQ58" s="239"/>
      <c r="TR58" s="239"/>
      <c r="TS58" s="239"/>
      <c r="TT58" s="239"/>
      <c r="TU58" s="239"/>
      <c r="TV58" s="239"/>
      <c r="TW58" s="239"/>
      <c r="TX58" s="239"/>
      <c r="TY58" s="239"/>
      <c r="TZ58" s="239"/>
      <c r="UA58" s="239"/>
      <c r="UB58" s="239"/>
      <c r="UC58" s="239"/>
      <c r="UD58" s="239"/>
      <c r="UE58" s="239"/>
      <c r="UF58" s="239"/>
      <c r="UG58" s="239"/>
      <c r="UH58" s="239"/>
      <c r="UI58" s="239"/>
      <c r="UJ58" s="239"/>
      <c r="UK58" s="239"/>
      <c r="UL58" s="239"/>
      <c r="UM58" s="239"/>
      <c r="UN58" s="239"/>
      <c r="UO58" s="239"/>
      <c r="UP58" s="239"/>
      <c r="UQ58" s="239"/>
      <c r="UR58" s="239"/>
      <c r="US58" s="239"/>
      <c r="UT58" s="239"/>
      <c r="UU58" s="239"/>
      <c r="UV58" s="239"/>
      <c r="UW58" s="239"/>
      <c r="UX58" s="239"/>
      <c r="UY58" s="239"/>
      <c r="UZ58" s="239"/>
      <c r="VA58" s="239"/>
      <c r="VB58" s="239"/>
      <c r="VC58" s="239"/>
      <c r="VD58" s="239"/>
      <c r="VE58" s="239"/>
      <c r="VF58" s="239"/>
      <c r="VG58" s="239"/>
      <c r="VH58" s="239"/>
      <c r="VI58" s="239"/>
      <c r="VJ58" s="239"/>
      <c r="VK58" s="239"/>
      <c r="VL58" s="239"/>
      <c r="VM58" s="239"/>
      <c r="VN58" s="239"/>
      <c r="VO58" s="239"/>
      <c r="VP58" s="239"/>
      <c r="VQ58" s="239"/>
      <c r="VR58" s="239"/>
      <c r="VS58" s="239"/>
      <c r="VT58" s="239"/>
      <c r="VU58" s="239"/>
      <c r="VV58" s="239"/>
      <c r="VW58" s="239"/>
      <c r="VX58" s="239"/>
      <c r="VY58" s="239"/>
      <c r="VZ58" s="239"/>
      <c r="WA58" s="239"/>
      <c r="WB58" s="239"/>
      <c r="WC58" s="239"/>
      <c r="WD58" s="239"/>
      <c r="WE58" s="239"/>
      <c r="WF58" s="239"/>
      <c r="WG58" s="239"/>
      <c r="WH58" s="239"/>
      <c r="WI58" s="239"/>
      <c r="WJ58" s="239"/>
      <c r="WK58" s="239"/>
      <c r="WL58" s="239"/>
      <c r="WM58" s="239"/>
      <c r="WN58" s="239"/>
      <c r="WO58" s="239"/>
      <c r="WP58" s="239"/>
      <c r="WQ58" s="239"/>
      <c r="WR58" s="239"/>
      <c r="WS58" s="239"/>
      <c r="WT58" s="239"/>
      <c r="WU58" s="239"/>
      <c r="WV58" s="239"/>
      <c r="WW58" s="239"/>
      <c r="WX58" s="239"/>
      <c r="WY58" s="239"/>
      <c r="WZ58" s="239"/>
      <c r="XA58" s="239"/>
      <c r="XB58" s="239"/>
      <c r="XC58" s="239"/>
      <c r="XD58" s="239"/>
      <c r="XE58" s="239"/>
      <c r="XF58" s="239"/>
      <c r="XG58" s="239"/>
      <c r="XH58" s="239"/>
      <c r="XI58" s="239"/>
      <c r="XJ58" s="239"/>
      <c r="XK58" s="239"/>
      <c r="XL58" s="239"/>
      <c r="XM58" s="239"/>
      <c r="XN58" s="239"/>
      <c r="XO58" s="239"/>
      <c r="XP58" s="239"/>
      <c r="XQ58" s="239"/>
      <c r="XR58" s="239"/>
      <c r="XS58" s="239"/>
      <c r="XT58" s="239"/>
      <c r="XU58" s="239"/>
      <c r="XV58" s="239"/>
      <c r="XW58" s="239"/>
      <c r="XX58" s="239"/>
      <c r="XY58" s="239"/>
      <c r="XZ58" s="239"/>
      <c r="YA58" s="239"/>
      <c r="YB58" s="239"/>
      <c r="YC58" s="239"/>
      <c r="YD58" s="239"/>
      <c r="YE58" s="239"/>
      <c r="YF58" s="239"/>
      <c r="YG58" s="239"/>
      <c r="YH58" s="239"/>
      <c r="YI58" s="239"/>
      <c r="YJ58" s="239"/>
      <c r="YK58" s="239"/>
      <c r="YL58" s="239"/>
      <c r="YM58" s="239"/>
      <c r="YN58" s="239"/>
      <c r="YO58" s="239"/>
      <c r="YP58" s="239"/>
      <c r="YQ58" s="239"/>
      <c r="YR58" s="239"/>
      <c r="YS58" s="239"/>
      <c r="YT58" s="239"/>
      <c r="YU58" s="239"/>
      <c r="YV58" s="239"/>
      <c r="YW58" s="239"/>
      <c r="YX58" s="239"/>
      <c r="YY58" s="239"/>
      <c r="YZ58" s="239"/>
      <c r="ZA58" s="239"/>
      <c r="ZB58" s="239"/>
      <c r="ZC58" s="239"/>
      <c r="ZD58" s="239"/>
      <c r="ZE58" s="239"/>
      <c r="ZF58" s="239"/>
      <c r="ZG58" s="239"/>
      <c r="ZH58" s="239"/>
      <c r="ZI58" s="239"/>
      <c r="ZJ58" s="239"/>
      <c r="ZK58" s="239"/>
      <c r="ZL58" s="239"/>
      <c r="ZM58" s="239"/>
      <c r="ZN58" s="239"/>
      <c r="ZO58" s="239"/>
      <c r="ZP58" s="239"/>
      <c r="ZQ58" s="239"/>
      <c r="ZR58" s="239"/>
      <c r="ZS58" s="239"/>
      <c r="ZT58" s="239"/>
      <c r="ZU58" s="239"/>
      <c r="ZV58" s="239"/>
      <c r="ZW58" s="239"/>
      <c r="ZX58" s="239"/>
      <c r="ZY58" s="239"/>
      <c r="ZZ58" s="239"/>
      <c r="AAA58" s="239"/>
      <c r="AAB58" s="239"/>
      <c r="AAC58" s="239"/>
      <c r="AAD58" s="239"/>
      <c r="AAE58" s="239"/>
      <c r="AAF58" s="239"/>
      <c r="AAG58" s="239"/>
      <c r="AAH58" s="239"/>
      <c r="AAI58" s="239"/>
      <c r="AAJ58" s="239"/>
      <c r="AAK58" s="239"/>
      <c r="AAL58" s="239"/>
      <c r="AAM58" s="239"/>
      <c r="AAN58" s="239"/>
      <c r="AAO58" s="239"/>
      <c r="AAP58" s="239"/>
      <c r="AAQ58" s="239"/>
      <c r="AAR58" s="239"/>
      <c r="AAS58" s="239"/>
      <c r="AAT58" s="239"/>
      <c r="AAU58" s="239"/>
      <c r="AAV58" s="239"/>
      <c r="AAW58" s="239"/>
      <c r="AAX58" s="239"/>
      <c r="AAY58" s="239"/>
      <c r="AAZ58" s="239"/>
      <c r="ABA58" s="239"/>
      <c r="ABB58" s="239"/>
      <c r="ABC58" s="239"/>
      <c r="ABD58" s="239"/>
      <c r="ABE58" s="239"/>
      <c r="ABF58" s="239"/>
      <c r="ABG58" s="239"/>
      <c r="ABH58" s="239"/>
      <c r="ABI58" s="239"/>
      <c r="ABJ58" s="239"/>
      <c r="ABK58" s="239"/>
      <c r="ABL58" s="239"/>
      <c r="ABM58" s="239"/>
      <c r="ABN58" s="239"/>
      <c r="ABO58" s="239"/>
      <c r="ABP58" s="239"/>
      <c r="ABQ58" s="239"/>
      <c r="ABR58" s="239"/>
      <c r="ABS58" s="239"/>
      <c r="ABT58" s="239"/>
      <c r="ABU58" s="239"/>
      <c r="ABV58" s="239"/>
      <c r="ABW58" s="239"/>
      <c r="ABX58" s="239"/>
      <c r="ABY58" s="239"/>
      <c r="ABZ58" s="239"/>
      <c r="ACA58" s="239"/>
      <c r="ACB58" s="239"/>
      <c r="ACC58" s="239"/>
      <c r="ACD58" s="239"/>
      <c r="ACE58" s="239"/>
      <c r="ACF58" s="239"/>
      <c r="ACG58" s="239"/>
      <c r="ACH58" s="239"/>
      <c r="ACI58" s="239"/>
      <c r="ACJ58" s="239"/>
      <c r="ACK58" s="239"/>
      <c r="ACL58" s="239"/>
      <c r="ACM58" s="239"/>
      <c r="ACN58" s="239"/>
      <c r="ACO58" s="239"/>
      <c r="ACP58" s="239"/>
      <c r="ACQ58" s="239"/>
      <c r="ACR58" s="239"/>
      <c r="ACS58" s="239"/>
      <c r="ACT58" s="239"/>
      <c r="ACU58" s="239"/>
      <c r="ACV58" s="239"/>
      <c r="ACW58" s="239"/>
      <c r="ACX58" s="239"/>
      <c r="ACY58" s="239"/>
      <c r="ACZ58" s="239"/>
      <c r="ADA58" s="239"/>
      <c r="ADB58" s="239"/>
      <c r="ADC58" s="239"/>
      <c r="ADD58" s="239"/>
      <c r="ADE58" s="239"/>
      <c r="ADF58" s="239"/>
      <c r="ADG58" s="239"/>
      <c r="ADH58" s="239"/>
      <c r="ADI58" s="239"/>
      <c r="ADJ58" s="239"/>
      <c r="ADK58" s="239"/>
      <c r="ADL58" s="239"/>
      <c r="ADM58" s="239"/>
      <c r="ADN58" s="239"/>
      <c r="ADO58" s="239"/>
      <c r="ADP58" s="239"/>
      <c r="ADQ58" s="239"/>
      <c r="ADR58" s="239"/>
      <c r="ADS58" s="239"/>
      <c r="ADT58" s="239"/>
      <c r="ADU58" s="239"/>
      <c r="ADV58" s="239"/>
      <c r="ADW58" s="239"/>
      <c r="ADX58" s="239"/>
      <c r="ADY58" s="239"/>
      <c r="ADZ58" s="239"/>
      <c r="AEA58" s="239"/>
      <c r="AEB58" s="239"/>
      <c r="AEC58" s="239"/>
      <c r="AED58" s="239"/>
      <c r="AEE58" s="239"/>
      <c r="AEF58" s="239"/>
      <c r="AEG58" s="239"/>
      <c r="AEH58" s="239"/>
      <c r="AEI58" s="239"/>
      <c r="AEJ58" s="239"/>
      <c r="AEK58" s="239"/>
      <c r="AEL58" s="239"/>
      <c r="AEM58" s="239"/>
      <c r="AEN58" s="239"/>
      <c r="AEO58" s="239"/>
      <c r="AEP58" s="239"/>
      <c r="AEQ58" s="239"/>
      <c r="AER58" s="239"/>
      <c r="AES58" s="239"/>
      <c r="AET58" s="239"/>
      <c r="AEU58" s="239"/>
      <c r="AEV58" s="239"/>
      <c r="AEW58" s="239"/>
      <c r="AEX58" s="239"/>
      <c r="AEY58" s="239"/>
      <c r="AEZ58" s="239"/>
      <c r="AFA58" s="239"/>
      <c r="AFB58" s="239"/>
      <c r="AFC58" s="239"/>
      <c r="AFD58" s="239"/>
      <c r="AFE58" s="239"/>
      <c r="AFF58" s="239"/>
      <c r="AFG58" s="239"/>
      <c r="AFH58" s="239"/>
      <c r="AFI58" s="239"/>
      <c r="AFJ58" s="239"/>
      <c r="AFK58" s="239"/>
      <c r="AFL58" s="239"/>
      <c r="AFM58" s="239"/>
      <c r="AFN58" s="239"/>
      <c r="AFO58" s="239"/>
      <c r="AFP58" s="239"/>
      <c r="AFQ58" s="239"/>
      <c r="AFR58" s="239"/>
      <c r="AFS58" s="239"/>
      <c r="AFT58" s="239"/>
      <c r="AFU58" s="239"/>
      <c r="AFV58" s="239"/>
      <c r="AFW58" s="239"/>
      <c r="AFX58" s="239"/>
      <c r="AFY58" s="239"/>
      <c r="AFZ58" s="239"/>
      <c r="AGA58" s="239"/>
      <c r="AGB58" s="239"/>
      <c r="AGC58" s="239"/>
      <c r="AGD58" s="239"/>
      <c r="AGE58" s="239"/>
      <c r="AGF58" s="239"/>
      <c r="AGG58" s="239"/>
      <c r="AGH58" s="239"/>
      <c r="AGI58" s="239"/>
      <c r="AGJ58" s="239"/>
      <c r="AGK58" s="239"/>
      <c r="AGL58" s="239"/>
      <c r="AGM58" s="239"/>
      <c r="AGN58" s="239"/>
      <c r="AGO58" s="239"/>
      <c r="AGP58" s="239"/>
      <c r="AGQ58" s="239"/>
      <c r="AGR58" s="239"/>
      <c r="AGS58" s="239"/>
      <c r="AGT58" s="239"/>
      <c r="AGU58" s="239"/>
      <c r="AGV58" s="239"/>
      <c r="AGW58" s="239"/>
      <c r="AGX58" s="239"/>
      <c r="AGY58" s="239"/>
      <c r="AGZ58" s="239"/>
      <c r="AHA58" s="239"/>
      <c r="AHB58" s="239"/>
      <c r="AHC58" s="239"/>
      <c r="AHD58" s="239"/>
      <c r="AHE58" s="239"/>
      <c r="AHF58" s="239"/>
      <c r="AHG58" s="239"/>
      <c r="AHH58" s="239"/>
      <c r="AHI58" s="239"/>
      <c r="AHJ58" s="239"/>
      <c r="AHK58" s="239"/>
      <c r="AHL58" s="239"/>
      <c r="AHM58" s="239"/>
      <c r="AHN58" s="239"/>
      <c r="AHO58" s="239"/>
      <c r="AHP58" s="239"/>
      <c r="AHQ58" s="239"/>
      <c r="AHR58" s="239"/>
      <c r="AHS58" s="239"/>
      <c r="AHT58" s="239"/>
      <c r="AHU58" s="239"/>
      <c r="AHV58" s="239"/>
      <c r="AHW58" s="239"/>
      <c r="AHX58" s="239"/>
      <c r="AHY58" s="239"/>
      <c r="AHZ58" s="239"/>
      <c r="AIA58" s="239"/>
      <c r="AIB58" s="239"/>
      <c r="AIC58" s="239"/>
      <c r="AID58" s="239"/>
      <c r="AIE58" s="239"/>
      <c r="AIF58" s="239"/>
      <c r="AIG58" s="239"/>
      <c r="AIH58" s="239"/>
      <c r="AII58" s="239"/>
      <c r="AIJ58" s="239"/>
      <c r="AIK58" s="239"/>
      <c r="AIL58" s="239"/>
      <c r="AIM58" s="239"/>
      <c r="AIN58" s="239"/>
      <c r="AIO58" s="239"/>
      <c r="AIP58" s="239"/>
      <c r="AIQ58" s="239"/>
      <c r="AIR58" s="239"/>
      <c r="AIS58" s="239"/>
      <c r="AIT58" s="239"/>
      <c r="AIU58" s="239"/>
      <c r="AIV58" s="239"/>
      <c r="AIW58" s="239"/>
      <c r="AIX58" s="239"/>
      <c r="AIY58" s="239"/>
      <c r="AIZ58" s="239"/>
      <c r="AJA58" s="239"/>
      <c r="AJB58" s="239"/>
      <c r="AJC58" s="239"/>
      <c r="AJD58" s="239"/>
      <c r="AJE58" s="239"/>
      <c r="AJF58" s="239"/>
      <c r="AJG58" s="239"/>
      <c r="AJH58" s="239"/>
      <c r="AJI58" s="239"/>
      <c r="AJJ58" s="239"/>
      <c r="AJK58" s="239"/>
      <c r="AJL58" s="239"/>
      <c r="AJM58" s="239"/>
      <c r="AJN58" s="239"/>
      <c r="AJO58" s="239"/>
      <c r="AJP58" s="239"/>
      <c r="AJQ58" s="239"/>
      <c r="AJR58" s="239"/>
      <c r="AJS58" s="239"/>
      <c r="AJT58" s="239"/>
      <c r="AJU58" s="239"/>
      <c r="AJV58" s="239"/>
      <c r="AJW58" s="239"/>
      <c r="AJX58" s="239"/>
      <c r="AJY58" s="239"/>
      <c r="AJZ58" s="239"/>
      <c r="AKA58" s="239"/>
      <c r="AKB58" s="239"/>
      <c r="AKC58" s="239"/>
      <c r="AKD58" s="239"/>
      <c r="AKE58" s="239"/>
      <c r="AKF58" s="239"/>
      <c r="AKG58" s="239"/>
      <c r="AKH58" s="239"/>
      <c r="AKI58" s="239"/>
      <c r="AKJ58" s="239"/>
      <c r="AKK58" s="239"/>
      <c r="AKL58" s="239"/>
      <c r="AKM58" s="239"/>
      <c r="AKN58" s="239"/>
      <c r="AKO58" s="239"/>
      <c r="AKP58" s="239"/>
      <c r="AKQ58" s="239"/>
      <c r="AKR58" s="239"/>
      <c r="AKS58" s="239"/>
      <c r="AKT58" s="239"/>
      <c r="AKU58" s="239"/>
      <c r="AKV58" s="239"/>
      <c r="AKW58" s="239"/>
      <c r="AKX58" s="239"/>
      <c r="AKY58" s="239"/>
      <c r="AKZ58" s="239"/>
      <c r="ALA58" s="239"/>
      <c r="ALB58" s="239"/>
      <c r="ALC58" s="239"/>
      <c r="ALD58" s="239"/>
      <c r="ALE58" s="239"/>
      <c r="ALF58" s="239"/>
      <c r="ALG58" s="239"/>
      <c r="ALH58" s="239"/>
      <c r="ALI58" s="239"/>
      <c r="ALJ58" s="239"/>
      <c r="ALK58" s="239"/>
      <c r="ALL58" s="239"/>
      <c r="ALM58" s="239"/>
      <c r="ALN58" s="239"/>
      <c r="ALO58" s="239"/>
      <c r="ALP58" s="239"/>
      <c r="ALQ58" s="239"/>
      <c r="ALR58" s="239"/>
      <c r="ALS58" s="239"/>
      <c r="ALT58" s="239"/>
      <c r="ALU58" s="239"/>
      <c r="ALV58" s="239"/>
      <c r="ALW58" s="239"/>
      <c r="ALX58" s="239"/>
      <c r="ALY58" s="239"/>
      <c r="ALZ58" s="239"/>
      <c r="AMA58" s="239"/>
      <c r="AMB58" s="239"/>
      <c r="AMC58" s="239"/>
      <c r="AMD58" s="239"/>
      <c r="AME58" s="239"/>
      <c r="AMF58" s="239"/>
      <c r="AMG58" s="239"/>
      <c r="AMH58" s="239"/>
      <c r="AMI58" s="239"/>
      <c r="AMJ58" s="239"/>
      <c r="AMK58" s="239"/>
      <c r="AML58" s="239"/>
      <c r="AMM58" s="239"/>
      <c r="AMN58" s="239"/>
      <c r="AMO58" s="239"/>
      <c r="AMP58" s="239"/>
      <c r="AMQ58" s="239"/>
      <c r="AMR58" s="239"/>
      <c r="AMS58" s="239"/>
      <c r="AMT58" s="239"/>
      <c r="AMU58" s="239"/>
      <c r="AMV58" s="239"/>
      <c r="AMW58" s="239"/>
      <c r="AMX58" s="239"/>
      <c r="AMY58" s="239"/>
      <c r="AMZ58" s="239"/>
      <c r="ANA58" s="239"/>
      <c r="ANB58" s="239"/>
      <c r="ANC58" s="239"/>
      <c r="AND58" s="239"/>
      <c r="ANE58" s="239"/>
      <c r="ANF58" s="239"/>
      <c r="ANG58" s="239"/>
      <c r="ANH58" s="239"/>
      <c r="ANI58" s="239"/>
      <c r="ANJ58" s="239"/>
      <c r="ANK58" s="239"/>
      <c r="ANL58" s="239"/>
      <c r="ANM58" s="239"/>
      <c r="ANN58" s="239"/>
      <c r="ANO58" s="239"/>
      <c r="ANP58" s="239"/>
      <c r="ANQ58" s="239"/>
      <c r="ANR58" s="239"/>
      <c r="ANS58" s="239"/>
      <c r="ANT58" s="239"/>
      <c r="ANU58" s="239"/>
      <c r="ANV58" s="239"/>
      <c r="ANW58" s="239"/>
      <c r="ANX58" s="239"/>
      <c r="ANY58" s="239"/>
      <c r="ANZ58" s="239"/>
      <c r="AOA58" s="239"/>
      <c r="AOB58" s="239"/>
      <c r="AOC58" s="239"/>
      <c r="AOD58" s="239"/>
      <c r="AOE58" s="239"/>
      <c r="AOF58" s="239"/>
      <c r="AOG58" s="239"/>
      <c r="AOH58" s="239"/>
      <c r="AOI58" s="239"/>
      <c r="AOJ58" s="239"/>
      <c r="AOK58" s="239"/>
      <c r="AOL58" s="239"/>
      <c r="AOM58" s="239"/>
      <c r="AON58" s="239"/>
      <c r="AOO58" s="239"/>
      <c r="AOP58" s="239"/>
      <c r="AOQ58" s="239"/>
      <c r="AOR58" s="239"/>
      <c r="AOS58" s="239"/>
      <c r="AOT58" s="239"/>
      <c r="AOU58" s="239"/>
      <c r="AOV58" s="239"/>
      <c r="AOW58" s="239"/>
      <c r="AOX58" s="239"/>
      <c r="AOY58" s="239"/>
      <c r="AOZ58" s="239"/>
      <c r="APA58" s="239"/>
      <c r="APB58" s="239"/>
      <c r="APC58" s="239"/>
      <c r="APD58" s="239"/>
      <c r="APE58" s="239"/>
      <c r="APF58" s="239"/>
      <c r="APG58" s="239"/>
      <c r="APH58" s="239"/>
      <c r="API58" s="239"/>
      <c r="APJ58" s="239"/>
      <c r="APK58" s="239"/>
      <c r="APL58" s="239"/>
      <c r="APM58" s="239"/>
      <c r="APN58" s="239"/>
      <c r="APO58" s="239"/>
      <c r="APP58" s="239"/>
      <c r="APQ58" s="239"/>
      <c r="APR58" s="239"/>
      <c r="APS58" s="239"/>
      <c r="APT58" s="239"/>
      <c r="APU58" s="239"/>
      <c r="APV58" s="239"/>
      <c r="APW58" s="239"/>
      <c r="APX58" s="239"/>
      <c r="APY58" s="239"/>
      <c r="APZ58" s="239"/>
      <c r="AQA58" s="239"/>
      <c r="AQB58" s="239"/>
      <c r="AQC58" s="239"/>
      <c r="AQD58" s="239"/>
      <c r="AQE58" s="239"/>
      <c r="AQF58" s="239"/>
      <c r="AQG58" s="239"/>
      <c r="AQH58" s="239"/>
      <c r="AQI58" s="239"/>
      <c r="AQJ58" s="239"/>
      <c r="AQK58" s="239"/>
      <c r="AQL58" s="239"/>
      <c r="AQM58" s="239"/>
      <c r="AQN58" s="239"/>
      <c r="AQO58" s="239"/>
      <c r="AQP58" s="239"/>
      <c r="AQQ58" s="239"/>
      <c r="AQR58" s="239"/>
      <c r="AQS58" s="239"/>
      <c r="AQT58" s="239"/>
      <c r="AQU58" s="239"/>
      <c r="AQV58" s="239"/>
      <c r="AQW58" s="239"/>
      <c r="AQX58" s="239"/>
      <c r="AQY58" s="239"/>
      <c r="AQZ58" s="239"/>
      <c r="ARA58" s="239"/>
      <c r="ARB58" s="239"/>
      <c r="ARC58" s="239"/>
      <c r="ARD58" s="239"/>
      <c r="ARE58" s="239"/>
      <c r="ARF58" s="239"/>
      <c r="ARG58" s="239"/>
      <c r="ARH58" s="239"/>
      <c r="ARI58" s="239"/>
      <c r="ARJ58" s="239"/>
      <c r="ARK58" s="239"/>
      <c r="ARL58" s="239"/>
      <c r="ARM58" s="239"/>
      <c r="ARN58" s="239"/>
      <c r="ARO58" s="239"/>
      <c r="ARP58" s="239"/>
      <c r="ARQ58" s="239"/>
      <c r="ARR58" s="239"/>
      <c r="ARS58" s="239"/>
      <c r="ART58" s="239"/>
      <c r="ARU58" s="239"/>
      <c r="ARV58" s="239"/>
      <c r="ARW58" s="239"/>
      <c r="ARX58" s="239"/>
      <c r="ARY58" s="239"/>
      <c r="ARZ58" s="239"/>
      <c r="ASA58" s="239"/>
      <c r="ASB58" s="239"/>
      <c r="ASC58" s="239"/>
      <c r="ASD58" s="239"/>
      <c r="ASE58" s="239"/>
      <c r="ASF58" s="239"/>
      <c r="ASG58" s="239"/>
      <c r="ASH58" s="239"/>
      <c r="ASI58" s="239"/>
      <c r="ASJ58" s="239"/>
      <c r="ASK58" s="239"/>
      <c r="ASL58" s="239"/>
      <c r="ASM58" s="239"/>
      <c r="ASN58" s="239"/>
      <c r="ASO58" s="239"/>
      <c r="ASP58" s="239"/>
      <c r="ASQ58" s="239"/>
      <c r="ASR58" s="239"/>
      <c r="ASS58" s="239"/>
      <c r="AST58" s="239"/>
      <c r="ASU58" s="239"/>
      <c r="ASV58" s="239"/>
      <c r="ASW58" s="239"/>
      <c r="ASX58" s="239"/>
      <c r="ASY58" s="239"/>
      <c r="ASZ58" s="239"/>
      <c r="ATA58" s="239"/>
      <c r="ATB58" s="239"/>
      <c r="ATC58" s="239"/>
      <c r="ATD58" s="239"/>
      <c r="ATE58" s="239"/>
      <c r="ATF58" s="239"/>
      <c r="ATG58" s="239"/>
      <c r="ATH58" s="239"/>
      <c r="ATI58" s="239"/>
      <c r="ATJ58" s="239"/>
      <c r="ATK58" s="239"/>
      <c r="ATL58" s="239"/>
      <c r="ATM58" s="239"/>
      <c r="ATN58" s="239"/>
      <c r="ATO58" s="239"/>
      <c r="ATP58" s="239"/>
      <c r="ATQ58" s="239"/>
      <c r="ATR58" s="239"/>
      <c r="ATS58" s="239"/>
      <c r="ATT58" s="239"/>
      <c r="ATU58" s="239"/>
      <c r="ATV58" s="239"/>
      <c r="ATW58" s="239"/>
      <c r="ATX58" s="239"/>
      <c r="ATY58" s="239"/>
      <c r="ATZ58" s="239"/>
      <c r="AUA58" s="239"/>
      <c r="AUB58" s="239"/>
      <c r="AUC58" s="239"/>
      <c r="AUD58" s="239"/>
      <c r="AUE58" s="239"/>
      <c r="AUF58" s="239"/>
      <c r="AUG58" s="239"/>
      <c r="AUH58" s="239"/>
      <c r="AUI58" s="239"/>
      <c r="AUJ58" s="239"/>
      <c r="AUK58" s="239"/>
      <c r="AUL58" s="239"/>
      <c r="AUM58" s="239"/>
      <c r="AUN58" s="239"/>
      <c r="AUO58" s="239"/>
      <c r="AUP58" s="239"/>
      <c r="AUQ58" s="239"/>
      <c r="AUR58" s="239"/>
      <c r="AUS58" s="239"/>
      <c r="AUT58" s="239"/>
      <c r="AUU58" s="239"/>
      <c r="AUV58" s="239"/>
      <c r="AUW58" s="239"/>
      <c r="AUX58" s="239"/>
      <c r="AUY58" s="239"/>
      <c r="AUZ58" s="239"/>
      <c r="AVA58" s="239"/>
      <c r="AVB58" s="239"/>
      <c r="AVC58" s="239"/>
      <c r="AVD58" s="239"/>
      <c r="AVE58" s="239"/>
      <c r="AVF58" s="239"/>
      <c r="AVG58" s="239"/>
      <c r="AVH58" s="239"/>
      <c r="AVI58" s="239"/>
      <c r="AVJ58" s="239"/>
      <c r="AVK58" s="239"/>
      <c r="AVL58" s="239"/>
      <c r="AVM58" s="239"/>
      <c r="AVN58" s="239"/>
      <c r="AVO58" s="239"/>
      <c r="AVP58" s="239"/>
      <c r="AVQ58" s="239"/>
      <c r="AVR58" s="239"/>
      <c r="AVS58" s="239"/>
      <c r="AVT58" s="239"/>
      <c r="AVU58" s="239"/>
      <c r="AVV58" s="239"/>
      <c r="AVW58" s="239"/>
      <c r="AVX58" s="239"/>
      <c r="AVY58" s="239"/>
      <c r="AVZ58" s="239"/>
      <c r="AWA58" s="239"/>
      <c r="AWB58" s="239"/>
      <c r="AWC58" s="239"/>
      <c r="AWD58" s="239"/>
      <c r="AWE58" s="239"/>
      <c r="AWF58" s="239"/>
      <c r="AWG58" s="239"/>
      <c r="AWH58" s="239"/>
      <c r="AWI58" s="239"/>
      <c r="AWJ58" s="239"/>
      <c r="AWK58" s="239"/>
      <c r="AWL58" s="239"/>
      <c r="AWM58" s="239"/>
      <c r="AWN58" s="239"/>
      <c r="AWO58" s="239"/>
      <c r="AWP58" s="239"/>
      <c r="AWQ58" s="239"/>
      <c r="AWR58" s="239"/>
      <c r="AWS58" s="239"/>
      <c r="AWT58" s="239"/>
      <c r="AWU58" s="239"/>
      <c r="AWV58" s="239"/>
      <c r="AWW58" s="239"/>
      <c r="AWX58" s="239"/>
      <c r="AWY58" s="239"/>
      <c r="AWZ58" s="239"/>
      <c r="AXA58" s="239"/>
      <c r="AXB58" s="239"/>
      <c r="AXC58" s="239"/>
      <c r="AXD58" s="239"/>
      <c r="AXE58" s="239"/>
      <c r="AXF58" s="239"/>
      <c r="AXG58" s="239"/>
      <c r="AXH58" s="239"/>
      <c r="AXI58" s="239"/>
      <c r="AXJ58" s="239"/>
      <c r="AXK58" s="239"/>
      <c r="AXL58" s="239"/>
      <c r="AXM58" s="239"/>
      <c r="AXN58" s="239"/>
      <c r="AXO58" s="239"/>
      <c r="AXP58" s="239"/>
      <c r="AXQ58" s="239"/>
      <c r="AXR58" s="239"/>
      <c r="AXS58" s="239"/>
      <c r="AXT58" s="239"/>
      <c r="AXU58" s="239"/>
      <c r="AXV58" s="239"/>
      <c r="AXW58" s="239"/>
      <c r="AXX58" s="239"/>
      <c r="AXY58" s="239"/>
      <c r="AXZ58" s="239"/>
      <c r="AYA58" s="239"/>
      <c r="AYB58" s="239"/>
      <c r="AYC58" s="239"/>
      <c r="AYD58" s="239"/>
      <c r="AYE58" s="239"/>
      <c r="AYF58" s="239"/>
      <c r="AYG58" s="239"/>
      <c r="AYH58" s="239"/>
      <c r="AYI58" s="239"/>
      <c r="AYJ58" s="239"/>
      <c r="AYK58" s="239"/>
      <c r="AYL58" s="239"/>
      <c r="AYM58" s="239"/>
      <c r="AYN58" s="239"/>
      <c r="AYO58" s="239"/>
      <c r="AYP58" s="239"/>
      <c r="AYQ58" s="239"/>
      <c r="AYR58" s="239"/>
      <c r="AYS58" s="239"/>
      <c r="AYT58" s="239"/>
      <c r="AYU58" s="239"/>
      <c r="AYV58" s="239"/>
      <c r="AYW58" s="239"/>
      <c r="AYX58" s="239"/>
      <c r="AYY58" s="239"/>
      <c r="AYZ58" s="239"/>
      <c r="AZA58" s="239"/>
      <c r="AZB58" s="239"/>
      <c r="AZC58" s="239"/>
      <c r="AZD58" s="239"/>
      <c r="AZE58" s="239"/>
      <c r="AZF58" s="239"/>
      <c r="AZG58" s="239"/>
      <c r="AZH58" s="239"/>
      <c r="AZI58" s="239"/>
      <c r="AZJ58" s="239"/>
      <c r="AZK58" s="239"/>
      <c r="AZL58" s="239"/>
      <c r="AZM58" s="239"/>
      <c r="AZN58" s="239"/>
      <c r="AZO58" s="239"/>
      <c r="AZP58" s="239"/>
      <c r="AZQ58" s="239"/>
      <c r="AZR58" s="239"/>
      <c r="AZS58" s="239"/>
      <c r="AZT58" s="239"/>
      <c r="AZU58" s="239"/>
      <c r="AZV58" s="239"/>
      <c r="AZW58" s="239"/>
      <c r="AZX58" s="239"/>
      <c r="AZY58" s="239"/>
      <c r="AZZ58" s="239"/>
      <c r="BAA58" s="239"/>
      <c r="BAB58" s="239"/>
      <c r="BAC58" s="239"/>
      <c r="BAD58" s="239"/>
      <c r="BAE58" s="239"/>
      <c r="BAF58" s="239"/>
      <c r="BAG58" s="239"/>
      <c r="BAH58" s="239"/>
      <c r="BAI58" s="239"/>
      <c r="BAJ58" s="239"/>
      <c r="BAK58" s="239"/>
      <c r="BAL58" s="239"/>
      <c r="BAM58" s="239"/>
      <c r="BAN58" s="239"/>
      <c r="BAO58" s="239"/>
      <c r="BAP58" s="239"/>
      <c r="BAQ58" s="239"/>
      <c r="BAR58" s="239"/>
      <c r="BAS58" s="239"/>
      <c r="BAT58" s="239"/>
      <c r="BAU58" s="239"/>
      <c r="BAV58" s="239"/>
      <c r="BAW58" s="239"/>
      <c r="BAX58" s="239"/>
      <c r="BAY58" s="239"/>
      <c r="BAZ58" s="239"/>
      <c r="BBA58" s="239"/>
      <c r="BBB58" s="239"/>
      <c r="BBC58" s="239"/>
      <c r="BBD58" s="239"/>
      <c r="BBE58" s="239"/>
      <c r="BBF58" s="239"/>
      <c r="BBG58" s="239"/>
      <c r="BBH58" s="239"/>
      <c r="BBI58" s="239"/>
      <c r="BBJ58" s="239"/>
      <c r="BBK58" s="239"/>
      <c r="BBL58" s="239"/>
      <c r="BBM58" s="239"/>
      <c r="BBN58" s="239"/>
      <c r="BBO58" s="239"/>
      <c r="BBP58" s="239"/>
      <c r="BBQ58" s="239"/>
      <c r="BBR58" s="239"/>
      <c r="BBS58" s="239"/>
      <c r="BBT58" s="239"/>
      <c r="BBU58" s="239"/>
      <c r="BBV58" s="239"/>
      <c r="BBW58" s="239"/>
      <c r="BBX58" s="239"/>
      <c r="BBY58" s="239"/>
      <c r="BBZ58" s="239"/>
      <c r="BCA58" s="239"/>
      <c r="BCB58" s="239"/>
      <c r="BCC58" s="239"/>
      <c r="BCD58" s="239"/>
      <c r="BCE58" s="239"/>
      <c r="BCF58" s="239"/>
      <c r="BCG58" s="239"/>
      <c r="BCH58" s="239"/>
      <c r="BCI58" s="239"/>
      <c r="BCJ58" s="239"/>
      <c r="BCK58" s="239"/>
      <c r="BCL58" s="239"/>
      <c r="BCM58" s="239"/>
      <c r="BCN58" s="239"/>
      <c r="BCO58" s="239"/>
      <c r="BCP58" s="239"/>
      <c r="BCQ58" s="239"/>
      <c r="BCR58" s="239"/>
      <c r="BCS58" s="239"/>
      <c r="BCT58" s="239"/>
      <c r="BCU58" s="239"/>
      <c r="BCV58" s="239"/>
      <c r="BCW58" s="239"/>
      <c r="BCX58" s="239"/>
      <c r="BCY58" s="239"/>
      <c r="BCZ58" s="239"/>
      <c r="BDA58" s="239"/>
      <c r="BDB58" s="239"/>
      <c r="BDC58" s="239"/>
      <c r="BDD58" s="239"/>
      <c r="BDE58" s="239"/>
      <c r="BDF58" s="239"/>
      <c r="BDG58" s="239"/>
      <c r="BDH58" s="239"/>
      <c r="BDI58" s="239"/>
      <c r="BDJ58" s="239"/>
      <c r="BDK58" s="239"/>
      <c r="BDL58" s="239"/>
      <c r="BDM58" s="239"/>
      <c r="BDN58" s="239"/>
      <c r="BDO58" s="239"/>
      <c r="BDP58" s="239"/>
      <c r="BDQ58" s="239"/>
      <c r="BDR58" s="239"/>
      <c r="BDS58" s="239"/>
      <c r="BDT58" s="239"/>
      <c r="BDU58" s="239"/>
      <c r="BDV58" s="239"/>
      <c r="BDW58" s="239"/>
      <c r="BDX58" s="239"/>
      <c r="BDY58" s="239"/>
      <c r="BDZ58" s="239"/>
      <c r="BEA58" s="239"/>
      <c r="BEB58" s="239"/>
      <c r="BEC58" s="239"/>
      <c r="BED58" s="239"/>
      <c r="BEE58" s="239"/>
      <c r="BEF58" s="239"/>
      <c r="BEG58" s="239"/>
      <c r="BEH58" s="239"/>
      <c r="BEI58" s="239"/>
      <c r="BEJ58" s="239"/>
      <c r="BEK58" s="239"/>
      <c r="BEL58" s="239"/>
      <c r="BEM58" s="239"/>
      <c r="BEN58" s="239"/>
      <c r="BEO58" s="239"/>
      <c r="BEP58" s="239"/>
      <c r="BEQ58" s="239"/>
      <c r="BER58" s="239"/>
      <c r="BES58" s="239"/>
      <c r="BET58" s="239"/>
      <c r="BEU58" s="239"/>
      <c r="BEV58" s="239"/>
      <c r="BEW58" s="239"/>
      <c r="BEX58" s="239"/>
      <c r="BEY58" s="239"/>
      <c r="BEZ58" s="239"/>
      <c r="BFA58" s="239"/>
      <c r="BFB58" s="239"/>
      <c r="BFC58" s="239"/>
      <c r="BFD58" s="239"/>
      <c r="BFE58" s="239"/>
      <c r="BFF58" s="239"/>
      <c r="BFG58" s="239"/>
      <c r="BFH58" s="239"/>
      <c r="BFI58" s="239"/>
      <c r="BFJ58" s="239"/>
      <c r="BFK58" s="239"/>
      <c r="BFL58" s="239"/>
      <c r="BFM58" s="239"/>
      <c r="BFN58" s="239"/>
      <c r="BFO58" s="239"/>
      <c r="BFP58" s="239"/>
      <c r="BFQ58" s="239"/>
      <c r="BFR58" s="239"/>
      <c r="BFS58" s="239"/>
      <c r="BFT58" s="239"/>
      <c r="BFU58" s="239"/>
      <c r="BFV58" s="239"/>
      <c r="BFW58" s="239"/>
      <c r="BFX58" s="239"/>
      <c r="BFY58" s="239"/>
      <c r="BFZ58" s="239"/>
      <c r="BGA58" s="239"/>
      <c r="BGB58" s="239"/>
      <c r="BGC58" s="239"/>
      <c r="BGD58" s="239"/>
      <c r="BGE58" s="239"/>
      <c r="BGF58" s="239"/>
      <c r="BGG58" s="239"/>
      <c r="BGH58" s="239"/>
      <c r="BGI58" s="239"/>
      <c r="BGJ58" s="239"/>
      <c r="BGK58" s="239"/>
      <c r="BGL58" s="239"/>
      <c r="BGM58" s="239"/>
      <c r="BGN58" s="239"/>
      <c r="BGO58" s="239"/>
      <c r="BGP58" s="239"/>
      <c r="BGQ58" s="239"/>
      <c r="BGR58" s="239"/>
      <c r="BGS58" s="239"/>
      <c r="BGT58" s="239"/>
      <c r="BGU58" s="239"/>
      <c r="BGV58" s="239"/>
      <c r="BGW58" s="239"/>
      <c r="BGX58" s="239"/>
      <c r="BGY58" s="239"/>
      <c r="BGZ58" s="239"/>
      <c r="BHA58" s="239"/>
      <c r="BHB58" s="239"/>
      <c r="BHC58" s="239"/>
      <c r="BHD58" s="239"/>
      <c r="BHE58" s="239"/>
      <c r="BHF58" s="239"/>
      <c r="BHG58" s="239"/>
      <c r="BHH58" s="239"/>
      <c r="BHI58" s="239"/>
      <c r="BHJ58" s="239"/>
      <c r="BHK58" s="239"/>
      <c r="BHL58" s="239"/>
      <c r="BHM58" s="239"/>
      <c r="BHN58" s="239"/>
      <c r="BHO58" s="239"/>
      <c r="BHP58" s="239"/>
      <c r="BHQ58" s="239"/>
      <c r="BHR58" s="239"/>
      <c r="BHS58" s="239"/>
      <c r="BHT58" s="239"/>
      <c r="BHU58" s="239"/>
      <c r="BHV58" s="239"/>
      <c r="BHW58" s="239"/>
      <c r="BHX58" s="239"/>
      <c r="BHY58" s="239"/>
      <c r="BHZ58" s="239"/>
      <c r="BIA58" s="239"/>
      <c r="BIB58" s="239"/>
      <c r="BIC58" s="239"/>
      <c r="BID58" s="239"/>
      <c r="BIE58" s="239"/>
      <c r="BIF58" s="239"/>
      <c r="BIG58" s="239"/>
      <c r="BIH58" s="239"/>
      <c r="BII58" s="239"/>
      <c r="BIJ58" s="239"/>
      <c r="BIK58" s="239"/>
      <c r="BIL58" s="239"/>
      <c r="BIM58" s="239"/>
      <c r="BIN58" s="239"/>
      <c r="BIO58" s="239"/>
      <c r="BIP58" s="239"/>
      <c r="BIQ58" s="239"/>
      <c r="BIR58" s="239"/>
      <c r="BIS58" s="239"/>
      <c r="BIT58" s="239"/>
      <c r="BIU58" s="239"/>
      <c r="BIV58" s="239"/>
      <c r="BIW58" s="239"/>
      <c r="BIX58" s="239"/>
      <c r="BIY58" s="239"/>
      <c r="BIZ58" s="239"/>
      <c r="BJA58" s="239"/>
      <c r="BJB58" s="239"/>
      <c r="BJC58" s="239"/>
      <c r="BJD58" s="239"/>
      <c r="BJE58" s="239"/>
      <c r="BJF58" s="239"/>
      <c r="BJG58" s="239"/>
      <c r="BJH58" s="239"/>
      <c r="BJI58" s="239"/>
      <c r="BJJ58" s="239"/>
      <c r="BJK58" s="239"/>
      <c r="BJL58" s="239"/>
      <c r="BJM58" s="239"/>
      <c r="BJN58" s="239"/>
      <c r="BJO58" s="239"/>
      <c r="BJP58" s="239"/>
      <c r="BJQ58" s="239"/>
      <c r="BJR58" s="239"/>
      <c r="BJS58" s="239"/>
      <c r="BJT58" s="239"/>
      <c r="BJU58" s="239"/>
      <c r="BJV58" s="239"/>
      <c r="BJW58" s="239"/>
      <c r="BJX58" s="239"/>
      <c r="BJY58" s="239"/>
      <c r="BJZ58" s="239"/>
      <c r="BKA58" s="239"/>
      <c r="BKB58" s="239"/>
      <c r="BKC58" s="239"/>
      <c r="BKD58" s="239"/>
      <c r="BKE58" s="239"/>
      <c r="BKF58" s="239"/>
      <c r="BKG58" s="239"/>
      <c r="BKH58" s="239"/>
      <c r="BKI58" s="239"/>
      <c r="BKJ58" s="239"/>
      <c r="BKK58" s="239"/>
      <c r="BKL58" s="239"/>
      <c r="BKM58" s="239"/>
      <c r="BKN58" s="239"/>
      <c r="BKO58" s="239"/>
      <c r="BKP58" s="239"/>
      <c r="BKQ58" s="239"/>
      <c r="BKR58" s="239"/>
      <c r="BKS58" s="239"/>
      <c r="BKT58" s="239"/>
      <c r="BKU58" s="239"/>
      <c r="BKV58" s="239"/>
      <c r="BKW58" s="239"/>
      <c r="BKX58" s="239"/>
      <c r="BKY58" s="239"/>
      <c r="BKZ58" s="239"/>
      <c r="BLA58" s="239"/>
      <c r="BLB58" s="239"/>
      <c r="BLC58" s="239"/>
      <c r="BLD58" s="239"/>
      <c r="BLE58" s="239"/>
      <c r="BLF58" s="239"/>
      <c r="BLG58" s="239"/>
      <c r="BLH58" s="239"/>
      <c r="BLI58" s="239"/>
      <c r="BLJ58" s="239"/>
      <c r="BLK58" s="239"/>
      <c r="BLL58" s="239"/>
      <c r="BLM58" s="239"/>
      <c r="BLN58" s="239"/>
      <c r="BLO58" s="239"/>
      <c r="BLP58" s="239"/>
      <c r="BLQ58" s="239"/>
      <c r="BLR58" s="239"/>
      <c r="BLS58" s="239"/>
      <c r="BLT58" s="239"/>
      <c r="BLU58" s="239"/>
      <c r="BLV58" s="239"/>
      <c r="BLW58" s="239"/>
      <c r="BLX58" s="239"/>
      <c r="BLY58" s="239"/>
      <c r="BLZ58" s="239"/>
      <c r="BMA58" s="239"/>
      <c r="BMB58" s="239"/>
      <c r="BMC58" s="239"/>
      <c r="BMD58" s="239"/>
      <c r="BME58" s="239"/>
      <c r="BMF58" s="239"/>
      <c r="BMG58" s="239"/>
      <c r="BMH58" s="239"/>
      <c r="BMI58" s="239"/>
      <c r="BMJ58" s="239"/>
      <c r="BMK58" s="239"/>
      <c r="BML58" s="239"/>
      <c r="BMM58" s="239"/>
      <c r="BMN58" s="239"/>
      <c r="BMO58" s="239"/>
      <c r="BMP58" s="239"/>
      <c r="BMQ58" s="239"/>
      <c r="BMR58" s="239"/>
      <c r="BMS58" s="239"/>
      <c r="BMT58" s="239"/>
      <c r="BMU58" s="239"/>
      <c r="BMV58" s="239"/>
      <c r="BMW58" s="239"/>
      <c r="BMX58" s="239"/>
      <c r="BMY58" s="239"/>
      <c r="BMZ58" s="239"/>
      <c r="BNA58" s="239"/>
      <c r="BNB58" s="239"/>
      <c r="BNC58" s="239"/>
      <c r="BND58" s="239"/>
      <c r="BNE58" s="239"/>
      <c r="BNF58" s="239"/>
      <c r="BNG58" s="239"/>
      <c r="BNH58" s="239"/>
      <c r="BNI58" s="239"/>
      <c r="BNJ58" s="239"/>
      <c r="BNK58" s="239"/>
      <c r="BNL58" s="239"/>
      <c r="BNM58" s="239"/>
      <c r="BNN58" s="239"/>
      <c r="BNO58" s="239"/>
      <c r="BNP58" s="239"/>
      <c r="BNQ58" s="239"/>
      <c r="BNR58" s="239"/>
      <c r="BNS58" s="239"/>
      <c r="BNT58" s="239"/>
      <c r="BNU58" s="239"/>
      <c r="BNV58" s="239"/>
      <c r="BNW58" s="239"/>
      <c r="BNX58" s="239"/>
      <c r="BNY58" s="239"/>
      <c r="BNZ58" s="239"/>
      <c r="BOA58" s="239"/>
      <c r="BOB58" s="239"/>
      <c r="BOC58" s="239"/>
      <c r="BOD58" s="239"/>
      <c r="BOE58" s="239"/>
      <c r="BOF58" s="239"/>
      <c r="BOG58" s="239"/>
      <c r="BOH58" s="239"/>
      <c r="BOI58" s="239"/>
      <c r="BOJ58" s="239"/>
      <c r="BOK58" s="239"/>
      <c r="BOL58" s="239"/>
      <c r="BOM58" s="239"/>
      <c r="BON58" s="239"/>
      <c r="BOO58" s="239"/>
      <c r="BOP58" s="239"/>
      <c r="BOQ58" s="239"/>
      <c r="BOR58" s="239"/>
      <c r="BOS58" s="239"/>
      <c r="BOT58" s="239"/>
      <c r="BOU58" s="239"/>
      <c r="BOV58" s="239"/>
      <c r="BOW58" s="239"/>
      <c r="BOX58" s="239"/>
      <c r="BOY58" s="239"/>
      <c r="BOZ58" s="239"/>
      <c r="BPA58" s="239"/>
      <c r="BPB58" s="239"/>
      <c r="BPC58" s="239"/>
      <c r="BPD58" s="239"/>
      <c r="BPE58" s="239"/>
      <c r="BPF58" s="239"/>
      <c r="BPG58" s="239"/>
      <c r="BPH58" s="239"/>
      <c r="BPI58" s="239"/>
      <c r="BPJ58" s="239"/>
      <c r="BPK58" s="239"/>
      <c r="BPL58" s="239"/>
      <c r="BPM58" s="239"/>
      <c r="BPN58" s="239"/>
      <c r="BPO58" s="239"/>
      <c r="BPP58" s="239"/>
      <c r="BPQ58" s="239"/>
      <c r="BPR58" s="239"/>
      <c r="BPS58" s="239"/>
      <c r="BPT58" s="239"/>
      <c r="BPU58" s="239"/>
      <c r="BPV58" s="239"/>
      <c r="BPW58" s="239"/>
      <c r="BPX58" s="239"/>
      <c r="BPY58" s="239"/>
      <c r="BPZ58" s="239"/>
      <c r="BQA58" s="239"/>
      <c r="BQB58" s="239"/>
      <c r="BQC58" s="239"/>
      <c r="BQD58" s="239"/>
      <c r="BQE58" s="239"/>
      <c r="BQF58" s="239"/>
      <c r="BQG58" s="239"/>
      <c r="BQH58" s="239"/>
      <c r="BQI58" s="239"/>
      <c r="BQJ58" s="239"/>
      <c r="BQK58" s="239"/>
      <c r="BQL58" s="239"/>
      <c r="BQM58" s="239"/>
      <c r="BQN58" s="239"/>
      <c r="BQO58" s="239"/>
      <c r="BQP58" s="239"/>
      <c r="BQQ58" s="239"/>
      <c r="BQR58" s="239"/>
      <c r="BQS58" s="239"/>
      <c r="BQT58" s="239"/>
      <c r="BQU58" s="239"/>
      <c r="BQV58" s="239"/>
      <c r="BQW58" s="239"/>
      <c r="BQX58" s="239"/>
      <c r="BQY58" s="239"/>
      <c r="BQZ58" s="239"/>
      <c r="BRA58" s="239"/>
      <c r="BRB58" s="239"/>
      <c r="BRC58" s="239"/>
      <c r="BRD58" s="239"/>
      <c r="BRE58" s="239"/>
      <c r="BRF58" s="239"/>
      <c r="BRG58" s="239"/>
      <c r="BRH58" s="239"/>
      <c r="BRI58" s="239"/>
      <c r="BRJ58" s="239"/>
      <c r="BRK58" s="239"/>
      <c r="BRL58" s="239"/>
      <c r="BRM58" s="239"/>
      <c r="BRN58" s="239"/>
      <c r="BRO58" s="239"/>
      <c r="BRP58" s="239"/>
      <c r="BRQ58" s="239"/>
      <c r="BRR58" s="239"/>
      <c r="BRS58" s="239"/>
      <c r="BRT58" s="239"/>
      <c r="BRU58" s="239"/>
      <c r="BRV58" s="239"/>
      <c r="BRW58" s="239"/>
      <c r="BRX58" s="239"/>
      <c r="BRY58" s="239"/>
      <c r="BRZ58" s="239"/>
      <c r="BSA58" s="239"/>
      <c r="BSB58" s="239"/>
      <c r="BSC58" s="239"/>
      <c r="BSD58" s="239"/>
      <c r="BSE58" s="239"/>
      <c r="BSF58" s="239"/>
      <c r="BSG58" s="239"/>
      <c r="BSH58" s="239"/>
      <c r="BSI58" s="239"/>
      <c r="BSJ58" s="239"/>
      <c r="BSK58" s="239"/>
      <c r="BSL58" s="239"/>
      <c r="BSM58" s="239"/>
      <c r="BSN58" s="239"/>
      <c r="BSO58" s="239"/>
      <c r="BSP58" s="239"/>
      <c r="BSQ58" s="239"/>
      <c r="BSR58" s="239"/>
      <c r="BSS58" s="239"/>
      <c r="BST58" s="239"/>
      <c r="BSU58" s="239"/>
      <c r="BSV58" s="239"/>
      <c r="BSW58" s="239"/>
      <c r="BSX58" s="239"/>
      <c r="BSY58" s="239"/>
      <c r="BSZ58" s="239"/>
      <c r="BTA58" s="239"/>
      <c r="BTB58" s="239"/>
      <c r="BTC58" s="239"/>
      <c r="BTD58" s="239"/>
      <c r="BTE58" s="239"/>
      <c r="BTF58" s="239"/>
      <c r="BTG58" s="239"/>
      <c r="BTH58" s="239"/>
      <c r="BTI58" s="239"/>
      <c r="BTJ58" s="239"/>
      <c r="BTK58" s="239"/>
      <c r="BTL58" s="239"/>
      <c r="BTM58" s="239"/>
      <c r="BTN58" s="239"/>
      <c r="BTO58" s="239"/>
      <c r="BTP58" s="239"/>
      <c r="BTQ58" s="239"/>
      <c r="BTR58" s="239"/>
      <c r="BTS58" s="239"/>
      <c r="BTT58" s="239"/>
      <c r="BTU58" s="239"/>
      <c r="BTV58" s="239"/>
      <c r="BTW58" s="239"/>
      <c r="BTX58" s="239"/>
      <c r="BTY58" s="239"/>
      <c r="BTZ58" s="239"/>
      <c r="BUA58" s="239"/>
      <c r="BUB58" s="239"/>
      <c r="BUC58" s="239"/>
      <c r="BUD58" s="239"/>
      <c r="BUE58" s="239"/>
      <c r="BUF58" s="239"/>
      <c r="BUG58" s="239"/>
      <c r="BUH58" s="239"/>
      <c r="BUI58" s="239"/>
      <c r="BUJ58" s="239"/>
      <c r="BUK58" s="239"/>
      <c r="BUL58" s="239"/>
      <c r="BUM58" s="239"/>
      <c r="BUN58" s="239"/>
      <c r="BUO58" s="239"/>
      <c r="BUP58" s="239"/>
      <c r="BUQ58" s="239"/>
      <c r="BUR58" s="239"/>
      <c r="BUS58" s="239"/>
      <c r="BUT58" s="239"/>
      <c r="BUU58" s="239"/>
      <c r="BUV58" s="239"/>
      <c r="BUW58" s="239"/>
      <c r="BUX58" s="239"/>
      <c r="BUY58" s="239"/>
      <c r="BUZ58" s="239"/>
      <c r="BVA58" s="239"/>
      <c r="BVB58" s="239"/>
      <c r="BVC58" s="239"/>
      <c r="BVD58" s="239"/>
      <c r="BVE58" s="239"/>
      <c r="BVF58" s="239"/>
      <c r="BVG58" s="239"/>
      <c r="BVH58" s="239"/>
      <c r="BVI58" s="239"/>
      <c r="BVJ58" s="239"/>
      <c r="BVK58" s="239"/>
      <c r="BVL58" s="239"/>
      <c r="BVM58" s="239"/>
      <c r="BVN58" s="239"/>
      <c r="BVO58" s="239"/>
      <c r="BVP58" s="239"/>
      <c r="BVQ58" s="239"/>
      <c r="BVR58" s="239"/>
      <c r="BVS58" s="239"/>
      <c r="BVT58" s="239"/>
      <c r="BVU58" s="239"/>
      <c r="BVV58" s="239"/>
      <c r="BVW58" s="239"/>
      <c r="BVX58" s="239"/>
      <c r="BVY58" s="239"/>
      <c r="BVZ58" s="239"/>
      <c r="BWA58" s="239"/>
      <c r="BWB58" s="239"/>
      <c r="BWC58" s="239"/>
      <c r="BWD58" s="239"/>
      <c r="BWE58" s="239"/>
      <c r="BWF58" s="239"/>
      <c r="BWG58" s="239"/>
      <c r="BWH58" s="239"/>
      <c r="BWI58" s="239"/>
      <c r="BWJ58" s="239"/>
      <c r="BWK58" s="239"/>
      <c r="BWL58" s="239"/>
      <c r="BWM58" s="239"/>
      <c r="BWN58" s="239"/>
      <c r="BWO58" s="239"/>
      <c r="BWP58" s="239"/>
      <c r="BWQ58" s="239"/>
      <c r="BWR58" s="239"/>
      <c r="BWS58" s="239"/>
      <c r="BWT58" s="239"/>
      <c r="BWU58" s="239"/>
      <c r="BWV58" s="239"/>
      <c r="BWW58" s="239"/>
      <c r="BWX58" s="239"/>
      <c r="BWY58" s="239"/>
      <c r="BWZ58" s="239"/>
      <c r="BXA58" s="239"/>
      <c r="BXB58" s="239"/>
      <c r="BXC58" s="239"/>
      <c r="BXD58" s="239"/>
      <c r="BXE58" s="239"/>
      <c r="BXF58" s="239"/>
      <c r="BXG58" s="239"/>
      <c r="BXH58" s="239"/>
      <c r="BXI58" s="239"/>
      <c r="BXJ58" s="239"/>
      <c r="BXK58" s="239"/>
      <c r="BXL58" s="239"/>
      <c r="BXM58" s="239"/>
      <c r="BXN58" s="239"/>
      <c r="BXO58" s="239"/>
      <c r="BXP58" s="239"/>
      <c r="BXQ58" s="239"/>
      <c r="BXR58" s="239"/>
      <c r="BXS58" s="239"/>
      <c r="BXT58" s="239"/>
      <c r="BXU58" s="239"/>
      <c r="BXV58" s="239"/>
      <c r="BXW58" s="239"/>
      <c r="BXX58" s="239"/>
      <c r="BXY58" s="239"/>
      <c r="BXZ58" s="239"/>
      <c r="BYA58" s="239"/>
      <c r="BYB58" s="239"/>
      <c r="BYC58" s="239"/>
      <c r="BYD58" s="239"/>
      <c r="BYE58" s="239"/>
      <c r="BYF58" s="239"/>
      <c r="BYG58" s="239"/>
      <c r="BYH58" s="239"/>
      <c r="BYI58" s="239"/>
      <c r="BYJ58" s="239"/>
      <c r="BYK58" s="239"/>
      <c r="BYL58" s="239"/>
      <c r="BYM58" s="239"/>
      <c r="BYN58" s="239"/>
      <c r="BYO58" s="239"/>
      <c r="BYP58" s="239"/>
      <c r="BYQ58" s="239"/>
      <c r="BYR58" s="239"/>
      <c r="BYS58" s="239"/>
      <c r="BYT58" s="239"/>
      <c r="BYU58" s="239"/>
      <c r="BYV58" s="239"/>
      <c r="BYW58" s="239"/>
      <c r="BYX58" s="239"/>
      <c r="BYY58" s="239"/>
      <c r="BYZ58" s="239"/>
      <c r="BZA58" s="239"/>
      <c r="BZB58" s="239"/>
      <c r="BZC58" s="239"/>
      <c r="BZD58" s="239"/>
      <c r="BZE58" s="239"/>
      <c r="BZF58" s="239"/>
      <c r="BZG58" s="239"/>
      <c r="BZH58" s="239"/>
      <c r="BZI58" s="239"/>
      <c r="BZJ58" s="239"/>
      <c r="BZK58" s="239"/>
      <c r="BZL58" s="239"/>
      <c r="BZM58" s="239"/>
      <c r="BZN58" s="239"/>
      <c r="BZO58" s="239"/>
      <c r="BZP58" s="239"/>
      <c r="BZQ58" s="239"/>
      <c r="BZR58" s="239"/>
      <c r="BZS58" s="239"/>
      <c r="BZT58" s="239"/>
      <c r="BZU58" s="239"/>
      <c r="BZV58" s="239"/>
      <c r="BZW58" s="239"/>
      <c r="BZX58" s="239"/>
      <c r="BZY58" s="239"/>
      <c r="BZZ58" s="239"/>
      <c r="CAA58" s="239"/>
      <c r="CAB58" s="239"/>
      <c r="CAC58" s="239"/>
      <c r="CAD58" s="239"/>
      <c r="CAE58" s="239"/>
      <c r="CAF58" s="239"/>
      <c r="CAG58" s="239"/>
      <c r="CAH58" s="239"/>
      <c r="CAI58" s="239"/>
      <c r="CAJ58" s="239"/>
      <c r="CAK58" s="239"/>
      <c r="CAL58" s="239"/>
      <c r="CAM58" s="239"/>
      <c r="CAN58" s="239"/>
      <c r="CAO58" s="239"/>
      <c r="CAP58" s="239"/>
      <c r="CAQ58" s="239"/>
      <c r="CAR58" s="239"/>
      <c r="CAS58" s="239"/>
      <c r="CAT58" s="239"/>
      <c r="CAU58" s="239"/>
      <c r="CAV58" s="239"/>
      <c r="CAW58" s="239"/>
      <c r="CAX58" s="239"/>
      <c r="CAY58" s="239"/>
      <c r="CAZ58" s="239"/>
      <c r="CBA58" s="239"/>
      <c r="CBB58" s="239"/>
      <c r="CBC58" s="239"/>
      <c r="CBD58" s="239"/>
      <c r="CBE58" s="239"/>
      <c r="CBF58" s="239"/>
      <c r="CBG58" s="239"/>
      <c r="CBH58" s="239"/>
      <c r="CBI58" s="239"/>
      <c r="CBJ58" s="239"/>
      <c r="CBK58" s="239"/>
      <c r="CBL58" s="239"/>
      <c r="CBM58" s="239"/>
      <c r="CBN58" s="239"/>
      <c r="CBO58" s="239"/>
      <c r="CBP58" s="239"/>
      <c r="CBQ58" s="239"/>
      <c r="CBR58" s="239"/>
      <c r="CBS58" s="239"/>
      <c r="CBT58" s="239"/>
      <c r="CBU58" s="239"/>
      <c r="CBV58" s="239"/>
      <c r="CBW58" s="239"/>
      <c r="CBX58" s="239"/>
      <c r="CBY58" s="239"/>
      <c r="CBZ58" s="239"/>
      <c r="CCA58" s="239"/>
      <c r="CCB58" s="239"/>
      <c r="CCC58" s="239"/>
      <c r="CCD58" s="239"/>
      <c r="CCE58" s="239"/>
      <c r="CCF58" s="239"/>
      <c r="CCG58" s="239"/>
      <c r="CCH58" s="239"/>
      <c r="CCI58" s="239"/>
      <c r="CCJ58" s="239"/>
      <c r="CCK58" s="239"/>
      <c r="CCL58" s="239"/>
      <c r="CCM58" s="239"/>
      <c r="CCN58" s="239"/>
      <c r="CCO58" s="239"/>
      <c r="CCP58" s="239"/>
      <c r="CCQ58" s="239"/>
      <c r="CCR58" s="239"/>
      <c r="CCS58" s="239"/>
      <c r="CCT58" s="239"/>
      <c r="CCU58" s="239"/>
      <c r="CCV58" s="239"/>
      <c r="CCW58" s="239"/>
      <c r="CCX58" s="239"/>
      <c r="CCY58" s="239"/>
      <c r="CCZ58" s="239"/>
      <c r="CDA58" s="239"/>
      <c r="CDB58" s="239"/>
      <c r="CDC58" s="239"/>
      <c r="CDD58" s="239"/>
      <c r="CDE58" s="239"/>
      <c r="CDF58" s="239"/>
      <c r="CDG58" s="239"/>
      <c r="CDH58" s="239"/>
      <c r="CDI58" s="239"/>
      <c r="CDJ58" s="239"/>
      <c r="CDK58" s="239"/>
      <c r="CDL58" s="239"/>
      <c r="CDM58" s="239"/>
      <c r="CDN58" s="239"/>
      <c r="CDO58" s="239"/>
      <c r="CDP58" s="239"/>
      <c r="CDQ58" s="239"/>
      <c r="CDR58" s="239"/>
      <c r="CDS58" s="239"/>
      <c r="CDT58" s="239"/>
      <c r="CDU58" s="239"/>
      <c r="CDV58" s="239"/>
      <c r="CDW58" s="239"/>
      <c r="CDX58" s="239"/>
      <c r="CDY58" s="239"/>
      <c r="CDZ58" s="239"/>
      <c r="CEA58" s="239"/>
      <c r="CEB58" s="239"/>
      <c r="CEC58" s="239"/>
      <c r="CED58" s="239"/>
      <c r="CEE58" s="239"/>
      <c r="CEF58" s="239"/>
      <c r="CEG58" s="239"/>
      <c r="CEH58" s="239"/>
      <c r="CEI58" s="239"/>
      <c r="CEJ58" s="239"/>
      <c r="CEK58" s="239"/>
      <c r="CEL58" s="239"/>
      <c r="CEM58" s="239"/>
      <c r="CEN58" s="239"/>
      <c r="CEO58" s="239"/>
      <c r="CEP58" s="239"/>
      <c r="CEQ58" s="239"/>
      <c r="CER58" s="239"/>
      <c r="CES58" s="239"/>
      <c r="CET58" s="239"/>
      <c r="CEU58" s="239"/>
      <c r="CEV58" s="239"/>
      <c r="CEW58" s="239"/>
      <c r="CEX58" s="239"/>
      <c r="CEY58" s="239"/>
      <c r="CEZ58" s="239"/>
      <c r="CFA58" s="239"/>
      <c r="CFB58" s="239"/>
      <c r="CFC58" s="239"/>
      <c r="CFD58" s="239"/>
      <c r="CFE58" s="239"/>
      <c r="CFF58" s="239"/>
      <c r="CFG58" s="239"/>
      <c r="CFH58" s="239"/>
      <c r="CFI58" s="239"/>
      <c r="CFJ58" s="239"/>
      <c r="CFK58" s="239"/>
      <c r="CFL58" s="239"/>
      <c r="CFM58" s="239"/>
      <c r="CFN58" s="239"/>
      <c r="CFO58" s="239"/>
      <c r="CFP58" s="239"/>
      <c r="CFQ58" s="239"/>
      <c r="CFR58" s="239"/>
      <c r="CFS58" s="239"/>
      <c r="CFT58" s="239"/>
      <c r="CFU58" s="239"/>
      <c r="CFV58" s="239"/>
      <c r="CFW58" s="239"/>
      <c r="CFX58" s="239"/>
      <c r="CFY58" s="239"/>
      <c r="CFZ58" s="239"/>
      <c r="CGA58" s="239"/>
      <c r="CGB58" s="239"/>
      <c r="CGC58" s="239"/>
      <c r="CGD58" s="239"/>
      <c r="CGE58" s="239"/>
      <c r="CGF58" s="239"/>
      <c r="CGG58" s="239"/>
      <c r="CGH58" s="239"/>
      <c r="CGI58" s="239"/>
      <c r="CGJ58" s="239"/>
      <c r="CGK58" s="239"/>
      <c r="CGL58" s="239"/>
      <c r="CGM58" s="239"/>
      <c r="CGN58" s="239"/>
      <c r="CGO58" s="239"/>
      <c r="CGP58" s="239"/>
      <c r="CGQ58" s="239"/>
      <c r="CGR58" s="239"/>
      <c r="CGS58" s="239"/>
      <c r="CGT58" s="239"/>
      <c r="CGU58" s="239"/>
      <c r="CGV58" s="239"/>
      <c r="CGW58" s="239"/>
      <c r="CGX58" s="239"/>
      <c r="CGY58" s="239"/>
      <c r="CGZ58" s="239"/>
      <c r="CHA58" s="239"/>
      <c r="CHB58" s="239"/>
      <c r="CHC58" s="239"/>
      <c r="CHD58" s="239"/>
      <c r="CHE58" s="239"/>
      <c r="CHF58" s="239"/>
      <c r="CHG58" s="239"/>
      <c r="CHH58" s="239"/>
      <c r="CHI58" s="239"/>
      <c r="CHJ58" s="239"/>
      <c r="CHK58" s="239"/>
      <c r="CHL58" s="239"/>
      <c r="CHM58" s="239"/>
      <c r="CHN58" s="239"/>
      <c r="CHO58" s="239"/>
      <c r="CHP58" s="239"/>
      <c r="CHQ58" s="239"/>
      <c r="CHR58" s="239"/>
      <c r="CHS58" s="239"/>
      <c r="CHT58" s="239"/>
      <c r="CHU58" s="239"/>
      <c r="CHV58" s="239"/>
      <c r="CHW58" s="239"/>
      <c r="CHX58" s="239"/>
      <c r="CHY58" s="239"/>
      <c r="CHZ58" s="239"/>
      <c r="CIA58" s="239"/>
      <c r="CIB58" s="239"/>
      <c r="CIC58" s="239"/>
      <c r="CID58" s="239"/>
      <c r="CIE58" s="239"/>
      <c r="CIF58" s="239"/>
      <c r="CIG58" s="239"/>
      <c r="CIH58" s="239"/>
      <c r="CII58" s="239"/>
      <c r="CIJ58" s="239"/>
      <c r="CIK58" s="239"/>
      <c r="CIL58" s="239"/>
      <c r="CIM58" s="239"/>
      <c r="CIN58" s="239"/>
      <c r="CIO58" s="239"/>
      <c r="CIP58" s="239"/>
      <c r="CIQ58" s="239"/>
      <c r="CIR58" s="239"/>
      <c r="CIS58" s="239"/>
      <c r="CIT58" s="239"/>
      <c r="CIU58" s="239"/>
      <c r="CIV58" s="239"/>
      <c r="CIW58" s="239"/>
      <c r="CIX58" s="239"/>
      <c r="CIY58" s="239"/>
      <c r="CIZ58" s="239"/>
      <c r="CJA58" s="239"/>
      <c r="CJB58" s="239"/>
      <c r="CJC58" s="239"/>
      <c r="CJD58" s="239"/>
      <c r="CJE58" s="239"/>
      <c r="CJF58" s="239"/>
      <c r="CJG58" s="239"/>
      <c r="CJH58" s="239"/>
      <c r="CJI58" s="239"/>
      <c r="CJJ58" s="239"/>
      <c r="CJK58" s="239"/>
      <c r="CJL58" s="239"/>
      <c r="CJM58" s="239"/>
      <c r="CJN58" s="239"/>
      <c r="CJO58" s="239"/>
      <c r="CJP58" s="239"/>
      <c r="CJQ58" s="239"/>
      <c r="CJR58" s="239"/>
      <c r="CJS58" s="239"/>
      <c r="CJT58" s="239"/>
      <c r="CJU58" s="239"/>
      <c r="CJV58" s="239"/>
      <c r="CJW58" s="239"/>
      <c r="CJX58" s="239"/>
      <c r="CJY58" s="239"/>
      <c r="CJZ58" s="239"/>
      <c r="CKA58" s="239"/>
      <c r="CKB58" s="239"/>
      <c r="CKC58" s="239"/>
      <c r="CKD58" s="239"/>
      <c r="CKE58" s="239"/>
      <c r="CKF58" s="239"/>
      <c r="CKG58" s="239"/>
      <c r="CKH58" s="239"/>
      <c r="CKI58" s="239"/>
      <c r="CKJ58" s="239"/>
      <c r="CKK58" s="239"/>
      <c r="CKL58" s="239"/>
      <c r="CKM58" s="239"/>
      <c r="CKN58" s="239"/>
      <c r="CKO58" s="239"/>
      <c r="CKP58" s="239"/>
      <c r="CKQ58" s="239"/>
      <c r="CKR58" s="239"/>
      <c r="CKS58" s="239"/>
      <c r="CKT58" s="239"/>
      <c r="CKU58" s="239"/>
      <c r="CKV58" s="239"/>
      <c r="CKW58" s="239"/>
      <c r="CKX58" s="239"/>
      <c r="CKY58" s="239"/>
      <c r="CKZ58" s="239"/>
      <c r="CLA58" s="239"/>
      <c r="CLB58" s="239"/>
      <c r="CLC58" s="239"/>
      <c r="CLD58" s="239"/>
      <c r="CLE58" s="239"/>
      <c r="CLF58" s="239"/>
      <c r="CLG58" s="239"/>
      <c r="CLH58" s="239"/>
      <c r="CLI58" s="239"/>
      <c r="CLJ58" s="239"/>
      <c r="CLK58" s="239"/>
      <c r="CLL58" s="239"/>
      <c r="CLM58" s="239"/>
      <c r="CLN58" s="239"/>
      <c r="CLO58" s="239"/>
      <c r="CLP58" s="239"/>
      <c r="CLQ58" s="239"/>
      <c r="CLR58" s="239"/>
      <c r="CLS58" s="239"/>
      <c r="CLT58" s="239"/>
      <c r="CLU58" s="239"/>
      <c r="CLV58" s="239"/>
      <c r="CLW58" s="239"/>
      <c r="CLX58" s="239"/>
      <c r="CLY58" s="239"/>
      <c r="CLZ58" s="239"/>
      <c r="CMA58" s="239"/>
      <c r="CMB58" s="239"/>
      <c r="CMC58" s="239"/>
      <c r="CMD58" s="239"/>
      <c r="CME58" s="239"/>
      <c r="CMF58" s="239"/>
      <c r="CMG58" s="239"/>
      <c r="CMH58" s="239"/>
      <c r="CMI58" s="239"/>
      <c r="CMJ58" s="239"/>
      <c r="CMK58" s="239"/>
      <c r="CML58" s="239"/>
      <c r="CMM58" s="239"/>
      <c r="CMN58" s="239"/>
      <c r="CMO58" s="239"/>
      <c r="CMP58" s="239"/>
      <c r="CMQ58" s="239"/>
      <c r="CMR58" s="239"/>
      <c r="CMS58" s="239"/>
      <c r="CMT58" s="239"/>
      <c r="CMU58" s="239"/>
      <c r="CMV58" s="239"/>
      <c r="CMW58" s="239"/>
      <c r="CMX58" s="239"/>
      <c r="CMY58" s="239"/>
      <c r="CMZ58" s="239"/>
      <c r="CNA58" s="239"/>
      <c r="CNB58" s="239"/>
      <c r="CNC58" s="239"/>
      <c r="CND58" s="239"/>
      <c r="CNE58" s="239"/>
      <c r="CNF58" s="239"/>
      <c r="CNG58" s="239"/>
      <c r="CNH58" s="239"/>
      <c r="CNI58" s="239"/>
      <c r="CNJ58" s="239"/>
      <c r="CNK58" s="239"/>
      <c r="CNL58" s="239"/>
      <c r="CNM58" s="239"/>
      <c r="CNN58" s="239"/>
      <c r="CNO58" s="239"/>
      <c r="CNP58" s="239"/>
      <c r="CNQ58" s="239"/>
      <c r="CNR58" s="239"/>
      <c r="CNS58" s="239"/>
      <c r="CNT58" s="239"/>
      <c r="CNU58" s="239"/>
      <c r="CNV58" s="239"/>
      <c r="CNW58" s="239"/>
      <c r="CNX58" s="239"/>
      <c r="CNY58" s="239"/>
      <c r="CNZ58" s="239"/>
      <c r="COA58" s="239"/>
      <c r="COB58" s="239"/>
      <c r="COC58" s="239"/>
      <c r="COD58" s="239"/>
      <c r="COE58" s="239"/>
      <c r="COF58" s="239"/>
      <c r="COG58" s="239"/>
      <c r="COH58" s="239"/>
      <c r="COI58" s="239"/>
      <c r="COJ58" s="239"/>
      <c r="COK58" s="239"/>
      <c r="COL58" s="239"/>
      <c r="COM58" s="239"/>
      <c r="CON58" s="239"/>
      <c r="COO58" s="239"/>
      <c r="COP58" s="239"/>
      <c r="COQ58" s="239"/>
      <c r="COR58" s="239"/>
      <c r="COS58" s="239"/>
      <c r="COT58" s="239"/>
      <c r="COU58" s="239"/>
      <c r="COV58" s="239"/>
      <c r="COW58" s="239"/>
      <c r="COX58" s="239"/>
      <c r="COY58" s="239"/>
      <c r="COZ58" s="239"/>
      <c r="CPA58" s="239"/>
      <c r="CPB58" s="239"/>
      <c r="CPC58" s="239"/>
      <c r="CPD58" s="239"/>
      <c r="CPE58" s="239"/>
      <c r="CPF58" s="239"/>
      <c r="CPG58" s="239"/>
      <c r="CPH58" s="239"/>
      <c r="CPI58" s="239"/>
      <c r="CPJ58" s="239"/>
      <c r="CPK58" s="239"/>
      <c r="CPL58" s="239"/>
      <c r="CPM58" s="239"/>
      <c r="CPN58" s="239"/>
      <c r="CPO58" s="239"/>
      <c r="CPP58" s="239"/>
      <c r="CPQ58" s="239"/>
      <c r="CPR58" s="239"/>
      <c r="CPS58" s="239"/>
      <c r="CPT58" s="239"/>
      <c r="CPU58" s="239"/>
      <c r="CPV58" s="239"/>
      <c r="CPW58" s="239"/>
      <c r="CPX58" s="239"/>
      <c r="CPY58" s="239"/>
      <c r="CPZ58" s="239"/>
      <c r="CQA58" s="239"/>
      <c r="CQB58" s="239"/>
      <c r="CQC58" s="239"/>
      <c r="CQD58" s="239"/>
      <c r="CQE58" s="239"/>
      <c r="CQF58" s="239"/>
      <c r="CQG58" s="239"/>
      <c r="CQH58" s="239"/>
      <c r="CQI58" s="239"/>
      <c r="CQJ58" s="239"/>
      <c r="CQK58" s="239"/>
      <c r="CQL58" s="239"/>
      <c r="CQM58" s="239"/>
      <c r="CQN58" s="239"/>
      <c r="CQO58" s="239"/>
      <c r="CQP58" s="239"/>
      <c r="CQQ58" s="239"/>
      <c r="CQR58" s="239"/>
      <c r="CQS58" s="239"/>
      <c r="CQT58" s="239"/>
      <c r="CQU58" s="239"/>
      <c r="CQV58" s="239"/>
      <c r="CQW58" s="239"/>
      <c r="CQX58" s="239"/>
      <c r="CQY58" s="239"/>
      <c r="CQZ58" s="239"/>
      <c r="CRA58" s="239"/>
      <c r="CRB58" s="239"/>
      <c r="CRC58" s="239"/>
      <c r="CRD58" s="239"/>
      <c r="CRE58" s="239"/>
      <c r="CRF58" s="239"/>
      <c r="CRG58" s="239"/>
      <c r="CRH58" s="239"/>
      <c r="CRI58" s="239"/>
      <c r="CRJ58" s="239"/>
      <c r="CRK58" s="239"/>
      <c r="CRL58" s="239"/>
      <c r="CRM58" s="239"/>
      <c r="CRN58" s="239"/>
      <c r="CRO58" s="239"/>
      <c r="CRP58" s="239"/>
      <c r="CRQ58" s="239"/>
      <c r="CRR58" s="239"/>
      <c r="CRS58" s="239"/>
      <c r="CRT58" s="239"/>
      <c r="CRU58" s="239"/>
      <c r="CRV58" s="239"/>
      <c r="CRW58" s="239"/>
      <c r="CRX58" s="239"/>
      <c r="CRY58" s="239"/>
      <c r="CRZ58" s="239"/>
      <c r="CSA58" s="239"/>
      <c r="CSB58" s="239"/>
      <c r="CSC58" s="239"/>
      <c r="CSD58" s="239"/>
      <c r="CSE58" s="239"/>
      <c r="CSF58" s="239"/>
      <c r="CSG58" s="239"/>
      <c r="CSH58" s="239"/>
      <c r="CSI58" s="239"/>
      <c r="CSJ58" s="239"/>
      <c r="CSK58" s="239"/>
      <c r="CSL58" s="239"/>
      <c r="CSM58" s="239"/>
      <c r="CSN58" s="239"/>
      <c r="CSO58" s="239"/>
      <c r="CSP58" s="239"/>
      <c r="CSQ58" s="239"/>
      <c r="CSR58" s="239"/>
      <c r="CSS58" s="239"/>
      <c r="CST58" s="239"/>
      <c r="CSU58" s="239"/>
      <c r="CSV58" s="239"/>
      <c r="CSW58" s="239"/>
      <c r="CSX58" s="239"/>
      <c r="CSY58" s="239"/>
      <c r="CSZ58" s="239"/>
      <c r="CTA58" s="239"/>
      <c r="CTB58" s="239"/>
      <c r="CTC58" s="239"/>
      <c r="CTD58" s="239"/>
      <c r="CTE58" s="239"/>
      <c r="CTF58" s="239"/>
      <c r="CTG58" s="239"/>
      <c r="CTH58" s="239"/>
      <c r="CTI58" s="239"/>
      <c r="CTJ58" s="239"/>
      <c r="CTK58" s="239"/>
      <c r="CTL58" s="239"/>
      <c r="CTM58" s="239"/>
      <c r="CTN58" s="239"/>
      <c r="CTO58" s="239"/>
      <c r="CTP58" s="239"/>
      <c r="CTQ58" s="239"/>
      <c r="CTR58" s="239"/>
      <c r="CTS58" s="239"/>
      <c r="CTT58" s="239"/>
      <c r="CTU58" s="239"/>
      <c r="CTV58" s="239"/>
      <c r="CTW58" s="239"/>
      <c r="CTX58" s="239"/>
      <c r="CTY58" s="239"/>
      <c r="CTZ58" s="239"/>
      <c r="CUA58" s="239"/>
      <c r="CUB58" s="239"/>
      <c r="CUC58" s="239"/>
      <c r="CUD58" s="239"/>
      <c r="CUE58" s="239"/>
      <c r="CUF58" s="239"/>
      <c r="CUG58" s="239"/>
      <c r="CUH58" s="239"/>
      <c r="CUI58" s="239"/>
      <c r="CUJ58" s="239"/>
      <c r="CUK58" s="239"/>
      <c r="CUL58" s="239"/>
      <c r="CUM58" s="239"/>
      <c r="CUN58" s="239"/>
      <c r="CUO58" s="239"/>
      <c r="CUP58" s="239"/>
      <c r="CUQ58" s="239"/>
      <c r="CUR58" s="239"/>
      <c r="CUS58" s="239"/>
      <c r="CUT58" s="239"/>
      <c r="CUU58" s="239"/>
      <c r="CUV58" s="239"/>
      <c r="CUW58" s="239"/>
      <c r="CUX58" s="239"/>
      <c r="CUY58" s="239"/>
      <c r="CUZ58" s="239"/>
      <c r="CVA58" s="239"/>
      <c r="CVB58" s="239"/>
      <c r="CVC58" s="239"/>
      <c r="CVD58" s="239"/>
      <c r="CVE58" s="239"/>
      <c r="CVF58" s="239"/>
      <c r="CVG58" s="239"/>
      <c r="CVH58" s="239"/>
      <c r="CVI58" s="239"/>
      <c r="CVJ58" s="239"/>
      <c r="CVK58" s="239"/>
      <c r="CVL58" s="239"/>
      <c r="CVM58" s="239"/>
      <c r="CVN58" s="239"/>
      <c r="CVO58" s="239"/>
      <c r="CVP58" s="239"/>
      <c r="CVQ58" s="239"/>
      <c r="CVR58" s="239"/>
      <c r="CVS58" s="239"/>
      <c r="CVT58" s="239"/>
      <c r="CVU58" s="239"/>
      <c r="CVV58" s="239"/>
      <c r="CVW58" s="239"/>
      <c r="CVX58" s="239"/>
      <c r="CVY58" s="239"/>
      <c r="CVZ58" s="239"/>
      <c r="CWA58" s="239"/>
      <c r="CWB58" s="239"/>
      <c r="CWC58" s="239"/>
      <c r="CWD58" s="239"/>
      <c r="CWE58" s="239"/>
      <c r="CWF58" s="239"/>
      <c r="CWG58" s="239"/>
      <c r="CWH58" s="239"/>
      <c r="CWI58" s="239"/>
      <c r="CWJ58" s="239"/>
      <c r="CWK58" s="239"/>
      <c r="CWL58" s="239"/>
      <c r="CWM58" s="239"/>
      <c r="CWN58" s="239"/>
      <c r="CWO58" s="239"/>
      <c r="CWP58" s="239"/>
      <c r="CWQ58" s="239"/>
      <c r="CWR58" s="239"/>
      <c r="CWS58" s="239"/>
      <c r="CWT58" s="239"/>
      <c r="CWU58" s="239"/>
      <c r="CWV58" s="239"/>
      <c r="CWW58" s="239"/>
      <c r="CWX58" s="239"/>
      <c r="CWY58" s="239"/>
      <c r="CWZ58" s="239"/>
      <c r="CXA58" s="239"/>
      <c r="CXB58" s="239"/>
      <c r="CXC58" s="239"/>
      <c r="CXD58" s="239"/>
      <c r="CXE58" s="239"/>
      <c r="CXF58" s="239"/>
      <c r="CXG58" s="239"/>
      <c r="CXH58" s="239"/>
      <c r="CXI58" s="239"/>
      <c r="CXJ58" s="239"/>
      <c r="CXK58" s="239"/>
      <c r="CXL58" s="239"/>
      <c r="CXM58" s="239"/>
      <c r="CXN58" s="239"/>
      <c r="CXO58" s="239"/>
      <c r="CXP58" s="239"/>
      <c r="CXQ58" s="239"/>
      <c r="CXR58" s="239"/>
      <c r="CXS58" s="239"/>
      <c r="CXT58" s="239"/>
      <c r="CXU58" s="239"/>
      <c r="CXV58" s="239"/>
      <c r="CXW58" s="239"/>
      <c r="CXX58" s="239"/>
      <c r="CXY58" s="239"/>
      <c r="CXZ58" s="239"/>
      <c r="CYA58" s="239"/>
      <c r="CYB58" s="239"/>
      <c r="CYC58" s="239"/>
      <c r="CYD58" s="239"/>
      <c r="CYE58" s="239"/>
      <c r="CYF58" s="239"/>
      <c r="CYG58" s="239"/>
      <c r="CYH58" s="239"/>
      <c r="CYI58" s="239"/>
      <c r="CYJ58" s="239"/>
      <c r="CYK58" s="239"/>
      <c r="CYL58" s="239"/>
      <c r="CYM58" s="239"/>
      <c r="CYN58" s="239"/>
      <c r="CYO58" s="239"/>
      <c r="CYP58" s="239"/>
      <c r="CYQ58" s="239"/>
      <c r="CYR58" s="239"/>
      <c r="CYS58" s="239"/>
      <c r="CYT58" s="239"/>
      <c r="CYU58" s="239"/>
      <c r="CYV58" s="239"/>
      <c r="CYW58" s="239"/>
      <c r="CYX58" s="239"/>
      <c r="CYY58" s="239"/>
      <c r="CYZ58" s="239"/>
      <c r="CZA58" s="239"/>
      <c r="CZB58" s="239"/>
      <c r="CZC58" s="239"/>
      <c r="CZD58" s="239"/>
      <c r="CZE58" s="239"/>
      <c r="CZF58" s="239"/>
      <c r="CZG58" s="239"/>
      <c r="CZH58" s="239"/>
      <c r="CZI58" s="239"/>
      <c r="CZJ58" s="239"/>
      <c r="CZK58" s="239"/>
      <c r="CZL58" s="239"/>
      <c r="CZM58" s="239"/>
      <c r="CZN58" s="239"/>
      <c r="CZO58" s="239"/>
      <c r="CZP58" s="239"/>
      <c r="CZQ58" s="239"/>
      <c r="CZR58" s="239"/>
      <c r="CZS58" s="239"/>
      <c r="CZT58" s="239"/>
      <c r="CZU58" s="239"/>
      <c r="CZV58" s="239"/>
      <c r="CZW58" s="239"/>
      <c r="CZX58" s="239"/>
      <c r="CZY58" s="239"/>
      <c r="CZZ58" s="239"/>
      <c r="DAA58" s="239"/>
      <c r="DAB58" s="239"/>
      <c r="DAC58" s="239"/>
      <c r="DAD58" s="239"/>
      <c r="DAE58" s="239"/>
      <c r="DAF58" s="239"/>
      <c r="DAG58" s="239"/>
      <c r="DAH58" s="239"/>
      <c r="DAI58" s="239"/>
      <c r="DAJ58" s="239"/>
      <c r="DAK58" s="239"/>
      <c r="DAL58" s="239"/>
      <c r="DAM58" s="239"/>
      <c r="DAN58" s="239"/>
      <c r="DAO58" s="239"/>
      <c r="DAP58" s="239"/>
      <c r="DAQ58" s="239"/>
      <c r="DAR58" s="239"/>
      <c r="DAS58" s="239"/>
      <c r="DAT58" s="239"/>
      <c r="DAU58" s="239"/>
      <c r="DAV58" s="239"/>
      <c r="DAW58" s="239"/>
      <c r="DAX58" s="239"/>
      <c r="DAY58" s="239"/>
      <c r="DAZ58" s="239"/>
      <c r="DBA58" s="239"/>
      <c r="DBB58" s="239"/>
      <c r="DBC58" s="239"/>
      <c r="DBD58" s="239"/>
      <c r="DBE58" s="239"/>
      <c r="DBF58" s="239"/>
      <c r="DBG58" s="239"/>
      <c r="DBH58" s="239"/>
      <c r="DBI58" s="239"/>
      <c r="DBJ58" s="239"/>
      <c r="DBK58" s="239"/>
      <c r="DBL58" s="239"/>
      <c r="DBM58" s="239"/>
      <c r="DBN58" s="239"/>
      <c r="DBO58" s="239"/>
      <c r="DBP58" s="239"/>
      <c r="DBQ58" s="239"/>
      <c r="DBR58" s="239"/>
      <c r="DBS58" s="239"/>
      <c r="DBT58" s="239"/>
      <c r="DBU58" s="239"/>
      <c r="DBV58" s="239"/>
      <c r="DBW58" s="239"/>
      <c r="DBX58" s="239"/>
      <c r="DBY58" s="239"/>
      <c r="DBZ58" s="239"/>
      <c r="DCA58" s="239"/>
      <c r="DCB58" s="239"/>
      <c r="DCC58" s="239"/>
      <c r="DCD58" s="239"/>
      <c r="DCE58" s="239"/>
      <c r="DCF58" s="239"/>
      <c r="DCG58" s="239"/>
      <c r="DCH58" s="239"/>
      <c r="DCI58" s="239"/>
      <c r="DCJ58" s="239"/>
      <c r="DCK58" s="239"/>
      <c r="DCL58" s="239"/>
      <c r="DCM58" s="239"/>
      <c r="DCN58" s="239"/>
      <c r="DCO58" s="239"/>
      <c r="DCP58" s="239"/>
      <c r="DCQ58" s="239"/>
      <c r="DCR58" s="239"/>
      <c r="DCS58" s="239"/>
      <c r="DCT58" s="239"/>
      <c r="DCU58" s="239"/>
      <c r="DCV58" s="239"/>
      <c r="DCW58" s="239"/>
      <c r="DCX58" s="239"/>
      <c r="DCY58" s="239"/>
      <c r="DCZ58" s="239"/>
      <c r="DDA58" s="239"/>
      <c r="DDB58" s="239"/>
      <c r="DDC58" s="239"/>
      <c r="DDD58" s="239"/>
      <c r="DDE58" s="239"/>
      <c r="DDF58" s="239"/>
      <c r="DDG58" s="239"/>
      <c r="DDH58" s="239"/>
      <c r="DDI58" s="239"/>
      <c r="DDJ58" s="239"/>
      <c r="DDK58" s="239"/>
      <c r="DDL58" s="239"/>
      <c r="DDM58" s="239"/>
      <c r="DDN58" s="239"/>
      <c r="DDO58" s="239"/>
      <c r="DDP58" s="239"/>
      <c r="DDQ58" s="239"/>
      <c r="DDR58" s="239"/>
      <c r="DDS58" s="239"/>
      <c r="DDT58" s="239"/>
      <c r="DDU58" s="239"/>
      <c r="DDV58" s="239"/>
      <c r="DDW58" s="239"/>
      <c r="DDX58" s="239"/>
      <c r="DDY58" s="239"/>
      <c r="DDZ58" s="239"/>
      <c r="DEA58" s="239"/>
      <c r="DEB58" s="239"/>
      <c r="DEC58" s="239"/>
      <c r="DED58" s="239"/>
      <c r="DEE58" s="239"/>
      <c r="DEF58" s="239"/>
      <c r="DEG58" s="239"/>
      <c r="DEH58" s="239"/>
      <c r="DEI58" s="239"/>
      <c r="DEJ58" s="239"/>
      <c r="DEK58" s="239"/>
      <c r="DEL58" s="239"/>
      <c r="DEM58" s="239"/>
      <c r="DEN58" s="239"/>
      <c r="DEO58" s="239"/>
      <c r="DEP58" s="239"/>
      <c r="DEQ58" s="239"/>
      <c r="DER58" s="239"/>
      <c r="DES58" s="239"/>
      <c r="DET58" s="239"/>
      <c r="DEU58" s="239"/>
      <c r="DEV58" s="239"/>
      <c r="DEW58" s="239"/>
      <c r="DEX58" s="239"/>
      <c r="DEY58" s="239"/>
      <c r="DEZ58" s="239"/>
      <c r="DFA58" s="239"/>
      <c r="DFB58" s="239"/>
      <c r="DFC58" s="239"/>
      <c r="DFD58" s="239"/>
      <c r="DFE58" s="239"/>
      <c r="DFF58" s="239"/>
      <c r="DFG58" s="239"/>
      <c r="DFH58" s="239"/>
      <c r="DFI58" s="239"/>
      <c r="DFJ58" s="239"/>
      <c r="DFK58" s="239"/>
      <c r="DFL58" s="239"/>
      <c r="DFM58" s="239"/>
      <c r="DFN58" s="239"/>
      <c r="DFO58" s="239"/>
      <c r="DFP58" s="239"/>
      <c r="DFQ58" s="239"/>
      <c r="DFR58" s="239"/>
      <c r="DFS58" s="239"/>
      <c r="DFT58" s="239"/>
      <c r="DFU58" s="239"/>
      <c r="DFV58" s="239"/>
      <c r="DFW58" s="239"/>
      <c r="DFX58" s="239"/>
      <c r="DFY58" s="239"/>
      <c r="DFZ58" s="239"/>
      <c r="DGA58" s="239"/>
      <c r="DGB58" s="239"/>
      <c r="DGC58" s="239"/>
      <c r="DGD58" s="239"/>
      <c r="DGE58" s="239"/>
      <c r="DGF58" s="239"/>
      <c r="DGG58" s="239"/>
      <c r="DGH58" s="239"/>
      <c r="DGI58" s="239"/>
      <c r="DGJ58" s="239"/>
      <c r="DGK58" s="239"/>
      <c r="DGL58" s="239"/>
      <c r="DGM58" s="239"/>
      <c r="DGN58" s="239"/>
      <c r="DGO58" s="239"/>
      <c r="DGP58" s="239"/>
      <c r="DGQ58" s="239"/>
      <c r="DGR58" s="239"/>
      <c r="DGS58" s="239"/>
      <c r="DGT58" s="239"/>
      <c r="DGU58" s="239"/>
      <c r="DGV58" s="239"/>
      <c r="DGW58" s="239"/>
      <c r="DGX58" s="239"/>
      <c r="DGY58" s="239"/>
      <c r="DGZ58" s="239"/>
      <c r="DHA58" s="239"/>
      <c r="DHB58" s="239"/>
      <c r="DHC58" s="239"/>
      <c r="DHD58" s="239"/>
      <c r="DHE58" s="239"/>
      <c r="DHF58" s="239"/>
      <c r="DHG58" s="239"/>
      <c r="DHH58" s="239"/>
      <c r="DHI58" s="239"/>
      <c r="DHJ58" s="239"/>
      <c r="DHK58" s="239"/>
      <c r="DHL58" s="239"/>
      <c r="DHM58" s="239"/>
      <c r="DHN58" s="239"/>
      <c r="DHO58" s="239"/>
      <c r="DHP58" s="239"/>
      <c r="DHQ58" s="239"/>
      <c r="DHR58" s="239"/>
      <c r="DHS58" s="239"/>
      <c r="DHT58" s="239"/>
      <c r="DHU58" s="239"/>
      <c r="DHV58" s="239"/>
      <c r="DHW58" s="239"/>
      <c r="DHX58" s="239"/>
      <c r="DHY58" s="239"/>
      <c r="DHZ58" s="239"/>
      <c r="DIA58" s="239"/>
      <c r="DIB58" s="239"/>
      <c r="DIC58" s="239"/>
      <c r="DID58" s="239"/>
      <c r="DIE58" s="239"/>
      <c r="DIF58" s="239"/>
      <c r="DIG58" s="239"/>
      <c r="DIH58" s="239"/>
      <c r="DII58" s="239"/>
      <c r="DIJ58" s="239"/>
      <c r="DIK58" s="239"/>
      <c r="DIL58" s="239"/>
      <c r="DIM58" s="239"/>
      <c r="DIN58" s="239"/>
      <c r="DIO58" s="239"/>
      <c r="DIP58" s="239"/>
      <c r="DIQ58" s="239"/>
      <c r="DIR58" s="239"/>
      <c r="DIS58" s="239"/>
      <c r="DIT58" s="239"/>
      <c r="DIU58" s="239"/>
      <c r="DIV58" s="239"/>
      <c r="DIW58" s="239"/>
      <c r="DIX58" s="239"/>
      <c r="DIY58" s="239"/>
      <c r="DIZ58" s="239"/>
      <c r="DJA58" s="239"/>
      <c r="DJB58" s="239"/>
      <c r="DJC58" s="239"/>
      <c r="DJD58" s="239"/>
      <c r="DJE58" s="239"/>
      <c r="DJF58" s="239"/>
      <c r="DJG58" s="239"/>
      <c r="DJH58" s="239"/>
      <c r="DJI58" s="239"/>
      <c r="DJJ58" s="239"/>
      <c r="DJK58" s="239"/>
      <c r="DJL58" s="239"/>
      <c r="DJM58" s="239"/>
      <c r="DJN58" s="239"/>
      <c r="DJO58" s="239"/>
      <c r="DJP58" s="239"/>
      <c r="DJQ58" s="239"/>
      <c r="DJR58" s="239"/>
      <c r="DJS58" s="239"/>
      <c r="DJT58" s="239"/>
      <c r="DJU58" s="239"/>
      <c r="DJV58" s="239"/>
      <c r="DJW58" s="239"/>
      <c r="DJX58" s="239"/>
      <c r="DJY58" s="239"/>
      <c r="DJZ58" s="239"/>
      <c r="DKA58" s="239"/>
      <c r="DKB58" s="239"/>
      <c r="DKC58" s="239"/>
      <c r="DKD58" s="239"/>
      <c r="DKE58" s="239"/>
      <c r="DKF58" s="239"/>
      <c r="DKG58" s="239"/>
      <c r="DKH58" s="239"/>
      <c r="DKI58" s="239"/>
      <c r="DKJ58" s="239"/>
      <c r="DKK58" s="239"/>
      <c r="DKL58" s="239"/>
      <c r="DKM58" s="239"/>
      <c r="DKN58" s="239"/>
      <c r="DKO58" s="239"/>
      <c r="DKP58" s="239"/>
      <c r="DKQ58" s="239"/>
      <c r="DKR58" s="239"/>
      <c r="DKS58" s="239"/>
      <c r="DKT58" s="239"/>
      <c r="DKU58" s="239"/>
      <c r="DKV58" s="239"/>
      <c r="DKW58" s="239"/>
      <c r="DKX58" s="239"/>
      <c r="DKY58" s="239"/>
      <c r="DKZ58" s="239"/>
      <c r="DLA58" s="239"/>
      <c r="DLB58" s="239"/>
      <c r="DLC58" s="239"/>
      <c r="DLD58" s="239"/>
      <c r="DLE58" s="239"/>
      <c r="DLF58" s="239"/>
      <c r="DLG58" s="239"/>
      <c r="DLH58" s="239"/>
      <c r="DLI58" s="239"/>
      <c r="DLJ58" s="239"/>
      <c r="DLK58" s="239"/>
      <c r="DLL58" s="239"/>
      <c r="DLM58" s="239"/>
      <c r="DLN58" s="239"/>
      <c r="DLO58" s="239"/>
      <c r="DLP58" s="239"/>
      <c r="DLQ58" s="239"/>
      <c r="DLR58" s="239"/>
      <c r="DLS58" s="239"/>
      <c r="DLT58" s="239"/>
      <c r="DLU58" s="239"/>
      <c r="DLV58" s="239"/>
      <c r="DLW58" s="239"/>
      <c r="DLX58" s="239"/>
      <c r="DLY58" s="239"/>
      <c r="DLZ58" s="239"/>
      <c r="DMA58" s="239"/>
      <c r="DMB58" s="239"/>
      <c r="DMC58" s="239"/>
      <c r="DMD58" s="239"/>
      <c r="DME58" s="239"/>
      <c r="DMF58" s="239"/>
      <c r="DMG58" s="239"/>
      <c r="DMH58" s="239"/>
      <c r="DMI58" s="239"/>
      <c r="DMJ58" s="239"/>
      <c r="DMK58" s="239"/>
      <c r="DML58" s="239"/>
      <c r="DMM58" s="239"/>
      <c r="DMN58" s="239"/>
      <c r="DMO58" s="239"/>
      <c r="DMP58" s="239"/>
      <c r="DMQ58" s="239"/>
      <c r="DMR58" s="239"/>
      <c r="DMS58" s="239"/>
      <c r="DMT58" s="239"/>
      <c r="DMU58" s="239"/>
      <c r="DMV58" s="239"/>
      <c r="DMW58" s="239"/>
      <c r="DMX58" s="239"/>
      <c r="DMY58" s="239"/>
      <c r="DMZ58" s="239"/>
      <c r="DNA58" s="239"/>
      <c r="DNB58" s="239"/>
      <c r="DNC58" s="239"/>
      <c r="DND58" s="239"/>
      <c r="DNE58" s="239"/>
      <c r="DNF58" s="239"/>
      <c r="DNG58" s="239"/>
      <c r="DNH58" s="239"/>
      <c r="DNI58" s="239"/>
      <c r="DNJ58" s="239"/>
      <c r="DNK58" s="239"/>
      <c r="DNL58" s="239"/>
      <c r="DNM58" s="239"/>
      <c r="DNN58" s="239"/>
      <c r="DNO58" s="239"/>
      <c r="DNP58" s="239"/>
      <c r="DNQ58" s="239"/>
      <c r="DNR58" s="239"/>
      <c r="DNS58" s="239"/>
      <c r="DNT58" s="239"/>
      <c r="DNU58" s="239"/>
      <c r="DNV58" s="239"/>
      <c r="DNW58" s="239"/>
      <c r="DNX58" s="239"/>
      <c r="DNY58" s="239"/>
      <c r="DNZ58" s="239"/>
      <c r="DOA58" s="239"/>
      <c r="DOB58" s="239"/>
      <c r="DOC58" s="239"/>
      <c r="DOD58" s="239"/>
      <c r="DOE58" s="239"/>
      <c r="DOF58" s="239"/>
      <c r="DOG58" s="239"/>
      <c r="DOH58" s="239"/>
      <c r="DOI58" s="239"/>
      <c r="DOJ58" s="239"/>
      <c r="DOK58" s="239"/>
      <c r="DOL58" s="239"/>
      <c r="DOM58" s="239"/>
      <c r="DON58" s="239"/>
      <c r="DOO58" s="239"/>
      <c r="DOP58" s="239"/>
      <c r="DOQ58" s="239"/>
      <c r="DOR58" s="239"/>
      <c r="DOS58" s="239"/>
      <c r="DOT58" s="239"/>
      <c r="DOU58" s="239"/>
      <c r="DOV58" s="239"/>
      <c r="DOW58" s="239"/>
      <c r="DOX58" s="239"/>
      <c r="DOY58" s="239"/>
      <c r="DOZ58" s="239"/>
      <c r="DPA58" s="239"/>
      <c r="DPB58" s="239"/>
      <c r="DPC58" s="239"/>
      <c r="DPD58" s="239"/>
      <c r="DPE58" s="239"/>
      <c r="DPF58" s="239"/>
      <c r="DPG58" s="239"/>
      <c r="DPH58" s="239"/>
      <c r="DPI58" s="239"/>
      <c r="DPJ58" s="239"/>
      <c r="DPK58" s="239"/>
      <c r="DPL58" s="239"/>
      <c r="DPM58" s="239"/>
      <c r="DPN58" s="239"/>
      <c r="DPO58" s="239"/>
      <c r="DPP58" s="239"/>
      <c r="DPQ58" s="239"/>
      <c r="DPR58" s="239"/>
      <c r="DPS58" s="239"/>
      <c r="DPT58" s="239"/>
      <c r="DPU58" s="239"/>
      <c r="DPV58" s="239"/>
      <c r="DPW58" s="239"/>
      <c r="DPX58" s="239"/>
      <c r="DPY58" s="239"/>
      <c r="DPZ58" s="239"/>
      <c r="DQA58" s="239"/>
      <c r="DQB58" s="239"/>
      <c r="DQC58" s="239"/>
      <c r="DQD58" s="239"/>
      <c r="DQE58" s="239"/>
      <c r="DQF58" s="239"/>
      <c r="DQG58" s="239"/>
      <c r="DQH58" s="239"/>
      <c r="DQI58" s="239"/>
      <c r="DQJ58" s="239"/>
      <c r="DQK58" s="239"/>
      <c r="DQL58" s="239"/>
      <c r="DQM58" s="239"/>
      <c r="DQN58" s="239"/>
      <c r="DQO58" s="239"/>
      <c r="DQP58" s="239"/>
      <c r="DQQ58" s="239"/>
      <c r="DQR58" s="239"/>
      <c r="DQS58" s="239"/>
      <c r="DQT58" s="239"/>
      <c r="DQU58" s="239"/>
      <c r="DQV58" s="239"/>
      <c r="DQW58" s="239"/>
      <c r="DQX58" s="239"/>
      <c r="DQY58" s="239"/>
      <c r="DQZ58" s="239"/>
      <c r="DRA58" s="239"/>
      <c r="DRB58" s="239"/>
      <c r="DRC58" s="239"/>
      <c r="DRD58" s="239"/>
      <c r="DRE58" s="239"/>
      <c r="DRF58" s="239"/>
      <c r="DRG58" s="239"/>
      <c r="DRH58" s="239"/>
      <c r="DRI58" s="239"/>
      <c r="DRJ58" s="239"/>
      <c r="DRK58" s="239"/>
      <c r="DRL58" s="239"/>
      <c r="DRM58" s="239"/>
      <c r="DRN58" s="239"/>
      <c r="DRO58" s="239"/>
      <c r="DRP58" s="239"/>
      <c r="DRQ58" s="239"/>
      <c r="DRR58" s="239"/>
      <c r="DRS58" s="239"/>
      <c r="DRT58" s="239"/>
      <c r="DRU58" s="239"/>
      <c r="DRV58" s="239"/>
      <c r="DRW58" s="239"/>
      <c r="DRX58" s="239"/>
      <c r="DRY58" s="239"/>
      <c r="DRZ58" s="239"/>
      <c r="DSA58" s="239"/>
      <c r="DSB58" s="239"/>
      <c r="DSC58" s="239"/>
      <c r="DSD58" s="239"/>
      <c r="DSE58" s="239"/>
      <c r="DSF58" s="239"/>
      <c r="DSG58" s="239"/>
      <c r="DSH58" s="239"/>
      <c r="DSI58" s="239"/>
      <c r="DSJ58" s="239"/>
      <c r="DSK58" s="239"/>
      <c r="DSL58" s="239"/>
      <c r="DSM58" s="239"/>
      <c r="DSN58" s="239"/>
      <c r="DSO58" s="239"/>
      <c r="DSP58" s="239"/>
      <c r="DSQ58" s="239"/>
      <c r="DSR58" s="239"/>
      <c r="DSS58" s="239"/>
      <c r="DST58" s="239"/>
      <c r="DSU58" s="239"/>
      <c r="DSV58" s="239"/>
      <c r="DSW58" s="239"/>
      <c r="DSX58" s="239"/>
      <c r="DSY58" s="239"/>
      <c r="DSZ58" s="239"/>
      <c r="DTA58" s="239"/>
      <c r="DTB58" s="239"/>
      <c r="DTC58" s="239"/>
      <c r="DTD58" s="239"/>
      <c r="DTE58" s="239"/>
      <c r="DTF58" s="239"/>
      <c r="DTG58" s="239"/>
      <c r="DTH58" s="239"/>
      <c r="DTI58" s="239"/>
      <c r="DTJ58" s="239"/>
      <c r="DTK58" s="239"/>
      <c r="DTL58" s="239"/>
      <c r="DTM58" s="239"/>
      <c r="DTN58" s="239"/>
      <c r="DTO58" s="239"/>
      <c r="DTP58" s="239"/>
      <c r="DTQ58" s="239"/>
      <c r="DTR58" s="239"/>
      <c r="DTS58" s="239"/>
      <c r="DTT58" s="239"/>
      <c r="DTU58" s="239"/>
      <c r="DTV58" s="239"/>
      <c r="DTW58" s="239"/>
      <c r="DTX58" s="239"/>
      <c r="DTY58" s="239"/>
      <c r="DTZ58" s="239"/>
      <c r="DUA58" s="239"/>
      <c r="DUB58" s="239"/>
      <c r="DUC58" s="239"/>
      <c r="DUD58" s="239"/>
      <c r="DUE58" s="239"/>
      <c r="DUF58" s="239"/>
      <c r="DUG58" s="239"/>
      <c r="DUH58" s="239"/>
      <c r="DUI58" s="239"/>
      <c r="DUJ58" s="239"/>
      <c r="DUK58" s="239"/>
      <c r="DUL58" s="239"/>
      <c r="DUM58" s="239"/>
      <c r="DUN58" s="239"/>
      <c r="DUO58" s="239"/>
      <c r="DUP58" s="239"/>
      <c r="DUQ58" s="239"/>
      <c r="DUR58" s="239"/>
      <c r="DUS58" s="239"/>
      <c r="DUT58" s="239"/>
      <c r="DUU58" s="239"/>
      <c r="DUV58" s="239"/>
      <c r="DUW58" s="239"/>
      <c r="DUX58" s="239"/>
      <c r="DUY58" s="239"/>
      <c r="DUZ58" s="239"/>
      <c r="DVA58" s="239"/>
      <c r="DVB58" s="239"/>
      <c r="DVC58" s="239"/>
      <c r="DVD58" s="239"/>
      <c r="DVE58" s="239"/>
      <c r="DVF58" s="239"/>
      <c r="DVG58" s="239"/>
      <c r="DVH58" s="239"/>
      <c r="DVI58" s="239"/>
      <c r="DVJ58" s="239"/>
      <c r="DVK58" s="239"/>
      <c r="DVL58" s="239"/>
      <c r="DVM58" s="239"/>
      <c r="DVN58" s="239"/>
      <c r="DVO58" s="239"/>
      <c r="DVP58" s="239"/>
      <c r="DVQ58" s="239"/>
      <c r="DVR58" s="239"/>
      <c r="DVS58" s="239"/>
      <c r="DVT58" s="239"/>
      <c r="DVU58" s="239"/>
      <c r="DVV58" s="239"/>
      <c r="DVW58" s="239"/>
      <c r="DVX58" s="239"/>
      <c r="DVY58" s="239"/>
      <c r="DVZ58" s="239"/>
      <c r="DWA58" s="239"/>
      <c r="DWB58" s="239"/>
      <c r="DWC58" s="239"/>
      <c r="DWD58" s="239"/>
      <c r="DWE58" s="239"/>
      <c r="DWF58" s="239"/>
      <c r="DWG58" s="239"/>
      <c r="DWH58" s="239"/>
      <c r="DWI58" s="239"/>
      <c r="DWJ58" s="239"/>
      <c r="DWK58" s="239"/>
      <c r="DWL58" s="239"/>
      <c r="DWM58" s="239"/>
      <c r="DWN58" s="239"/>
      <c r="DWO58" s="239"/>
      <c r="DWP58" s="239"/>
      <c r="DWQ58" s="239"/>
      <c r="DWR58" s="239"/>
      <c r="DWS58" s="239"/>
      <c r="DWT58" s="239"/>
      <c r="DWU58" s="239"/>
      <c r="DWV58" s="239"/>
      <c r="DWW58" s="239"/>
      <c r="DWX58" s="239"/>
      <c r="DWY58" s="239"/>
      <c r="DWZ58" s="239"/>
      <c r="DXA58" s="239"/>
      <c r="DXB58" s="239"/>
      <c r="DXC58" s="239"/>
      <c r="DXD58" s="239"/>
      <c r="DXE58" s="239"/>
      <c r="DXF58" s="239"/>
      <c r="DXG58" s="239"/>
      <c r="DXH58" s="239"/>
      <c r="DXI58" s="239"/>
      <c r="DXJ58" s="239"/>
      <c r="DXK58" s="239"/>
      <c r="DXL58" s="239"/>
      <c r="DXM58" s="239"/>
      <c r="DXN58" s="239"/>
      <c r="DXO58" s="239"/>
      <c r="DXP58" s="239"/>
      <c r="DXQ58" s="239"/>
      <c r="DXR58" s="239"/>
      <c r="DXS58" s="239"/>
      <c r="DXT58" s="239"/>
      <c r="DXU58" s="239"/>
      <c r="DXV58" s="239"/>
      <c r="DXW58" s="239"/>
      <c r="DXX58" s="239"/>
      <c r="DXY58" s="239"/>
      <c r="DXZ58" s="239"/>
      <c r="DYA58" s="239"/>
      <c r="DYB58" s="239"/>
      <c r="DYC58" s="239"/>
      <c r="DYD58" s="239"/>
      <c r="DYE58" s="239"/>
      <c r="DYF58" s="239"/>
      <c r="DYG58" s="239"/>
      <c r="DYH58" s="239"/>
      <c r="DYI58" s="239"/>
      <c r="DYJ58" s="239"/>
      <c r="DYK58" s="239"/>
      <c r="DYL58" s="239"/>
      <c r="DYM58" s="239"/>
      <c r="DYN58" s="239"/>
      <c r="DYO58" s="239"/>
      <c r="DYP58" s="239"/>
      <c r="DYQ58" s="239"/>
      <c r="DYR58" s="239"/>
      <c r="DYS58" s="239"/>
      <c r="DYT58" s="239"/>
      <c r="DYU58" s="239"/>
      <c r="DYV58" s="239"/>
      <c r="DYW58" s="239"/>
      <c r="DYX58" s="239"/>
      <c r="DYY58" s="239"/>
      <c r="DYZ58" s="239"/>
      <c r="DZA58" s="239"/>
      <c r="DZB58" s="239"/>
      <c r="DZC58" s="239"/>
      <c r="DZD58" s="239"/>
      <c r="DZE58" s="239"/>
      <c r="DZF58" s="239"/>
      <c r="DZG58" s="239"/>
      <c r="DZH58" s="239"/>
      <c r="DZI58" s="239"/>
      <c r="DZJ58" s="239"/>
      <c r="DZK58" s="239"/>
      <c r="DZL58" s="239"/>
      <c r="DZM58" s="239"/>
      <c r="DZN58" s="239"/>
      <c r="DZO58" s="239"/>
      <c r="DZP58" s="239"/>
      <c r="DZQ58" s="239"/>
      <c r="DZR58" s="239"/>
      <c r="DZS58" s="239"/>
      <c r="DZT58" s="239"/>
      <c r="DZU58" s="239"/>
      <c r="DZV58" s="239"/>
      <c r="DZW58" s="239"/>
      <c r="DZX58" s="239"/>
      <c r="DZY58" s="239"/>
      <c r="DZZ58" s="239"/>
      <c r="EAA58" s="239"/>
      <c r="EAB58" s="239"/>
      <c r="EAC58" s="239"/>
      <c r="EAD58" s="239"/>
      <c r="EAE58" s="239"/>
      <c r="EAF58" s="239"/>
      <c r="EAG58" s="239"/>
      <c r="EAH58" s="239"/>
      <c r="EAI58" s="239"/>
      <c r="EAJ58" s="239"/>
      <c r="EAK58" s="239"/>
      <c r="EAL58" s="239"/>
      <c r="EAM58" s="239"/>
      <c r="EAN58" s="239"/>
      <c r="EAO58" s="239"/>
      <c r="EAP58" s="239"/>
      <c r="EAQ58" s="239"/>
      <c r="EAR58" s="239"/>
      <c r="EAS58" s="239"/>
      <c r="EAT58" s="239"/>
      <c r="EAU58" s="239"/>
      <c r="EAV58" s="239"/>
      <c r="EAW58" s="239"/>
      <c r="EAX58" s="239"/>
      <c r="EAY58" s="239"/>
      <c r="EAZ58" s="239"/>
      <c r="EBA58" s="239"/>
      <c r="EBB58" s="239"/>
      <c r="EBC58" s="239"/>
      <c r="EBD58" s="239"/>
      <c r="EBE58" s="239"/>
      <c r="EBF58" s="239"/>
      <c r="EBG58" s="239"/>
      <c r="EBH58" s="239"/>
      <c r="EBI58" s="239"/>
      <c r="EBJ58" s="239"/>
      <c r="EBK58" s="239"/>
      <c r="EBL58" s="239"/>
      <c r="EBM58" s="239"/>
      <c r="EBN58" s="239"/>
      <c r="EBO58" s="239"/>
      <c r="EBP58" s="239"/>
      <c r="EBQ58" s="239"/>
      <c r="EBR58" s="239"/>
      <c r="EBS58" s="239"/>
      <c r="EBT58" s="239"/>
      <c r="EBU58" s="239"/>
      <c r="EBV58" s="239"/>
      <c r="EBW58" s="239"/>
      <c r="EBX58" s="239"/>
      <c r="EBY58" s="239"/>
      <c r="EBZ58" s="239"/>
      <c r="ECA58" s="239"/>
      <c r="ECB58" s="239"/>
      <c r="ECC58" s="239"/>
      <c r="ECD58" s="239"/>
      <c r="ECE58" s="239"/>
      <c r="ECF58" s="239"/>
      <c r="ECG58" s="239"/>
      <c r="ECH58" s="239"/>
      <c r="ECI58" s="239"/>
      <c r="ECJ58" s="239"/>
      <c r="ECK58" s="239"/>
      <c r="ECL58" s="239"/>
      <c r="ECM58" s="239"/>
      <c r="ECN58" s="239"/>
      <c r="ECO58" s="239"/>
      <c r="ECP58" s="239"/>
      <c r="ECQ58" s="239"/>
      <c r="ECR58" s="239"/>
      <c r="ECS58" s="239"/>
      <c r="ECT58" s="239"/>
      <c r="ECU58" s="239"/>
      <c r="ECV58" s="239"/>
      <c r="ECW58" s="239"/>
      <c r="ECX58" s="239"/>
      <c r="ECY58" s="239"/>
      <c r="ECZ58" s="239"/>
      <c r="EDA58" s="239"/>
      <c r="EDB58" s="239"/>
      <c r="EDC58" s="239"/>
      <c r="EDD58" s="239"/>
      <c r="EDE58" s="239"/>
      <c r="EDF58" s="239"/>
      <c r="EDG58" s="239"/>
      <c r="EDH58" s="239"/>
      <c r="EDI58" s="239"/>
      <c r="EDJ58" s="239"/>
      <c r="EDK58" s="239"/>
      <c r="EDL58" s="239"/>
      <c r="EDM58" s="239"/>
      <c r="EDN58" s="239"/>
      <c r="EDO58" s="239"/>
      <c r="EDP58" s="239"/>
      <c r="EDQ58" s="239"/>
      <c r="EDR58" s="239"/>
      <c r="EDS58" s="239"/>
      <c r="EDT58" s="239"/>
      <c r="EDU58" s="239"/>
      <c r="EDV58" s="239"/>
      <c r="EDW58" s="239"/>
      <c r="EDX58" s="239"/>
      <c r="EDY58" s="239"/>
      <c r="EDZ58" s="239"/>
      <c r="EEA58" s="239"/>
      <c r="EEB58" s="239"/>
      <c r="EEC58" s="239"/>
      <c r="EED58" s="239"/>
      <c r="EEE58" s="239"/>
      <c r="EEF58" s="239"/>
      <c r="EEG58" s="239"/>
      <c r="EEH58" s="239"/>
      <c r="EEI58" s="239"/>
      <c r="EEJ58" s="239"/>
      <c r="EEK58" s="239"/>
      <c r="EEL58" s="239"/>
      <c r="EEM58" s="239"/>
      <c r="EEN58" s="239"/>
      <c r="EEO58" s="239"/>
      <c r="EEP58" s="239"/>
      <c r="EEQ58" s="239"/>
      <c r="EER58" s="239"/>
      <c r="EES58" s="239"/>
      <c r="EET58" s="239"/>
      <c r="EEU58" s="239"/>
      <c r="EEV58" s="239"/>
      <c r="EEW58" s="239"/>
      <c r="EEX58" s="239"/>
      <c r="EEY58" s="239"/>
      <c r="EEZ58" s="239"/>
      <c r="EFA58" s="239"/>
      <c r="EFB58" s="239"/>
      <c r="EFC58" s="239"/>
      <c r="EFD58" s="239"/>
      <c r="EFE58" s="239"/>
      <c r="EFF58" s="239"/>
      <c r="EFG58" s="239"/>
      <c r="EFH58" s="239"/>
      <c r="EFI58" s="239"/>
      <c r="EFJ58" s="239"/>
      <c r="EFK58" s="239"/>
      <c r="EFL58" s="239"/>
      <c r="EFM58" s="239"/>
      <c r="EFN58" s="239"/>
      <c r="EFO58" s="239"/>
      <c r="EFP58" s="239"/>
      <c r="EFQ58" s="239"/>
      <c r="EFR58" s="239"/>
      <c r="EFS58" s="239"/>
      <c r="EFT58" s="239"/>
      <c r="EFU58" s="239"/>
      <c r="EFV58" s="239"/>
      <c r="EFW58" s="239"/>
      <c r="EFX58" s="239"/>
      <c r="EFY58" s="239"/>
      <c r="EFZ58" s="239"/>
      <c r="EGA58" s="239"/>
      <c r="EGB58" s="239"/>
      <c r="EGC58" s="239"/>
      <c r="EGD58" s="239"/>
      <c r="EGE58" s="239"/>
      <c r="EGF58" s="239"/>
      <c r="EGG58" s="239"/>
      <c r="EGH58" s="239"/>
      <c r="EGI58" s="239"/>
      <c r="EGJ58" s="239"/>
      <c r="EGK58" s="239"/>
      <c r="EGL58" s="239"/>
      <c r="EGM58" s="239"/>
      <c r="EGN58" s="239"/>
      <c r="EGO58" s="239"/>
      <c r="EGP58" s="239"/>
      <c r="EGQ58" s="239"/>
      <c r="EGR58" s="239"/>
      <c r="EGS58" s="239"/>
      <c r="EGT58" s="239"/>
      <c r="EGU58" s="239"/>
      <c r="EGV58" s="239"/>
      <c r="EGW58" s="239"/>
      <c r="EGX58" s="239"/>
      <c r="EGY58" s="239"/>
      <c r="EGZ58" s="239"/>
      <c r="EHA58" s="239"/>
      <c r="EHB58" s="239"/>
      <c r="EHC58" s="239"/>
      <c r="EHD58" s="239"/>
      <c r="EHE58" s="239"/>
      <c r="EHF58" s="239"/>
      <c r="EHG58" s="239"/>
      <c r="EHH58" s="239"/>
      <c r="EHI58" s="239"/>
      <c r="EHJ58" s="239"/>
      <c r="EHK58" s="239"/>
      <c r="EHL58" s="239"/>
      <c r="EHM58" s="239"/>
      <c r="EHN58" s="239"/>
      <c r="EHO58" s="239"/>
      <c r="EHP58" s="239"/>
      <c r="EHQ58" s="239"/>
      <c r="EHR58" s="239"/>
      <c r="EHS58" s="239"/>
      <c r="EHT58" s="239"/>
      <c r="EHU58" s="239"/>
      <c r="EHV58" s="239"/>
      <c r="EHW58" s="239"/>
      <c r="EHX58" s="239"/>
      <c r="EHY58" s="239"/>
      <c r="EHZ58" s="239"/>
      <c r="EIA58" s="239"/>
      <c r="EIB58" s="239"/>
      <c r="EIC58" s="239"/>
      <c r="EID58" s="239"/>
      <c r="EIE58" s="239"/>
      <c r="EIF58" s="239"/>
      <c r="EIG58" s="239"/>
      <c r="EIH58" s="239"/>
      <c r="EII58" s="239"/>
      <c r="EIJ58" s="239"/>
      <c r="EIK58" s="239"/>
      <c r="EIL58" s="239"/>
      <c r="EIM58" s="239"/>
      <c r="EIN58" s="239"/>
      <c r="EIO58" s="239"/>
      <c r="EIP58" s="239"/>
      <c r="EIQ58" s="239"/>
      <c r="EIR58" s="239"/>
      <c r="EIS58" s="239"/>
      <c r="EIT58" s="239"/>
      <c r="EIU58" s="239"/>
      <c r="EIV58" s="239"/>
      <c r="EIW58" s="239"/>
      <c r="EIX58" s="239"/>
      <c r="EIY58" s="239"/>
      <c r="EIZ58" s="239"/>
      <c r="EJA58" s="239"/>
      <c r="EJB58" s="239"/>
      <c r="EJC58" s="239"/>
      <c r="EJD58" s="239"/>
      <c r="EJE58" s="239"/>
      <c r="EJF58" s="239"/>
      <c r="EJG58" s="239"/>
      <c r="EJH58" s="239"/>
      <c r="EJI58" s="239"/>
      <c r="EJJ58" s="239"/>
      <c r="EJK58" s="239"/>
      <c r="EJL58" s="239"/>
      <c r="EJM58" s="239"/>
      <c r="EJN58" s="239"/>
      <c r="EJO58" s="239"/>
      <c r="EJP58" s="239"/>
      <c r="EJQ58" s="239"/>
      <c r="EJR58" s="239"/>
      <c r="EJS58" s="239"/>
      <c r="EJT58" s="239"/>
      <c r="EJU58" s="239"/>
      <c r="EJV58" s="239"/>
      <c r="EJW58" s="239"/>
      <c r="EJX58" s="239"/>
      <c r="EJY58" s="239"/>
      <c r="EJZ58" s="239"/>
      <c r="EKA58" s="239"/>
      <c r="EKB58" s="239"/>
      <c r="EKC58" s="239"/>
      <c r="EKD58" s="239"/>
      <c r="EKE58" s="239"/>
      <c r="EKF58" s="239"/>
      <c r="EKG58" s="239"/>
      <c r="EKH58" s="239"/>
      <c r="EKI58" s="239"/>
      <c r="EKJ58" s="239"/>
      <c r="EKK58" s="239"/>
      <c r="EKL58" s="239"/>
      <c r="EKM58" s="239"/>
      <c r="EKN58" s="239"/>
      <c r="EKO58" s="239"/>
      <c r="EKP58" s="239"/>
      <c r="EKQ58" s="239"/>
      <c r="EKR58" s="239"/>
      <c r="EKS58" s="239"/>
      <c r="EKT58" s="239"/>
      <c r="EKU58" s="239"/>
      <c r="EKV58" s="239"/>
      <c r="EKW58" s="239"/>
      <c r="EKX58" s="239"/>
      <c r="EKY58" s="239"/>
      <c r="EKZ58" s="239"/>
      <c r="ELA58" s="239"/>
      <c r="ELB58" s="239"/>
      <c r="ELC58" s="239"/>
      <c r="ELD58" s="239"/>
      <c r="ELE58" s="239"/>
      <c r="ELF58" s="239"/>
      <c r="ELG58" s="239"/>
      <c r="ELH58" s="239"/>
      <c r="ELI58" s="239"/>
      <c r="ELJ58" s="239"/>
      <c r="ELK58" s="239"/>
      <c r="ELL58" s="239"/>
      <c r="ELM58" s="239"/>
      <c r="ELN58" s="239"/>
      <c r="ELO58" s="239"/>
      <c r="ELP58" s="239"/>
      <c r="ELQ58" s="239"/>
      <c r="ELR58" s="239"/>
      <c r="ELS58" s="239"/>
      <c r="ELT58" s="239"/>
      <c r="ELU58" s="239"/>
      <c r="ELV58" s="239"/>
      <c r="ELW58" s="239"/>
      <c r="ELX58" s="239"/>
      <c r="ELY58" s="239"/>
      <c r="ELZ58" s="239"/>
      <c r="EMA58" s="239"/>
      <c r="EMB58" s="239"/>
      <c r="EMC58" s="239"/>
      <c r="EMD58" s="239"/>
      <c r="EME58" s="239"/>
      <c r="EMF58" s="239"/>
      <c r="EMG58" s="239"/>
      <c r="EMH58" s="239"/>
      <c r="EMI58" s="239"/>
      <c r="EMJ58" s="239"/>
      <c r="EMK58" s="239"/>
      <c r="EML58" s="239"/>
      <c r="EMM58" s="239"/>
      <c r="EMN58" s="239"/>
      <c r="EMO58" s="239"/>
      <c r="EMP58" s="239"/>
      <c r="EMQ58" s="239"/>
      <c r="EMR58" s="239"/>
      <c r="EMS58" s="239"/>
      <c r="EMT58" s="239"/>
      <c r="EMU58" s="239"/>
      <c r="EMV58" s="239"/>
      <c r="EMW58" s="239"/>
      <c r="EMX58" s="239"/>
      <c r="EMY58" s="239"/>
      <c r="EMZ58" s="239"/>
      <c r="ENA58" s="239"/>
      <c r="ENB58" s="239"/>
      <c r="ENC58" s="239"/>
      <c r="END58" s="239"/>
      <c r="ENE58" s="239"/>
      <c r="ENF58" s="239"/>
      <c r="ENG58" s="239"/>
      <c r="ENH58" s="239"/>
      <c r="ENI58" s="239"/>
      <c r="ENJ58" s="239"/>
      <c r="ENK58" s="239"/>
      <c r="ENL58" s="239"/>
      <c r="ENM58" s="239"/>
      <c r="ENN58" s="239"/>
      <c r="ENO58" s="239"/>
      <c r="ENP58" s="239"/>
      <c r="ENQ58" s="239"/>
      <c r="ENR58" s="239"/>
      <c r="ENS58" s="239"/>
      <c r="ENT58" s="239"/>
      <c r="ENU58" s="239"/>
      <c r="ENV58" s="239"/>
      <c r="ENW58" s="239"/>
      <c r="ENX58" s="239"/>
      <c r="ENY58" s="239"/>
      <c r="ENZ58" s="239"/>
      <c r="EOA58" s="239"/>
      <c r="EOB58" s="239"/>
      <c r="EOC58" s="239"/>
      <c r="EOD58" s="239"/>
      <c r="EOE58" s="239"/>
      <c r="EOF58" s="239"/>
      <c r="EOG58" s="239"/>
      <c r="EOH58" s="239"/>
      <c r="EOI58" s="239"/>
      <c r="EOJ58" s="239"/>
      <c r="EOK58" s="239"/>
      <c r="EOL58" s="239"/>
      <c r="EOM58" s="239"/>
      <c r="EON58" s="239"/>
      <c r="EOO58" s="239"/>
      <c r="EOP58" s="239"/>
      <c r="EOQ58" s="239"/>
      <c r="EOR58" s="239"/>
      <c r="EOS58" s="239"/>
      <c r="EOT58" s="239"/>
      <c r="EOU58" s="239"/>
      <c r="EOV58" s="239"/>
      <c r="EOW58" s="239"/>
      <c r="EOX58" s="239"/>
      <c r="EOY58" s="239"/>
      <c r="EOZ58" s="239"/>
      <c r="EPA58" s="239"/>
      <c r="EPB58" s="239"/>
      <c r="EPC58" s="239"/>
      <c r="EPD58" s="239"/>
      <c r="EPE58" s="239"/>
      <c r="EPF58" s="239"/>
      <c r="EPG58" s="239"/>
      <c r="EPH58" s="239"/>
      <c r="EPI58" s="239"/>
      <c r="EPJ58" s="239"/>
      <c r="EPK58" s="239"/>
      <c r="EPL58" s="239"/>
      <c r="EPM58" s="239"/>
      <c r="EPN58" s="239"/>
      <c r="EPO58" s="239"/>
      <c r="EPP58" s="239"/>
      <c r="EPQ58" s="239"/>
      <c r="EPR58" s="239"/>
      <c r="EPS58" s="239"/>
      <c r="EPT58" s="239"/>
      <c r="EPU58" s="239"/>
      <c r="EPV58" s="239"/>
      <c r="EPW58" s="239"/>
      <c r="EPX58" s="239"/>
      <c r="EPY58" s="239"/>
      <c r="EPZ58" s="239"/>
      <c r="EQA58" s="239"/>
      <c r="EQB58" s="239"/>
      <c r="EQC58" s="239"/>
      <c r="EQD58" s="239"/>
      <c r="EQE58" s="239"/>
      <c r="EQF58" s="239"/>
      <c r="EQG58" s="239"/>
      <c r="EQH58" s="239"/>
      <c r="EQI58" s="239"/>
      <c r="EQJ58" s="239"/>
      <c r="EQK58" s="239"/>
      <c r="EQL58" s="239"/>
      <c r="EQM58" s="239"/>
      <c r="EQN58" s="239"/>
      <c r="EQO58" s="239"/>
      <c r="EQP58" s="239"/>
      <c r="EQQ58" s="239"/>
      <c r="EQR58" s="239"/>
      <c r="EQS58" s="239"/>
      <c r="EQT58" s="239"/>
      <c r="EQU58" s="239"/>
      <c r="EQV58" s="239"/>
      <c r="EQW58" s="239"/>
      <c r="EQX58" s="239"/>
      <c r="EQY58" s="239"/>
      <c r="EQZ58" s="239"/>
      <c r="ERA58" s="239"/>
      <c r="ERB58" s="239"/>
      <c r="ERC58" s="239"/>
      <c r="ERD58" s="239"/>
      <c r="ERE58" s="239"/>
      <c r="ERF58" s="239"/>
      <c r="ERG58" s="239"/>
      <c r="ERH58" s="239"/>
      <c r="ERI58" s="239"/>
      <c r="ERJ58" s="239"/>
      <c r="ERK58" s="239"/>
      <c r="ERL58" s="239"/>
      <c r="ERM58" s="239"/>
      <c r="ERN58" s="239"/>
      <c r="ERO58" s="239"/>
      <c r="ERP58" s="239"/>
      <c r="ERQ58" s="239"/>
      <c r="ERR58" s="239"/>
      <c r="ERS58" s="239"/>
      <c r="ERT58" s="239"/>
      <c r="ERU58" s="239"/>
      <c r="ERV58" s="239"/>
      <c r="ERW58" s="239"/>
      <c r="ERX58" s="239"/>
      <c r="ERY58" s="239"/>
      <c r="ERZ58" s="239"/>
      <c r="ESA58" s="239"/>
      <c r="ESB58" s="239"/>
      <c r="ESC58" s="239"/>
      <c r="ESD58" s="239"/>
      <c r="ESE58" s="239"/>
      <c r="ESF58" s="239"/>
      <c r="ESG58" s="239"/>
      <c r="ESH58" s="239"/>
      <c r="ESI58" s="239"/>
      <c r="ESJ58" s="239"/>
      <c r="ESK58" s="239"/>
      <c r="ESL58" s="239"/>
      <c r="ESM58" s="239"/>
      <c r="ESN58" s="239"/>
      <c r="ESO58" s="239"/>
      <c r="ESP58" s="239"/>
      <c r="ESQ58" s="239"/>
      <c r="ESR58" s="239"/>
      <c r="ESS58" s="239"/>
      <c r="EST58" s="239"/>
      <c r="ESU58" s="239"/>
      <c r="ESV58" s="239"/>
      <c r="ESW58" s="239"/>
      <c r="ESX58" s="239"/>
      <c r="ESY58" s="239"/>
      <c r="ESZ58" s="239"/>
      <c r="ETA58" s="239"/>
      <c r="ETB58" s="239"/>
      <c r="ETC58" s="239"/>
      <c r="ETD58" s="239"/>
      <c r="ETE58" s="239"/>
      <c r="ETF58" s="239"/>
      <c r="ETG58" s="239"/>
      <c r="ETH58" s="239"/>
      <c r="ETI58" s="239"/>
      <c r="ETJ58" s="239"/>
      <c r="ETK58" s="239"/>
      <c r="ETL58" s="239"/>
      <c r="ETM58" s="239"/>
      <c r="ETN58" s="239"/>
      <c r="ETO58" s="239"/>
      <c r="ETP58" s="239"/>
      <c r="ETQ58" s="239"/>
      <c r="ETR58" s="239"/>
      <c r="ETS58" s="239"/>
      <c r="ETT58" s="239"/>
      <c r="ETU58" s="239"/>
      <c r="ETV58" s="239"/>
      <c r="ETW58" s="239"/>
      <c r="ETX58" s="239"/>
      <c r="ETY58" s="239"/>
      <c r="ETZ58" s="239"/>
      <c r="EUA58" s="239"/>
      <c r="EUB58" s="239"/>
      <c r="EUC58" s="239"/>
      <c r="EUD58" s="239"/>
      <c r="EUE58" s="239"/>
      <c r="EUF58" s="239"/>
      <c r="EUG58" s="239"/>
      <c r="EUH58" s="239"/>
      <c r="EUI58" s="239"/>
      <c r="EUJ58" s="239"/>
      <c r="EUK58" s="239"/>
      <c r="EUL58" s="239"/>
      <c r="EUM58" s="239"/>
      <c r="EUN58" s="239"/>
      <c r="EUO58" s="239"/>
      <c r="EUP58" s="239"/>
      <c r="EUQ58" s="239"/>
      <c r="EUR58" s="239"/>
      <c r="EUS58" s="239"/>
      <c r="EUT58" s="239"/>
      <c r="EUU58" s="239"/>
      <c r="EUV58" s="239"/>
      <c r="EUW58" s="239"/>
      <c r="EUX58" s="239"/>
      <c r="EUY58" s="239"/>
      <c r="EUZ58" s="239"/>
      <c r="EVA58" s="239"/>
      <c r="EVB58" s="239"/>
      <c r="EVC58" s="239"/>
      <c r="EVD58" s="239"/>
      <c r="EVE58" s="239"/>
      <c r="EVF58" s="239"/>
      <c r="EVG58" s="239"/>
      <c r="EVH58" s="239"/>
      <c r="EVI58" s="239"/>
      <c r="EVJ58" s="239"/>
      <c r="EVK58" s="239"/>
      <c r="EVL58" s="239"/>
      <c r="EVM58" s="239"/>
      <c r="EVN58" s="239"/>
      <c r="EVO58" s="239"/>
      <c r="EVP58" s="239"/>
      <c r="EVQ58" s="239"/>
      <c r="EVR58" s="239"/>
      <c r="EVS58" s="239"/>
      <c r="EVT58" s="239"/>
      <c r="EVU58" s="239"/>
      <c r="EVV58" s="239"/>
      <c r="EVW58" s="239"/>
      <c r="EVX58" s="239"/>
      <c r="EVY58" s="239"/>
      <c r="EVZ58" s="239"/>
      <c r="EWA58" s="239"/>
      <c r="EWB58" s="239"/>
      <c r="EWC58" s="239"/>
      <c r="EWD58" s="239"/>
      <c r="EWE58" s="239"/>
      <c r="EWF58" s="239"/>
      <c r="EWG58" s="239"/>
      <c r="EWH58" s="239"/>
      <c r="EWI58" s="239"/>
      <c r="EWJ58" s="239"/>
      <c r="EWK58" s="239"/>
      <c r="EWL58" s="239"/>
      <c r="EWM58" s="239"/>
      <c r="EWN58" s="239"/>
      <c r="EWO58" s="239"/>
      <c r="EWP58" s="239"/>
      <c r="EWQ58" s="239"/>
      <c r="EWR58" s="239"/>
      <c r="EWS58" s="239"/>
      <c r="EWT58" s="239"/>
      <c r="EWU58" s="239"/>
      <c r="EWV58" s="239"/>
      <c r="EWW58" s="239"/>
      <c r="EWX58" s="239"/>
      <c r="EWY58" s="239"/>
      <c r="EWZ58" s="239"/>
      <c r="EXA58" s="239"/>
      <c r="EXB58" s="239"/>
      <c r="EXC58" s="239"/>
      <c r="EXD58" s="239"/>
      <c r="EXE58" s="239"/>
      <c r="EXF58" s="239"/>
      <c r="EXG58" s="239"/>
      <c r="EXH58" s="239"/>
      <c r="EXI58" s="239"/>
      <c r="EXJ58" s="239"/>
      <c r="EXK58" s="239"/>
      <c r="EXL58" s="239"/>
      <c r="EXM58" s="239"/>
      <c r="EXN58" s="239"/>
      <c r="EXO58" s="239"/>
      <c r="EXP58" s="239"/>
      <c r="EXQ58" s="239"/>
      <c r="EXR58" s="239"/>
      <c r="EXS58" s="239"/>
      <c r="EXT58" s="239"/>
      <c r="EXU58" s="239"/>
      <c r="EXV58" s="239"/>
      <c r="EXW58" s="239"/>
      <c r="EXX58" s="239"/>
      <c r="EXY58" s="239"/>
      <c r="EXZ58" s="239"/>
      <c r="EYA58" s="239"/>
      <c r="EYB58" s="239"/>
      <c r="EYC58" s="239"/>
      <c r="EYD58" s="239"/>
      <c r="EYE58" s="239"/>
      <c r="EYF58" s="239"/>
      <c r="EYG58" s="239"/>
      <c r="EYH58" s="239"/>
      <c r="EYI58" s="239"/>
      <c r="EYJ58" s="239"/>
      <c r="EYK58" s="239"/>
      <c r="EYL58" s="239"/>
      <c r="EYM58" s="239"/>
      <c r="EYN58" s="239"/>
      <c r="EYO58" s="239"/>
      <c r="EYP58" s="239"/>
      <c r="EYQ58" s="239"/>
      <c r="EYR58" s="239"/>
      <c r="EYS58" s="239"/>
      <c r="EYT58" s="239"/>
      <c r="EYU58" s="239"/>
      <c r="EYV58" s="239"/>
      <c r="EYW58" s="239"/>
      <c r="EYX58" s="239"/>
      <c r="EYY58" s="239"/>
      <c r="EYZ58" s="239"/>
      <c r="EZA58" s="239"/>
      <c r="EZB58" s="239"/>
      <c r="EZC58" s="239"/>
      <c r="EZD58" s="239"/>
      <c r="EZE58" s="239"/>
      <c r="EZF58" s="239"/>
      <c r="EZG58" s="239"/>
      <c r="EZH58" s="239"/>
      <c r="EZI58" s="239"/>
      <c r="EZJ58" s="239"/>
      <c r="EZK58" s="239"/>
      <c r="EZL58" s="239"/>
      <c r="EZM58" s="239"/>
      <c r="EZN58" s="239"/>
      <c r="EZO58" s="239"/>
      <c r="EZP58" s="239"/>
      <c r="EZQ58" s="239"/>
      <c r="EZR58" s="239"/>
      <c r="EZS58" s="239"/>
      <c r="EZT58" s="239"/>
      <c r="EZU58" s="239"/>
      <c r="EZV58" s="239"/>
      <c r="EZW58" s="239"/>
      <c r="EZX58" s="239"/>
      <c r="EZY58" s="239"/>
      <c r="EZZ58" s="239"/>
      <c r="FAA58" s="239"/>
      <c r="FAB58" s="239"/>
      <c r="FAC58" s="239"/>
      <c r="FAD58" s="239"/>
      <c r="FAE58" s="239"/>
      <c r="FAF58" s="239"/>
      <c r="FAG58" s="239"/>
      <c r="FAH58" s="239"/>
      <c r="FAI58" s="239"/>
      <c r="FAJ58" s="239"/>
      <c r="FAK58" s="239"/>
      <c r="FAL58" s="239"/>
      <c r="FAM58" s="239"/>
      <c r="FAN58" s="239"/>
      <c r="FAO58" s="239"/>
      <c r="FAP58" s="239"/>
      <c r="FAQ58" s="239"/>
      <c r="FAR58" s="239"/>
      <c r="FAS58" s="239"/>
      <c r="FAT58" s="239"/>
      <c r="FAU58" s="239"/>
      <c r="FAV58" s="239"/>
      <c r="FAW58" s="239"/>
      <c r="FAX58" s="239"/>
      <c r="FAY58" s="239"/>
      <c r="FAZ58" s="239"/>
      <c r="FBA58" s="239"/>
      <c r="FBB58" s="239"/>
      <c r="FBC58" s="239"/>
      <c r="FBD58" s="239"/>
      <c r="FBE58" s="239"/>
      <c r="FBF58" s="239"/>
      <c r="FBG58" s="239"/>
      <c r="FBH58" s="239"/>
      <c r="FBI58" s="239"/>
      <c r="FBJ58" s="239"/>
      <c r="FBK58" s="239"/>
      <c r="FBL58" s="239"/>
      <c r="FBM58" s="239"/>
      <c r="FBN58" s="239"/>
      <c r="FBO58" s="239"/>
      <c r="FBP58" s="239"/>
      <c r="FBQ58" s="239"/>
      <c r="FBR58" s="239"/>
      <c r="FBS58" s="239"/>
      <c r="FBT58" s="239"/>
      <c r="FBU58" s="239"/>
      <c r="FBV58" s="239"/>
      <c r="FBW58" s="239"/>
      <c r="FBX58" s="239"/>
      <c r="FBY58" s="239"/>
      <c r="FBZ58" s="239"/>
      <c r="FCA58" s="239"/>
      <c r="FCB58" s="239"/>
      <c r="FCC58" s="239"/>
      <c r="FCD58" s="239"/>
      <c r="FCE58" s="239"/>
      <c r="FCF58" s="239"/>
      <c r="FCG58" s="239"/>
      <c r="FCH58" s="239"/>
      <c r="FCI58" s="239"/>
      <c r="FCJ58" s="239"/>
      <c r="FCK58" s="239"/>
      <c r="FCL58" s="239"/>
      <c r="FCM58" s="239"/>
      <c r="FCN58" s="239"/>
      <c r="FCO58" s="239"/>
      <c r="FCP58" s="239"/>
      <c r="FCQ58" s="239"/>
      <c r="FCR58" s="239"/>
      <c r="FCS58" s="239"/>
      <c r="FCT58" s="239"/>
      <c r="FCU58" s="239"/>
      <c r="FCV58" s="239"/>
      <c r="FCW58" s="239"/>
      <c r="FCX58" s="239"/>
      <c r="FCY58" s="239"/>
      <c r="FCZ58" s="239"/>
      <c r="FDA58" s="239"/>
      <c r="FDB58" s="239"/>
      <c r="FDC58" s="239"/>
      <c r="FDD58" s="239"/>
      <c r="FDE58" s="239"/>
      <c r="FDF58" s="239"/>
      <c r="FDG58" s="239"/>
      <c r="FDH58" s="239"/>
      <c r="FDI58" s="239"/>
      <c r="FDJ58" s="239"/>
      <c r="FDK58" s="239"/>
      <c r="FDL58" s="239"/>
      <c r="FDM58" s="239"/>
      <c r="FDN58" s="239"/>
      <c r="FDO58" s="239"/>
      <c r="FDP58" s="239"/>
      <c r="FDQ58" s="239"/>
      <c r="FDR58" s="239"/>
      <c r="FDS58" s="239"/>
      <c r="FDT58" s="239"/>
      <c r="FDU58" s="239"/>
      <c r="FDV58" s="239"/>
      <c r="FDW58" s="239"/>
      <c r="FDX58" s="239"/>
      <c r="FDY58" s="239"/>
      <c r="FDZ58" s="239"/>
      <c r="FEA58" s="239"/>
      <c r="FEB58" s="239"/>
      <c r="FEC58" s="239"/>
      <c r="FED58" s="239"/>
      <c r="FEE58" s="239"/>
      <c r="FEF58" s="239"/>
      <c r="FEG58" s="239"/>
      <c r="FEH58" s="239"/>
      <c r="FEI58" s="239"/>
      <c r="FEJ58" s="239"/>
      <c r="FEK58" s="239"/>
      <c r="FEL58" s="239"/>
      <c r="FEM58" s="239"/>
      <c r="FEN58" s="239"/>
      <c r="FEO58" s="239"/>
      <c r="FEP58" s="239"/>
      <c r="FEQ58" s="239"/>
      <c r="FER58" s="239"/>
      <c r="FES58" s="239"/>
      <c r="FET58" s="239"/>
      <c r="FEU58" s="239"/>
      <c r="FEV58" s="239"/>
      <c r="FEW58" s="239"/>
      <c r="FEX58" s="239"/>
      <c r="FEY58" s="239"/>
      <c r="FEZ58" s="239"/>
      <c r="FFA58" s="239"/>
      <c r="FFB58" s="239"/>
      <c r="FFC58" s="239"/>
      <c r="FFD58" s="239"/>
      <c r="FFE58" s="239"/>
      <c r="FFF58" s="239"/>
      <c r="FFG58" s="239"/>
      <c r="FFH58" s="239"/>
      <c r="FFI58" s="239"/>
      <c r="FFJ58" s="239"/>
      <c r="FFK58" s="239"/>
      <c r="FFL58" s="239"/>
      <c r="FFM58" s="239"/>
      <c r="FFN58" s="239"/>
      <c r="FFO58" s="239"/>
      <c r="FFP58" s="239"/>
      <c r="FFQ58" s="239"/>
      <c r="FFR58" s="239"/>
      <c r="FFS58" s="239"/>
      <c r="FFT58" s="239"/>
      <c r="FFU58" s="239"/>
      <c r="FFV58" s="239"/>
      <c r="FFW58" s="239"/>
      <c r="FFX58" s="239"/>
      <c r="FFY58" s="239"/>
      <c r="FFZ58" s="239"/>
      <c r="FGA58" s="239"/>
      <c r="FGB58" s="239"/>
      <c r="FGC58" s="239"/>
      <c r="FGD58" s="239"/>
      <c r="FGE58" s="239"/>
      <c r="FGF58" s="239"/>
      <c r="FGG58" s="239"/>
      <c r="FGH58" s="239"/>
      <c r="FGI58" s="239"/>
      <c r="FGJ58" s="239"/>
      <c r="FGK58" s="239"/>
      <c r="FGL58" s="239"/>
      <c r="FGM58" s="239"/>
      <c r="FGN58" s="239"/>
      <c r="FGO58" s="239"/>
      <c r="FGP58" s="239"/>
      <c r="FGQ58" s="239"/>
      <c r="FGR58" s="239"/>
      <c r="FGS58" s="239"/>
      <c r="FGT58" s="239"/>
      <c r="FGU58" s="239"/>
      <c r="FGV58" s="239"/>
      <c r="FGW58" s="239"/>
      <c r="FGX58" s="239"/>
      <c r="FGY58" s="239"/>
      <c r="FGZ58" s="239"/>
      <c r="FHA58" s="239"/>
      <c r="FHB58" s="239"/>
      <c r="FHC58" s="239"/>
      <c r="FHD58" s="239"/>
      <c r="FHE58" s="239"/>
      <c r="FHF58" s="239"/>
      <c r="FHG58" s="239"/>
      <c r="FHH58" s="239"/>
      <c r="FHI58" s="239"/>
      <c r="FHJ58" s="239"/>
      <c r="FHK58" s="239"/>
      <c r="FHL58" s="239"/>
      <c r="FHM58" s="239"/>
      <c r="FHN58" s="239"/>
      <c r="FHO58" s="239"/>
      <c r="FHP58" s="239"/>
      <c r="FHQ58" s="239"/>
      <c r="FHR58" s="239"/>
      <c r="FHS58" s="239"/>
      <c r="FHT58" s="239"/>
      <c r="FHU58" s="239"/>
      <c r="FHV58" s="239"/>
      <c r="FHW58" s="239"/>
      <c r="FHX58" s="239"/>
      <c r="FHY58" s="239"/>
      <c r="FHZ58" s="239"/>
      <c r="FIA58" s="239"/>
      <c r="FIB58" s="239"/>
      <c r="FIC58" s="239"/>
      <c r="FID58" s="239"/>
      <c r="FIE58" s="239"/>
      <c r="FIF58" s="239"/>
      <c r="FIG58" s="239"/>
      <c r="FIH58" s="239"/>
      <c r="FII58" s="239"/>
      <c r="FIJ58" s="239"/>
      <c r="FIK58" s="239"/>
      <c r="FIL58" s="239"/>
      <c r="FIM58" s="239"/>
      <c r="FIN58" s="239"/>
      <c r="FIO58" s="239"/>
      <c r="FIP58" s="239"/>
      <c r="FIQ58" s="239"/>
      <c r="FIR58" s="239"/>
      <c r="FIS58" s="239"/>
      <c r="FIT58" s="239"/>
      <c r="FIU58" s="239"/>
      <c r="FIV58" s="239"/>
      <c r="FIW58" s="239"/>
      <c r="FIX58" s="239"/>
      <c r="FIY58" s="239"/>
      <c r="FIZ58" s="239"/>
      <c r="FJA58" s="239"/>
      <c r="FJB58" s="239"/>
      <c r="FJC58" s="239"/>
      <c r="FJD58" s="239"/>
      <c r="FJE58" s="239"/>
      <c r="FJF58" s="239"/>
      <c r="FJG58" s="239"/>
      <c r="FJH58" s="239"/>
      <c r="FJI58" s="239"/>
      <c r="FJJ58" s="239"/>
      <c r="FJK58" s="239"/>
      <c r="FJL58" s="239"/>
      <c r="FJM58" s="239"/>
      <c r="FJN58" s="239"/>
      <c r="FJO58" s="239"/>
      <c r="FJP58" s="239"/>
      <c r="FJQ58" s="239"/>
      <c r="FJR58" s="239"/>
      <c r="FJS58" s="239"/>
      <c r="FJT58" s="239"/>
      <c r="FJU58" s="239"/>
      <c r="FJV58" s="239"/>
      <c r="FJW58" s="239"/>
      <c r="FJX58" s="239"/>
      <c r="FJY58" s="239"/>
      <c r="FJZ58" s="239"/>
      <c r="FKA58" s="239"/>
      <c r="FKB58" s="239"/>
      <c r="FKC58" s="239"/>
      <c r="FKD58" s="239"/>
      <c r="FKE58" s="239"/>
      <c r="FKF58" s="239"/>
      <c r="FKG58" s="239"/>
      <c r="FKH58" s="239"/>
      <c r="FKI58" s="239"/>
      <c r="FKJ58" s="239"/>
      <c r="FKK58" s="239"/>
      <c r="FKL58" s="239"/>
      <c r="FKM58" s="239"/>
      <c r="FKN58" s="239"/>
      <c r="FKO58" s="239"/>
      <c r="FKP58" s="239"/>
      <c r="FKQ58" s="239"/>
      <c r="FKR58" s="239"/>
      <c r="FKS58" s="239"/>
      <c r="FKT58" s="239"/>
      <c r="FKU58" s="239"/>
      <c r="FKV58" s="239"/>
      <c r="FKW58" s="239"/>
      <c r="FKX58" s="239"/>
      <c r="FKY58" s="239"/>
      <c r="FKZ58" s="239"/>
      <c r="FLA58" s="239"/>
      <c r="FLB58" s="239"/>
      <c r="FLC58" s="239"/>
      <c r="FLD58" s="239"/>
      <c r="FLE58" s="239"/>
      <c r="FLF58" s="239"/>
      <c r="FLG58" s="239"/>
      <c r="FLH58" s="239"/>
      <c r="FLI58" s="239"/>
      <c r="FLJ58" s="239"/>
      <c r="FLK58" s="239"/>
      <c r="FLL58" s="239"/>
      <c r="FLM58" s="239"/>
      <c r="FLN58" s="239"/>
      <c r="FLO58" s="239"/>
      <c r="FLP58" s="239"/>
      <c r="FLQ58" s="239"/>
      <c r="FLR58" s="239"/>
      <c r="FLS58" s="239"/>
      <c r="FLT58" s="239"/>
      <c r="FLU58" s="239"/>
      <c r="FLV58" s="239"/>
      <c r="FLW58" s="239"/>
      <c r="FLX58" s="239"/>
      <c r="FLY58" s="239"/>
      <c r="FLZ58" s="239"/>
      <c r="FMA58" s="239"/>
      <c r="FMB58" s="239"/>
      <c r="FMC58" s="239"/>
      <c r="FMD58" s="239"/>
      <c r="FME58" s="239"/>
      <c r="FMF58" s="239"/>
      <c r="FMG58" s="239"/>
      <c r="FMH58" s="239"/>
      <c r="FMI58" s="239"/>
      <c r="FMJ58" s="239"/>
      <c r="FMK58" s="239"/>
      <c r="FML58" s="239"/>
      <c r="FMM58" s="239"/>
      <c r="FMN58" s="239"/>
      <c r="FMO58" s="239"/>
      <c r="FMP58" s="239"/>
      <c r="FMQ58" s="239"/>
      <c r="FMR58" s="239"/>
      <c r="FMS58" s="239"/>
      <c r="FMT58" s="239"/>
      <c r="FMU58" s="239"/>
      <c r="FMV58" s="239"/>
      <c r="FMW58" s="239"/>
      <c r="FMX58" s="239"/>
      <c r="FMY58" s="239"/>
      <c r="FMZ58" s="239"/>
      <c r="FNA58" s="239"/>
      <c r="FNB58" s="239"/>
      <c r="FNC58" s="239"/>
      <c r="FND58" s="239"/>
      <c r="FNE58" s="239"/>
      <c r="FNF58" s="239"/>
      <c r="FNG58" s="239"/>
      <c r="FNH58" s="239"/>
      <c r="FNI58" s="239"/>
      <c r="FNJ58" s="239"/>
      <c r="FNK58" s="239"/>
      <c r="FNL58" s="239"/>
      <c r="FNM58" s="239"/>
      <c r="FNN58" s="239"/>
      <c r="FNO58" s="239"/>
      <c r="FNP58" s="239"/>
      <c r="FNQ58" s="239"/>
      <c r="FNR58" s="239"/>
      <c r="FNS58" s="239"/>
      <c r="FNT58" s="239"/>
      <c r="FNU58" s="239"/>
      <c r="FNV58" s="239"/>
      <c r="FNW58" s="239"/>
      <c r="FNX58" s="239"/>
      <c r="FNY58" s="239"/>
      <c r="FNZ58" s="239"/>
      <c r="FOA58" s="239"/>
      <c r="FOB58" s="239"/>
      <c r="FOC58" s="239"/>
      <c r="FOD58" s="239"/>
      <c r="FOE58" s="239"/>
      <c r="FOF58" s="239"/>
      <c r="FOG58" s="239"/>
      <c r="FOH58" s="239"/>
      <c r="FOI58" s="239"/>
      <c r="FOJ58" s="239"/>
      <c r="FOK58" s="239"/>
      <c r="FOL58" s="239"/>
      <c r="FOM58" s="239"/>
      <c r="FON58" s="239"/>
      <c r="FOO58" s="239"/>
      <c r="FOP58" s="239"/>
      <c r="FOQ58" s="239"/>
      <c r="FOR58" s="239"/>
      <c r="FOS58" s="239"/>
      <c r="FOT58" s="239"/>
      <c r="FOU58" s="239"/>
      <c r="FOV58" s="239"/>
      <c r="FOW58" s="239"/>
      <c r="FOX58" s="239"/>
      <c r="FOY58" s="239"/>
      <c r="FOZ58" s="239"/>
      <c r="FPA58" s="239"/>
      <c r="FPB58" s="239"/>
      <c r="FPC58" s="239"/>
      <c r="FPD58" s="239"/>
      <c r="FPE58" s="239"/>
      <c r="FPF58" s="239"/>
      <c r="FPG58" s="239"/>
      <c r="FPH58" s="239"/>
      <c r="FPI58" s="239"/>
      <c r="FPJ58" s="239"/>
      <c r="FPK58" s="239"/>
      <c r="FPL58" s="239"/>
      <c r="FPM58" s="239"/>
      <c r="FPN58" s="239"/>
      <c r="FPO58" s="239"/>
      <c r="FPP58" s="239"/>
      <c r="FPQ58" s="239"/>
      <c r="FPR58" s="239"/>
      <c r="FPS58" s="239"/>
      <c r="FPT58" s="239"/>
      <c r="FPU58" s="239"/>
      <c r="FPV58" s="239"/>
      <c r="FPW58" s="239"/>
      <c r="FPX58" s="239"/>
      <c r="FPY58" s="239"/>
      <c r="FPZ58" s="239"/>
      <c r="FQA58" s="239"/>
      <c r="FQB58" s="239"/>
      <c r="FQC58" s="239"/>
      <c r="FQD58" s="239"/>
      <c r="FQE58" s="239"/>
      <c r="FQF58" s="239"/>
      <c r="FQG58" s="239"/>
      <c r="FQH58" s="239"/>
      <c r="FQI58" s="239"/>
      <c r="FQJ58" s="239"/>
      <c r="FQK58" s="239"/>
      <c r="FQL58" s="239"/>
      <c r="FQM58" s="239"/>
      <c r="FQN58" s="239"/>
      <c r="FQO58" s="239"/>
      <c r="FQP58" s="239"/>
      <c r="FQQ58" s="239"/>
      <c r="FQR58" s="239"/>
      <c r="FQS58" s="239"/>
      <c r="FQT58" s="239"/>
      <c r="FQU58" s="239"/>
      <c r="FQV58" s="239"/>
      <c r="FQW58" s="239"/>
      <c r="FQX58" s="239"/>
      <c r="FQY58" s="239"/>
      <c r="FQZ58" s="239"/>
      <c r="FRA58" s="239"/>
      <c r="FRB58" s="239"/>
      <c r="FRC58" s="239"/>
      <c r="FRD58" s="239"/>
      <c r="FRE58" s="239"/>
      <c r="FRF58" s="239"/>
      <c r="FRG58" s="239"/>
      <c r="FRH58" s="239"/>
      <c r="FRI58" s="239"/>
      <c r="FRJ58" s="239"/>
      <c r="FRK58" s="239"/>
      <c r="FRL58" s="239"/>
      <c r="FRM58" s="239"/>
      <c r="FRN58" s="239"/>
      <c r="FRO58" s="239"/>
      <c r="FRP58" s="239"/>
      <c r="FRQ58" s="239"/>
      <c r="FRR58" s="239"/>
      <c r="FRS58" s="239"/>
      <c r="FRT58" s="239"/>
      <c r="FRU58" s="239"/>
      <c r="FRV58" s="239"/>
      <c r="FRW58" s="239"/>
      <c r="FRX58" s="239"/>
      <c r="FRY58" s="239"/>
      <c r="FRZ58" s="239"/>
      <c r="FSA58" s="239"/>
      <c r="FSB58" s="239"/>
      <c r="FSC58" s="239"/>
      <c r="FSD58" s="239"/>
      <c r="FSE58" s="239"/>
      <c r="FSF58" s="239"/>
      <c r="FSG58" s="239"/>
      <c r="FSH58" s="239"/>
      <c r="FSI58" s="239"/>
      <c r="FSJ58" s="239"/>
      <c r="FSK58" s="239"/>
      <c r="FSL58" s="239"/>
      <c r="FSM58" s="239"/>
      <c r="FSN58" s="239"/>
      <c r="FSO58" s="239"/>
      <c r="FSP58" s="239"/>
      <c r="FSQ58" s="239"/>
      <c r="FSR58" s="239"/>
      <c r="FSS58" s="239"/>
      <c r="FST58" s="239"/>
      <c r="FSU58" s="239"/>
      <c r="FSV58" s="239"/>
      <c r="FSW58" s="239"/>
      <c r="FSX58" s="239"/>
      <c r="FSY58" s="239"/>
      <c r="FSZ58" s="239"/>
      <c r="FTA58" s="239"/>
      <c r="FTB58" s="239"/>
      <c r="FTC58" s="239"/>
      <c r="FTD58" s="239"/>
      <c r="FTE58" s="239"/>
      <c r="FTF58" s="239"/>
      <c r="FTG58" s="239"/>
      <c r="FTH58" s="239"/>
      <c r="FTI58" s="239"/>
      <c r="FTJ58" s="239"/>
      <c r="FTK58" s="239"/>
      <c r="FTL58" s="239"/>
      <c r="FTM58" s="239"/>
      <c r="FTN58" s="239"/>
      <c r="FTO58" s="239"/>
      <c r="FTP58" s="239"/>
      <c r="FTQ58" s="239"/>
      <c r="FTR58" s="239"/>
      <c r="FTS58" s="239"/>
      <c r="FTT58" s="239"/>
      <c r="FTU58" s="239"/>
      <c r="FTV58" s="239"/>
      <c r="FTW58" s="239"/>
      <c r="FTX58" s="239"/>
      <c r="FTY58" s="239"/>
      <c r="FTZ58" s="239"/>
      <c r="FUA58" s="239"/>
      <c r="FUB58" s="239"/>
      <c r="FUC58" s="239"/>
      <c r="FUD58" s="239"/>
      <c r="FUE58" s="239"/>
      <c r="FUF58" s="239"/>
      <c r="FUG58" s="239"/>
      <c r="FUH58" s="239"/>
      <c r="FUI58" s="239"/>
      <c r="FUJ58" s="239"/>
      <c r="FUK58" s="239"/>
      <c r="FUL58" s="239"/>
      <c r="FUM58" s="239"/>
      <c r="FUN58" s="239"/>
      <c r="FUO58" s="239"/>
      <c r="FUP58" s="239"/>
      <c r="FUQ58" s="239"/>
      <c r="FUR58" s="239"/>
      <c r="FUS58" s="239"/>
      <c r="FUT58" s="239"/>
      <c r="FUU58" s="239"/>
      <c r="FUV58" s="239"/>
      <c r="FUW58" s="239"/>
      <c r="FUX58" s="239"/>
      <c r="FUY58" s="239"/>
      <c r="FUZ58" s="239"/>
      <c r="FVA58" s="239"/>
      <c r="FVB58" s="239"/>
      <c r="FVC58" s="239"/>
      <c r="FVD58" s="239"/>
      <c r="FVE58" s="239"/>
      <c r="FVF58" s="239"/>
      <c r="FVG58" s="239"/>
      <c r="FVH58" s="239"/>
      <c r="FVI58" s="239"/>
      <c r="FVJ58" s="239"/>
      <c r="FVK58" s="239"/>
      <c r="FVL58" s="239"/>
      <c r="FVM58" s="239"/>
      <c r="FVN58" s="239"/>
      <c r="FVO58" s="239"/>
      <c r="FVP58" s="239"/>
      <c r="FVQ58" s="239"/>
      <c r="FVR58" s="239"/>
      <c r="FVS58" s="239"/>
      <c r="FVT58" s="239"/>
      <c r="FVU58" s="239"/>
      <c r="FVV58" s="239"/>
      <c r="FVW58" s="239"/>
      <c r="FVX58" s="239"/>
      <c r="FVY58" s="239"/>
      <c r="FVZ58" s="239"/>
      <c r="FWA58" s="239"/>
      <c r="FWB58" s="239"/>
      <c r="FWC58" s="239"/>
      <c r="FWD58" s="239"/>
      <c r="FWE58" s="239"/>
      <c r="FWF58" s="239"/>
      <c r="FWG58" s="239"/>
      <c r="FWH58" s="239"/>
      <c r="FWI58" s="239"/>
      <c r="FWJ58" s="239"/>
      <c r="FWK58" s="239"/>
      <c r="FWL58" s="239"/>
      <c r="FWM58" s="239"/>
      <c r="FWN58" s="239"/>
      <c r="FWO58" s="239"/>
      <c r="FWP58" s="239"/>
      <c r="FWQ58" s="239"/>
      <c r="FWR58" s="239"/>
      <c r="FWS58" s="239"/>
      <c r="FWT58" s="239"/>
      <c r="FWU58" s="239"/>
      <c r="FWV58" s="239"/>
      <c r="FWW58" s="239"/>
      <c r="FWX58" s="239"/>
      <c r="FWY58" s="239"/>
      <c r="FWZ58" s="239"/>
      <c r="FXA58" s="239"/>
      <c r="FXB58" s="239"/>
      <c r="FXC58" s="239"/>
      <c r="FXD58" s="239"/>
      <c r="FXE58" s="239"/>
      <c r="FXF58" s="239"/>
      <c r="FXG58" s="239"/>
      <c r="FXH58" s="239"/>
      <c r="FXI58" s="239"/>
      <c r="FXJ58" s="239"/>
      <c r="FXK58" s="239"/>
      <c r="FXL58" s="239"/>
      <c r="FXM58" s="239"/>
      <c r="FXN58" s="239"/>
      <c r="FXO58" s="239"/>
      <c r="FXP58" s="239"/>
      <c r="FXQ58" s="239"/>
      <c r="FXR58" s="239"/>
      <c r="FXS58" s="239"/>
      <c r="FXT58" s="239"/>
      <c r="FXU58" s="239"/>
      <c r="FXV58" s="239"/>
      <c r="FXW58" s="239"/>
      <c r="FXX58" s="239"/>
      <c r="FXY58" s="239"/>
      <c r="FXZ58" s="239"/>
      <c r="FYA58" s="239"/>
      <c r="FYB58" s="239"/>
      <c r="FYC58" s="239"/>
      <c r="FYD58" s="239"/>
      <c r="FYE58" s="239"/>
      <c r="FYF58" s="239"/>
      <c r="FYG58" s="239"/>
      <c r="FYH58" s="239"/>
      <c r="FYI58" s="239"/>
      <c r="FYJ58" s="239"/>
      <c r="FYK58" s="239"/>
      <c r="FYL58" s="239"/>
      <c r="FYM58" s="239"/>
      <c r="FYN58" s="239"/>
      <c r="FYO58" s="239"/>
      <c r="FYP58" s="239"/>
      <c r="FYQ58" s="239"/>
      <c r="FYR58" s="239"/>
      <c r="FYS58" s="239"/>
      <c r="FYT58" s="239"/>
      <c r="FYU58" s="239"/>
      <c r="FYV58" s="239"/>
      <c r="FYW58" s="239"/>
      <c r="FYX58" s="239"/>
      <c r="FYY58" s="239"/>
      <c r="FYZ58" s="239"/>
      <c r="FZA58" s="239"/>
      <c r="FZB58" s="239"/>
      <c r="FZC58" s="239"/>
      <c r="FZD58" s="239"/>
      <c r="FZE58" s="239"/>
      <c r="FZF58" s="239"/>
      <c r="FZG58" s="239"/>
      <c r="FZH58" s="239"/>
      <c r="FZI58" s="239"/>
      <c r="FZJ58" s="239"/>
      <c r="FZK58" s="239"/>
      <c r="FZL58" s="239"/>
      <c r="FZM58" s="239"/>
      <c r="FZN58" s="239"/>
      <c r="FZO58" s="239"/>
      <c r="FZP58" s="239"/>
      <c r="FZQ58" s="239"/>
      <c r="FZR58" s="239"/>
      <c r="FZS58" s="239"/>
      <c r="FZT58" s="239"/>
      <c r="FZU58" s="239"/>
      <c r="FZV58" s="239"/>
      <c r="FZW58" s="239"/>
      <c r="FZX58" s="239"/>
      <c r="FZY58" s="239"/>
      <c r="FZZ58" s="239"/>
      <c r="GAA58" s="239"/>
      <c r="GAB58" s="239"/>
      <c r="GAC58" s="239"/>
      <c r="GAD58" s="239"/>
      <c r="GAE58" s="239"/>
      <c r="GAF58" s="239"/>
      <c r="GAG58" s="239"/>
      <c r="GAH58" s="239"/>
      <c r="GAI58" s="239"/>
      <c r="GAJ58" s="239"/>
      <c r="GAK58" s="239"/>
      <c r="GAL58" s="239"/>
      <c r="GAM58" s="239"/>
      <c r="GAN58" s="239"/>
      <c r="GAO58" s="239"/>
      <c r="GAP58" s="239"/>
      <c r="GAQ58" s="239"/>
      <c r="GAR58" s="239"/>
      <c r="GAS58" s="239"/>
      <c r="GAT58" s="239"/>
      <c r="GAU58" s="239"/>
      <c r="GAV58" s="239"/>
      <c r="GAW58" s="239"/>
      <c r="GAX58" s="239"/>
      <c r="GAY58" s="239"/>
      <c r="GAZ58" s="239"/>
      <c r="GBA58" s="239"/>
      <c r="GBB58" s="239"/>
      <c r="GBC58" s="239"/>
      <c r="GBD58" s="239"/>
      <c r="GBE58" s="239"/>
      <c r="GBF58" s="239"/>
      <c r="GBG58" s="239"/>
      <c r="GBH58" s="239"/>
      <c r="GBI58" s="239"/>
      <c r="GBJ58" s="239"/>
      <c r="GBK58" s="239"/>
      <c r="GBL58" s="239"/>
      <c r="GBM58" s="239"/>
      <c r="GBN58" s="239"/>
      <c r="GBO58" s="239"/>
      <c r="GBP58" s="239"/>
      <c r="GBQ58" s="239"/>
      <c r="GBR58" s="239"/>
      <c r="GBS58" s="239"/>
      <c r="GBT58" s="239"/>
      <c r="GBU58" s="239"/>
      <c r="GBV58" s="239"/>
      <c r="GBW58" s="239"/>
      <c r="GBX58" s="239"/>
      <c r="GBY58" s="239"/>
      <c r="GBZ58" s="239"/>
      <c r="GCA58" s="239"/>
      <c r="GCB58" s="239"/>
      <c r="GCC58" s="239"/>
      <c r="GCD58" s="239"/>
      <c r="GCE58" s="239"/>
      <c r="GCF58" s="239"/>
      <c r="GCG58" s="239"/>
      <c r="GCH58" s="239"/>
      <c r="GCI58" s="239"/>
      <c r="GCJ58" s="239"/>
      <c r="GCK58" s="239"/>
      <c r="GCL58" s="239"/>
      <c r="GCM58" s="239"/>
      <c r="GCN58" s="239"/>
      <c r="GCO58" s="239"/>
      <c r="GCP58" s="239"/>
      <c r="GCQ58" s="239"/>
      <c r="GCR58" s="239"/>
      <c r="GCS58" s="239"/>
      <c r="GCT58" s="239"/>
      <c r="GCU58" s="239"/>
      <c r="GCV58" s="239"/>
      <c r="GCW58" s="239"/>
      <c r="GCX58" s="239"/>
      <c r="GCY58" s="239"/>
      <c r="GCZ58" s="239"/>
      <c r="GDA58" s="239"/>
      <c r="GDB58" s="239"/>
      <c r="GDC58" s="239"/>
      <c r="GDD58" s="239"/>
      <c r="GDE58" s="239"/>
      <c r="GDF58" s="239"/>
      <c r="GDG58" s="239"/>
      <c r="GDH58" s="239"/>
      <c r="GDI58" s="239"/>
      <c r="GDJ58" s="239"/>
      <c r="GDK58" s="239"/>
      <c r="GDL58" s="239"/>
      <c r="GDM58" s="239"/>
      <c r="GDN58" s="239"/>
      <c r="GDO58" s="239"/>
      <c r="GDP58" s="239"/>
      <c r="GDQ58" s="239"/>
      <c r="GDR58" s="239"/>
      <c r="GDS58" s="239"/>
      <c r="GDT58" s="239"/>
      <c r="GDU58" s="239"/>
      <c r="GDV58" s="239"/>
      <c r="GDW58" s="239"/>
      <c r="GDX58" s="239"/>
      <c r="GDY58" s="239"/>
      <c r="GDZ58" s="239"/>
      <c r="GEA58" s="239"/>
      <c r="GEB58" s="239"/>
      <c r="GEC58" s="239"/>
      <c r="GED58" s="239"/>
      <c r="GEE58" s="239"/>
      <c r="GEF58" s="239"/>
      <c r="GEG58" s="239"/>
      <c r="GEH58" s="239"/>
      <c r="GEI58" s="239"/>
      <c r="GEJ58" s="239"/>
      <c r="GEK58" s="239"/>
      <c r="GEL58" s="239"/>
      <c r="GEM58" s="239"/>
      <c r="GEN58" s="239"/>
      <c r="GEO58" s="239"/>
      <c r="GEP58" s="239"/>
      <c r="GEQ58" s="239"/>
      <c r="GER58" s="239"/>
      <c r="GES58" s="239"/>
      <c r="GET58" s="239"/>
      <c r="GEU58" s="239"/>
      <c r="GEV58" s="239"/>
      <c r="GEW58" s="239"/>
      <c r="GEX58" s="239"/>
      <c r="GEY58" s="239"/>
      <c r="GEZ58" s="239"/>
      <c r="GFA58" s="239"/>
      <c r="GFB58" s="239"/>
      <c r="GFC58" s="239"/>
      <c r="GFD58" s="239"/>
      <c r="GFE58" s="239"/>
      <c r="GFF58" s="239"/>
      <c r="GFG58" s="239"/>
      <c r="GFH58" s="239"/>
      <c r="GFI58" s="239"/>
      <c r="GFJ58" s="239"/>
      <c r="GFK58" s="239"/>
      <c r="GFL58" s="239"/>
      <c r="GFM58" s="239"/>
      <c r="GFN58" s="239"/>
      <c r="GFO58" s="239"/>
      <c r="GFP58" s="239"/>
      <c r="GFQ58" s="239"/>
      <c r="GFR58" s="239"/>
      <c r="GFS58" s="239"/>
      <c r="GFT58" s="239"/>
      <c r="GFU58" s="239"/>
      <c r="GFV58" s="239"/>
      <c r="GFW58" s="239"/>
      <c r="GFX58" s="239"/>
      <c r="GFY58" s="239"/>
      <c r="GFZ58" s="239"/>
      <c r="GGA58" s="239"/>
      <c r="GGB58" s="239"/>
      <c r="GGC58" s="239"/>
      <c r="GGD58" s="239"/>
      <c r="GGE58" s="239"/>
      <c r="GGF58" s="239"/>
      <c r="GGG58" s="239"/>
      <c r="GGH58" s="239"/>
      <c r="GGI58" s="239"/>
      <c r="GGJ58" s="239"/>
      <c r="GGK58" s="239"/>
      <c r="GGL58" s="239"/>
      <c r="GGM58" s="239"/>
      <c r="GGN58" s="239"/>
      <c r="GGO58" s="239"/>
      <c r="GGP58" s="239"/>
      <c r="GGQ58" s="239"/>
      <c r="GGR58" s="239"/>
      <c r="GGS58" s="239"/>
      <c r="GGT58" s="239"/>
      <c r="GGU58" s="239"/>
      <c r="GGV58" s="239"/>
      <c r="GGW58" s="239"/>
      <c r="GGX58" s="239"/>
      <c r="GGY58" s="239"/>
      <c r="GGZ58" s="239"/>
      <c r="GHA58" s="239"/>
      <c r="GHB58" s="239"/>
      <c r="GHC58" s="239"/>
      <c r="GHD58" s="239"/>
      <c r="GHE58" s="239"/>
      <c r="GHF58" s="239"/>
      <c r="GHG58" s="239"/>
      <c r="GHH58" s="239"/>
      <c r="GHI58" s="239"/>
      <c r="GHJ58" s="239"/>
      <c r="GHK58" s="239"/>
      <c r="GHL58" s="239"/>
      <c r="GHM58" s="239"/>
      <c r="GHN58" s="239"/>
      <c r="GHO58" s="239"/>
      <c r="GHP58" s="239"/>
      <c r="GHQ58" s="239"/>
      <c r="GHR58" s="239"/>
      <c r="GHS58" s="239"/>
      <c r="GHT58" s="239"/>
      <c r="GHU58" s="239"/>
      <c r="GHV58" s="239"/>
      <c r="GHW58" s="239"/>
      <c r="GHX58" s="239"/>
      <c r="GHY58" s="239"/>
      <c r="GHZ58" s="239"/>
      <c r="GIA58" s="239"/>
      <c r="GIB58" s="239"/>
      <c r="GIC58" s="239"/>
      <c r="GID58" s="239"/>
      <c r="GIE58" s="239"/>
      <c r="GIF58" s="239"/>
      <c r="GIG58" s="239"/>
      <c r="GIH58" s="239"/>
      <c r="GII58" s="239"/>
      <c r="GIJ58" s="239"/>
      <c r="GIK58" s="239"/>
      <c r="GIL58" s="239"/>
      <c r="GIM58" s="239"/>
      <c r="GIN58" s="239"/>
      <c r="GIO58" s="239"/>
      <c r="GIP58" s="239"/>
      <c r="GIQ58" s="239"/>
      <c r="GIR58" s="239"/>
      <c r="GIS58" s="239"/>
      <c r="GIT58" s="239"/>
      <c r="GIU58" s="239"/>
      <c r="GIV58" s="239"/>
      <c r="GIW58" s="239"/>
      <c r="GIX58" s="239"/>
      <c r="GIY58" s="239"/>
      <c r="GIZ58" s="239"/>
      <c r="GJA58" s="239"/>
      <c r="GJB58" s="239"/>
      <c r="GJC58" s="239"/>
      <c r="GJD58" s="239"/>
      <c r="GJE58" s="239"/>
      <c r="GJF58" s="239"/>
      <c r="GJG58" s="239"/>
      <c r="GJH58" s="239"/>
      <c r="GJI58" s="239"/>
      <c r="GJJ58" s="239"/>
      <c r="GJK58" s="239"/>
      <c r="GJL58" s="239"/>
      <c r="GJM58" s="239"/>
      <c r="GJN58" s="239"/>
      <c r="GJO58" s="239"/>
      <c r="GJP58" s="239"/>
      <c r="GJQ58" s="239"/>
      <c r="GJR58" s="239"/>
      <c r="GJS58" s="239"/>
      <c r="GJT58" s="239"/>
      <c r="GJU58" s="239"/>
      <c r="GJV58" s="239"/>
      <c r="GJW58" s="239"/>
      <c r="GJX58" s="239"/>
      <c r="GJY58" s="239"/>
      <c r="GJZ58" s="239"/>
      <c r="GKA58" s="239"/>
      <c r="GKB58" s="239"/>
      <c r="GKC58" s="239"/>
      <c r="GKD58" s="239"/>
      <c r="GKE58" s="239"/>
      <c r="GKF58" s="239"/>
      <c r="GKG58" s="239"/>
      <c r="GKH58" s="239"/>
      <c r="GKI58" s="239"/>
      <c r="GKJ58" s="239"/>
      <c r="GKK58" s="239"/>
      <c r="GKL58" s="239"/>
      <c r="GKM58" s="239"/>
      <c r="GKN58" s="239"/>
      <c r="GKO58" s="239"/>
      <c r="GKP58" s="239"/>
      <c r="GKQ58" s="239"/>
      <c r="GKR58" s="239"/>
      <c r="GKS58" s="239"/>
      <c r="GKT58" s="239"/>
      <c r="GKU58" s="239"/>
      <c r="GKV58" s="239"/>
      <c r="GKW58" s="239"/>
      <c r="GKX58" s="239"/>
      <c r="GKY58" s="239"/>
      <c r="GKZ58" s="239"/>
      <c r="GLA58" s="239"/>
      <c r="GLB58" s="239"/>
      <c r="GLC58" s="239"/>
      <c r="GLD58" s="239"/>
      <c r="GLE58" s="239"/>
      <c r="GLF58" s="239"/>
      <c r="GLG58" s="239"/>
      <c r="GLH58" s="239"/>
      <c r="GLI58" s="239"/>
      <c r="GLJ58" s="239"/>
      <c r="GLK58" s="239"/>
      <c r="GLL58" s="239"/>
      <c r="GLM58" s="239"/>
      <c r="GLN58" s="239"/>
      <c r="GLO58" s="239"/>
      <c r="GLP58" s="239"/>
      <c r="GLQ58" s="239"/>
      <c r="GLR58" s="239"/>
      <c r="GLS58" s="239"/>
      <c r="GLT58" s="239"/>
      <c r="GLU58" s="239"/>
      <c r="GLV58" s="239"/>
      <c r="GLW58" s="239"/>
      <c r="GLX58" s="239"/>
      <c r="GLY58" s="239"/>
      <c r="GLZ58" s="239"/>
      <c r="GMA58" s="239"/>
      <c r="GMB58" s="239"/>
      <c r="GMC58" s="239"/>
      <c r="GMD58" s="239"/>
      <c r="GME58" s="239"/>
      <c r="GMF58" s="239"/>
      <c r="GMG58" s="239"/>
      <c r="GMH58" s="239"/>
      <c r="GMI58" s="239"/>
      <c r="GMJ58" s="239"/>
      <c r="GMK58" s="239"/>
      <c r="GML58" s="239"/>
      <c r="GMM58" s="239"/>
      <c r="GMN58" s="239"/>
      <c r="GMO58" s="239"/>
      <c r="GMP58" s="239"/>
      <c r="GMQ58" s="239"/>
      <c r="GMR58" s="239"/>
      <c r="GMS58" s="239"/>
      <c r="GMT58" s="239"/>
      <c r="GMU58" s="239"/>
      <c r="GMV58" s="239"/>
      <c r="GMW58" s="239"/>
      <c r="GMX58" s="239"/>
      <c r="GMY58" s="239"/>
      <c r="GMZ58" s="239"/>
      <c r="GNA58" s="239"/>
      <c r="GNB58" s="239"/>
      <c r="GNC58" s="239"/>
      <c r="GND58" s="239"/>
      <c r="GNE58" s="239"/>
      <c r="GNF58" s="239"/>
      <c r="GNG58" s="239"/>
      <c r="GNH58" s="239"/>
      <c r="GNI58" s="239"/>
      <c r="GNJ58" s="239"/>
      <c r="GNK58" s="239"/>
      <c r="GNL58" s="239"/>
      <c r="GNM58" s="239"/>
      <c r="GNN58" s="239"/>
      <c r="GNO58" s="239"/>
      <c r="GNP58" s="239"/>
      <c r="GNQ58" s="239"/>
      <c r="GNR58" s="239"/>
      <c r="GNS58" s="239"/>
      <c r="GNT58" s="239"/>
      <c r="GNU58" s="239"/>
      <c r="GNV58" s="239"/>
      <c r="GNW58" s="239"/>
      <c r="GNX58" s="239"/>
      <c r="GNY58" s="239"/>
      <c r="GNZ58" s="239"/>
      <c r="GOA58" s="239"/>
      <c r="GOB58" s="239"/>
      <c r="GOC58" s="239"/>
      <c r="GOD58" s="239"/>
      <c r="GOE58" s="239"/>
      <c r="GOF58" s="239"/>
      <c r="GOG58" s="239"/>
      <c r="GOH58" s="239"/>
      <c r="GOI58" s="239"/>
      <c r="GOJ58" s="239"/>
      <c r="GOK58" s="239"/>
      <c r="GOL58" s="239"/>
      <c r="GOM58" s="239"/>
      <c r="GON58" s="239"/>
      <c r="GOO58" s="239"/>
      <c r="GOP58" s="239"/>
      <c r="GOQ58" s="239"/>
      <c r="GOR58" s="239"/>
      <c r="GOS58" s="239"/>
      <c r="GOT58" s="239"/>
      <c r="GOU58" s="239"/>
      <c r="GOV58" s="239"/>
      <c r="GOW58" s="239"/>
      <c r="GOX58" s="239"/>
      <c r="GOY58" s="239"/>
      <c r="GOZ58" s="239"/>
      <c r="GPA58" s="239"/>
      <c r="GPB58" s="239"/>
      <c r="GPC58" s="239"/>
      <c r="GPD58" s="239"/>
      <c r="GPE58" s="239"/>
      <c r="GPF58" s="239"/>
      <c r="GPG58" s="239"/>
      <c r="GPH58" s="239"/>
      <c r="GPI58" s="239"/>
      <c r="GPJ58" s="239"/>
      <c r="GPK58" s="239"/>
      <c r="GPL58" s="239"/>
      <c r="GPM58" s="239"/>
      <c r="GPN58" s="239"/>
      <c r="GPO58" s="239"/>
      <c r="GPP58" s="239"/>
      <c r="GPQ58" s="239"/>
      <c r="GPR58" s="239"/>
      <c r="GPS58" s="239"/>
      <c r="GPT58" s="239"/>
      <c r="GPU58" s="239"/>
      <c r="GPV58" s="239"/>
      <c r="GPW58" s="239"/>
      <c r="GPX58" s="239"/>
      <c r="GPY58" s="239"/>
      <c r="GPZ58" s="239"/>
      <c r="GQA58" s="239"/>
      <c r="GQB58" s="239"/>
      <c r="GQC58" s="239"/>
      <c r="GQD58" s="239"/>
      <c r="GQE58" s="239"/>
      <c r="GQF58" s="239"/>
      <c r="GQG58" s="239"/>
      <c r="GQH58" s="239"/>
      <c r="GQI58" s="239"/>
      <c r="GQJ58" s="239"/>
      <c r="GQK58" s="239"/>
      <c r="GQL58" s="239"/>
      <c r="GQM58" s="239"/>
      <c r="GQN58" s="239"/>
      <c r="GQO58" s="239"/>
      <c r="GQP58" s="239"/>
      <c r="GQQ58" s="239"/>
      <c r="GQR58" s="239"/>
      <c r="GQS58" s="239"/>
      <c r="GQT58" s="239"/>
      <c r="GQU58" s="239"/>
      <c r="GQV58" s="239"/>
      <c r="GQW58" s="239"/>
      <c r="GQX58" s="239"/>
      <c r="GQY58" s="239"/>
      <c r="GQZ58" s="239"/>
      <c r="GRA58" s="239"/>
      <c r="GRB58" s="239"/>
      <c r="GRC58" s="239"/>
      <c r="GRD58" s="239"/>
      <c r="GRE58" s="239"/>
      <c r="GRF58" s="239"/>
      <c r="GRG58" s="239"/>
      <c r="GRH58" s="239"/>
      <c r="GRI58" s="239"/>
      <c r="GRJ58" s="239"/>
      <c r="GRK58" s="239"/>
      <c r="GRL58" s="239"/>
      <c r="GRM58" s="239"/>
      <c r="GRN58" s="239"/>
      <c r="GRO58" s="239"/>
      <c r="GRP58" s="239"/>
      <c r="GRQ58" s="239"/>
      <c r="GRR58" s="239"/>
      <c r="GRS58" s="239"/>
      <c r="GRT58" s="239"/>
      <c r="GRU58" s="239"/>
      <c r="GRV58" s="239"/>
      <c r="GRW58" s="239"/>
      <c r="GRX58" s="239"/>
      <c r="GRY58" s="239"/>
      <c r="GRZ58" s="239"/>
      <c r="GSA58" s="239"/>
      <c r="GSB58" s="239"/>
      <c r="GSC58" s="239"/>
      <c r="GSD58" s="239"/>
      <c r="GSE58" s="239"/>
      <c r="GSF58" s="239"/>
      <c r="GSG58" s="239"/>
      <c r="GSH58" s="239"/>
      <c r="GSI58" s="239"/>
      <c r="GSJ58" s="239"/>
      <c r="GSK58" s="239"/>
      <c r="GSL58" s="239"/>
      <c r="GSM58" s="239"/>
      <c r="GSN58" s="239"/>
      <c r="GSO58" s="239"/>
      <c r="GSP58" s="239"/>
      <c r="GSQ58" s="239"/>
      <c r="GSR58" s="239"/>
      <c r="GSS58" s="239"/>
      <c r="GST58" s="239"/>
      <c r="GSU58" s="239"/>
      <c r="GSV58" s="239"/>
      <c r="GSW58" s="239"/>
      <c r="GSX58" s="239"/>
      <c r="GSY58" s="239"/>
      <c r="GSZ58" s="239"/>
      <c r="GTA58" s="239"/>
      <c r="GTB58" s="239"/>
      <c r="GTC58" s="239"/>
      <c r="GTD58" s="239"/>
      <c r="GTE58" s="239"/>
      <c r="GTF58" s="239"/>
      <c r="GTG58" s="239"/>
      <c r="GTH58" s="239"/>
      <c r="GTI58" s="239"/>
      <c r="GTJ58" s="239"/>
      <c r="GTK58" s="239"/>
      <c r="GTL58" s="239"/>
      <c r="GTM58" s="239"/>
      <c r="GTN58" s="239"/>
      <c r="GTO58" s="239"/>
      <c r="GTP58" s="239"/>
      <c r="GTQ58" s="239"/>
      <c r="GTR58" s="239"/>
      <c r="GTS58" s="239"/>
      <c r="GTT58" s="239"/>
      <c r="GTU58" s="239"/>
      <c r="GTV58" s="239"/>
      <c r="GTW58" s="239"/>
      <c r="GTX58" s="239"/>
      <c r="GTY58" s="239"/>
      <c r="GTZ58" s="239"/>
      <c r="GUA58" s="239"/>
      <c r="GUB58" s="239"/>
      <c r="GUC58" s="239"/>
      <c r="GUD58" s="239"/>
      <c r="GUE58" s="239"/>
      <c r="GUF58" s="239"/>
      <c r="GUG58" s="239"/>
      <c r="GUH58" s="239"/>
      <c r="GUI58" s="239"/>
      <c r="GUJ58" s="239"/>
      <c r="GUK58" s="239"/>
      <c r="GUL58" s="239"/>
      <c r="GUM58" s="239"/>
      <c r="GUN58" s="239"/>
      <c r="GUO58" s="239"/>
      <c r="GUP58" s="239"/>
      <c r="GUQ58" s="239"/>
      <c r="GUR58" s="239"/>
      <c r="GUS58" s="239"/>
      <c r="GUT58" s="239"/>
      <c r="GUU58" s="239"/>
      <c r="GUV58" s="239"/>
      <c r="GUW58" s="239"/>
      <c r="GUX58" s="239"/>
      <c r="GUY58" s="239"/>
      <c r="GUZ58" s="239"/>
      <c r="GVA58" s="239"/>
      <c r="GVB58" s="239"/>
      <c r="GVC58" s="239"/>
      <c r="GVD58" s="239"/>
      <c r="GVE58" s="239"/>
      <c r="GVF58" s="239"/>
      <c r="GVG58" s="239"/>
      <c r="GVH58" s="239"/>
      <c r="GVI58" s="239"/>
      <c r="GVJ58" s="239"/>
      <c r="GVK58" s="239"/>
      <c r="GVL58" s="239"/>
      <c r="GVM58" s="239"/>
      <c r="GVN58" s="239"/>
      <c r="GVO58" s="239"/>
      <c r="GVP58" s="239"/>
      <c r="GVQ58" s="239"/>
      <c r="GVR58" s="239"/>
      <c r="GVS58" s="239"/>
      <c r="GVT58" s="239"/>
      <c r="GVU58" s="239"/>
      <c r="GVV58" s="239"/>
      <c r="GVW58" s="239"/>
      <c r="GVX58" s="239"/>
      <c r="GVY58" s="239"/>
      <c r="GVZ58" s="239"/>
      <c r="GWA58" s="239"/>
      <c r="GWB58" s="239"/>
      <c r="GWC58" s="239"/>
      <c r="GWD58" s="239"/>
      <c r="GWE58" s="239"/>
      <c r="GWF58" s="239"/>
      <c r="GWG58" s="239"/>
      <c r="GWH58" s="239"/>
      <c r="GWI58" s="239"/>
      <c r="GWJ58" s="239"/>
      <c r="GWK58" s="239"/>
      <c r="GWL58" s="239"/>
      <c r="GWM58" s="239"/>
      <c r="GWN58" s="239"/>
      <c r="GWO58" s="239"/>
      <c r="GWP58" s="239"/>
      <c r="GWQ58" s="239"/>
      <c r="GWR58" s="239"/>
      <c r="GWS58" s="239"/>
      <c r="GWT58" s="239"/>
      <c r="GWU58" s="239"/>
      <c r="GWV58" s="239"/>
      <c r="GWW58" s="239"/>
      <c r="GWX58" s="239"/>
      <c r="GWY58" s="239"/>
      <c r="GWZ58" s="239"/>
      <c r="GXA58" s="239"/>
      <c r="GXB58" s="239"/>
      <c r="GXC58" s="239"/>
      <c r="GXD58" s="239"/>
      <c r="GXE58" s="239"/>
      <c r="GXF58" s="239"/>
      <c r="GXG58" s="239"/>
      <c r="GXH58" s="239"/>
      <c r="GXI58" s="239"/>
      <c r="GXJ58" s="239"/>
      <c r="GXK58" s="239"/>
      <c r="GXL58" s="239"/>
      <c r="GXM58" s="239"/>
      <c r="GXN58" s="239"/>
      <c r="GXO58" s="239"/>
      <c r="GXP58" s="239"/>
      <c r="GXQ58" s="239"/>
      <c r="GXR58" s="239"/>
      <c r="GXS58" s="239"/>
      <c r="GXT58" s="239"/>
      <c r="GXU58" s="239"/>
      <c r="GXV58" s="239"/>
      <c r="GXW58" s="239"/>
      <c r="GXX58" s="239"/>
      <c r="GXY58" s="239"/>
      <c r="GXZ58" s="239"/>
      <c r="GYA58" s="239"/>
      <c r="GYB58" s="239"/>
      <c r="GYC58" s="239"/>
      <c r="GYD58" s="239"/>
      <c r="GYE58" s="239"/>
      <c r="GYF58" s="239"/>
      <c r="GYG58" s="239"/>
      <c r="GYH58" s="239"/>
      <c r="GYI58" s="239"/>
      <c r="GYJ58" s="239"/>
      <c r="GYK58" s="239"/>
      <c r="GYL58" s="239"/>
      <c r="GYM58" s="239"/>
      <c r="GYN58" s="239"/>
      <c r="GYO58" s="239"/>
      <c r="GYP58" s="239"/>
      <c r="GYQ58" s="239"/>
      <c r="GYR58" s="239"/>
      <c r="GYS58" s="239"/>
      <c r="GYT58" s="239"/>
      <c r="GYU58" s="239"/>
      <c r="GYV58" s="239"/>
      <c r="GYW58" s="239"/>
      <c r="GYX58" s="239"/>
      <c r="GYY58" s="239"/>
      <c r="GYZ58" s="239"/>
      <c r="GZA58" s="239"/>
      <c r="GZB58" s="239"/>
      <c r="GZC58" s="239"/>
      <c r="GZD58" s="239"/>
      <c r="GZE58" s="239"/>
      <c r="GZF58" s="239"/>
      <c r="GZG58" s="239"/>
      <c r="GZH58" s="239"/>
      <c r="GZI58" s="239"/>
      <c r="GZJ58" s="239"/>
      <c r="GZK58" s="239"/>
      <c r="GZL58" s="239"/>
      <c r="GZM58" s="239"/>
      <c r="GZN58" s="239"/>
      <c r="GZO58" s="239"/>
      <c r="GZP58" s="239"/>
      <c r="GZQ58" s="239"/>
      <c r="GZR58" s="239"/>
      <c r="GZS58" s="239"/>
      <c r="GZT58" s="239"/>
      <c r="GZU58" s="239"/>
      <c r="GZV58" s="239"/>
      <c r="GZW58" s="239"/>
      <c r="GZX58" s="239"/>
      <c r="GZY58" s="239"/>
      <c r="GZZ58" s="239"/>
      <c r="HAA58" s="239"/>
      <c r="HAB58" s="239"/>
      <c r="HAC58" s="239"/>
      <c r="HAD58" s="239"/>
      <c r="HAE58" s="239"/>
      <c r="HAF58" s="239"/>
      <c r="HAG58" s="239"/>
      <c r="HAH58" s="239"/>
      <c r="HAI58" s="239"/>
      <c r="HAJ58" s="239"/>
      <c r="HAK58" s="239"/>
      <c r="HAL58" s="239"/>
      <c r="HAM58" s="239"/>
      <c r="HAN58" s="239"/>
      <c r="HAO58" s="239"/>
      <c r="HAP58" s="239"/>
      <c r="HAQ58" s="239"/>
      <c r="HAR58" s="239"/>
      <c r="HAS58" s="239"/>
      <c r="HAT58" s="239"/>
      <c r="HAU58" s="239"/>
      <c r="HAV58" s="239"/>
      <c r="HAW58" s="239"/>
      <c r="HAX58" s="239"/>
      <c r="HAY58" s="239"/>
      <c r="HAZ58" s="239"/>
      <c r="HBA58" s="239"/>
      <c r="HBB58" s="239"/>
      <c r="HBC58" s="239"/>
      <c r="HBD58" s="239"/>
      <c r="HBE58" s="239"/>
      <c r="HBF58" s="239"/>
      <c r="HBG58" s="239"/>
      <c r="HBH58" s="239"/>
      <c r="HBI58" s="239"/>
      <c r="HBJ58" s="239"/>
      <c r="HBK58" s="239"/>
      <c r="HBL58" s="239"/>
      <c r="HBM58" s="239"/>
      <c r="HBN58" s="239"/>
      <c r="HBO58" s="239"/>
      <c r="HBP58" s="239"/>
      <c r="HBQ58" s="239"/>
      <c r="HBR58" s="239"/>
      <c r="HBS58" s="239"/>
      <c r="HBT58" s="239"/>
      <c r="HBU58" s="239"/>
      <c r="HBV58" s="239"/>
      <c r="HBW58" s="239"/>
      <c r="HBX58" s="239"/>
      <c r="HBY58" s="239"/>
      <c r="HBZ58" s="239"/>
      <c r="HCA58" s="239"/>
      <c r="HCB58" s="239"/>
      <c r="HCC58" s="239"/>
      <c r="HCD58" s="239"/>
      <c r="HCE58" s="239"/>
      <c r="HCF58" s="239"/>
      <c r="HCG58" s="239"/>
      <c r="HCH58" s="239"/>
      <c r="HCI58" s="239"/>
      <c r="HCJ58" s="239"/>
      <c r="HCK58" s="239"/>
      <c r="HCL58" s="239"/>
      <c r="HCM58" s="239"/>
      <c r="HCN58" s="239"/>
      <c r="HCO58" s="239"/>
      <c r="HCP58" s="239"/>
      <c r="HCQ58" s="239"/>
      <c r="HCR58" s="239"/>
      <c r="HCS58" s="239"/>
      <c r="HCT58" s="239"/>
      <c r="HCU58" s="239"/>
      <c r="HCV58" s="239"/>
      <c r="HCW58" s="239"/>
      <c r="HCX58" s="239"/>
      <c r="HCY58" s="239"/>
      <c r="HCZ58" s="239"/>
      <c r="HDA58" s="239"/>
      <c r="HDB58" s="239"/>
      <c r="HDC58" s="239"/>
      <c r="HDD58" s="239"/>
      <c r="HDE58" s="239"/>
      <c r="HDF58" s="239"/>
      <c r="HDG58" s="239"/>
      <c r="HDH58" s="239"/>
      <c r="HDI58" s="239"/>
      <c r="HDJ58" s="239"/>
      <c r="HDK58" s="239"/>
      <c r="HDL58" s="239"/>
      <c r="HDM58" s="239"/>
      <c r="HDN58" s="239"/>
      <c r="HDO58" s="239"/>
      <c r="HDP58" s="239"/>
      <c r="HDQ58" s="239"/>
      <c r="HDR58" s="239"/>
      <c r="HDS58" s="239"/>
      <c r="HDT58" s="239"/>
      <c r="HDU58" s="239"/>
      <c r="HDV58" s="239"/>
      <c r="HDW58" s="239"/>
      <c r="HDX58" s="239"/>
      <c r="HDY58" s="239"/>
      <c r="HDZ58" s="239"/>
      <c r="HEA58" s="239"/>
      <c r="HEB58" s="239"/>
      <c r="HEC58" s="239"/>
      <c r="HED58" s="239"/>
      <c r="HEE58" s="239"/>
      <c r="HEF58" s="239"/>
      <c r="HEG58" s="239"/>
      <c r="HEH58" s="239"/>
      <c r="HEI58" s="239"/>
      <c r="HEJ58" s="239"/>
      <c r="HEK58" s="239"/>
      <c r="HEL58" s="239"/>
      <c r="HEM58" s="239"/>
      <c r="HEN58" s="239"/>
      <c r="HEO58" s="239"/>
      <c r="HEP58" s="239"/>
      <c r="HEQ58" s="239"/>
      <c r="HER58" s="239"/>
      <c r="HES58" s="239"/>
      <c r="HET58" s="239"/>
      <c r="HEU58" s="239"/>
      <c r="HEV58" s="239"/>
      <c r="HEW58" s="239"/>
      <c r="HEX58" s="239"/>
      <c r="HEY58" s="239"/>
      <c r="HEZ58" s="239"/>
      <c r="HFA58" s="239"/>
      <c r="HFB58" s="239"/>
      <c r="HFC58" s="239"/>
      <c r="HFD58" s="239"/>
      <c r="HFE58" s="239"/>
      <c r="HFF58" s="239"/>
      <c r="HFG58" s="239"/>
      <c r="HFH58" s="239"/>
      <c r="HFI58" s="239"/>
      <c r="HFJ58" s="239"/>
      <c r="HFK58" s="239"/>
      <c r="HFL58" s="239"/>
      <c r="HFM58" s="239"/>
      <c r="HFN58" s="239"/>
      <c r="HFO58" s="239"/>
      <c r="HFP58" s="239"/>
      <c r="HFQ58" s="239"/>
      <c r="HFR58" s="239"/>
      <c r="HFS58" s="239"/>
      <c r="HFT58" s="239"/>
      <c r="HFU58" s="239"/>
      <c r="HFV58" s="239"/>
      <c r="HFW58" s="239"/>
      <c r="HFX58" s="239"/>
      <c r="HFY58" s="239"/>
      <c r="HFZ58" s="239"/>
      <c r="HGA58" s="239"/>
      <c r="HGB58" s="239"/>
      <c r="HGC58" s="239"/>
      <c r="HGD58" s="239"/>
      <c r="HGE58" s="239"/>
      <c r="HGF58" s="239"/>
      <c r="HGG58" s="239"/>
      <c r="HGH58" s="239"/>
      <c r="HGI58" s="239"/>
      <c r="HGJ58" s="239"/>
      <c r="HGK58" s="239"/>
      <c r="HGL58" s="239"/>
      <c r="HGM58" s="239"/>
      <c r="HGN58" s="239"/>
      <c r="HGO58" s="239"/>
      <c r="HGP58" s="239"/>
      <c r="HGQ58" s="239"/>
      <c r="HGR58" s="239"/>
      <c r="HGS58" s="239"/>
      <c r="HGT58" s="239"/>
      <c r="HGU58" s="239"/>
      <c r="HGV58" s="239"/>
      <c r="HGW58" s="239"/>
      <c r="HGX58" s="239"/>
      <c r="HGY58" s="239"/>
      <c r="HGZ58" s="239"/>
      <c r="HHA58" s="239"/>
      <c r="HHB58" s="239"/>
      <c r="HHC58" s="239"/>
      <c r="HHD58" s="239"/>
      <c r="HHE58" s="239"/>
      <c r="HHF58" s="239"/>
      <c r="HHG58" s="239"/>
      <c r="HHH58" s="239"/>
      <c r="HHI58" s="239"/>
      <c r="HHJ58" s="239"/>
      <c r="HHK58" s="239"/>
      <c r="HHL58" s="239"/>
      <c r="HHM58" s="239"/>
      <c r="HHN58" s="239"/>
      <c r="HHO58" s="239"/>
      <c r="HHP58" s="239"/>
      <c r="HHQ58" s="239"/>
      <c r="HHR58" s="239"/>
      <c r="HHS58" s="239"/>
      <c r="HHT58" s="239"/>
      <c r="HHU58" s="239"/>
      <c r="HHV58" s="239"/>
      <c r="HHW58" s="239"/>
      <c r="HHX58" s="239"/>
      <c r="HHY58" s="239"/>
      <c r="HHZ58" s="239"/>
      <c r="HIA58" s="239"/>
      <c r="HIB58" s="239"/>
      <c r="HIC58" s="239"/>
      <c r="HID58" s="239"/>
      <c r="HIE58" s="239"/>
      <c r="HIF58" s="239"/>
      <c r="HIG58" s="239"/>
      <c r="HIH58" s="239"/>
      <c r="HII58" s="239"/>
      <c r="HIJ58" s="239"/>
      <c r="HIK58" s="239"/>
      <c r="HIL58" s="239"/>
      <c r="HIM58" s="239"/>
      <c r="HIN58" s="239"/>
      <c r="HIO58" s="239"/>
      <c r="HIP58" s="239"/>
      <c r="HIQ58" s="239"/>
      <c r="HIR58" s="239"/>
      <c r="HIS58" s="239"/>
      <c r="HIT58" s="239"/>
      <c r="HIU58" s="239"/>
      <c r="HIV58" s="239"/>
      <c r="HIW58" s="239"/>
      <c r="HIX58" s="239"/>
      <c r="HIY58" s="239"/>
      <c r="HIZ58" s="239"/>
      <c r="HJA58" s="239"/>
      <c r="HJB58" s="239"/>
      <c r="HJC58" s="239"/>
      <c r="HJD58" s="239"/>
      <c r="HJE58" s="239"/>
      <c r="HJF58" s="239"/>
      <c r="HJG58" s="239"/>
      <c r="HJH58" s="239"/>
      <c r="HJI58" s="239"/>
      <c r="HJJ58" s="239"/>
      <c r="HJK58" s="239"/>
      <c r="HJL58" s="239"/>
      <c r="HJM58" s="239"/>
      <c r="HJN58" s="239"/>
      <c r="HJO58" s="239"/>
      <c r="HJP58" s="239"/>
      <c r="HJQ58" s="239"/>
      <c r="HJR58" s="239"/>
      <c r="HJS58" s="239"/>
      <c r="HJT58" s="239"/>
      <c r="HJU58" s="239"/>
      <c r="HJV58" s="239"/>
      <c r="HJW58" s="239"/>
      <c r="HJX58" s="239"/>
      <c r="HJY58" s="239"/>
      <c r="HJZ58" s="239"/>
      <c r="HKA58" s="239"/>
      <c r="HKB58" s="239"/>
      <c r="HKC58" s="239"/>
      <c r="HKD58" s="239"/>
      <c r="HKE58" s="239"/>
      <c r="HKF58" s="239"/>
      <c r="HKG58" s="239"/>
      <c r="HKH58" s="239"/>
      <c r="HKI58" s="239"/>
      <c r="HKJ58" s="239"/>
      <c r="HKK58" s="239"/>
      <c r="HKL58" s="239"/>
      <c r="HKM58" s="239"/>
      <c r="HKN58" s="239"/>
      <c r="HKO58" s="239"/>
      <c r="HKP58" s="239"/>
      <c r="HKQ58" s="239"/>
      <c r="HKR58" s="239"/>
      <c r="HKS58" s="239"/>
      <c r="HKT58" s="239"/>
      <c r="HKU58" s="239"/>
      <c r="HKV58" s="239"/>
      <c r="HKW58" s="239"/>
      <c r="HKX58" s="239"/>
      <c r="HKY58" s="239"/>
      <c r="HKZ58" s="239"/>
      <c r="HLA58" s="239"/>
      <c r="HLB58" s="239"/>
      <c r="HLC58" s="239"/>
      <c r="HLD58" s="239"/>
      <c r="HLE58" s="239"/>
      <c r="HLF58" s="239"/>
      <c r="HLG58" s="239"/>
      <c r="HLH58" s="239"/>
      <c r="HLI58" s="239"/>
      <c r="HLJ58" s="239"/>
      <c r="HLK58" s="239"/>
      <c r="HLL58" s="239"/>
      <c r="HLM58" s="239"/>
      <c r="HLN58" s="239"/>
      <c r="HLO58" s="239"/>
      <c r="HLP58" s="239"/>
      <c r="HLQ58" s="239"/>
      <c r="HLR58" s="239"/>
      <c r="HLS58" s="239"/>
      <c r="HLT58" s="239"/>
      <c r="HLU58" s="239"/>
      <c r="HLV58" s="239"/>
      <c r="HLW58" s="239"/>
      <c r="HLX58" s="239"/>
      <c r="HLY58" s="239"/>
      <c r="HLZ58" s="239"/>
      <c r="HMA58" s="239"/>
      <c r="HMB58" s="239"/>
      <c r="HMC58" s="239"/>
      <c r="HMD58" s="239"/>
      <c r="HME58" s="239"/>
      <c r="HMF58" s="239"/>
      <c r="HMG58" s="239"/>
      <c r="HMH58" s="239"/>
      <c r="HMI58" s="239"/>
      <c r="HMJ58" s="239"/>
      <c r="HMK58" s="239"/>
      <c r="HML58" s="239"/>
      <c r="HMM58" s="239"/>
      <c r="HMN58" s="239"/>
      <c r="HMO58" s="239"/>
      <c r="HMP58" s="239"/>
      <c r="HMQ58" s="239"/>
      <c r="HMR58" s="239"/>
      <c r="HMS58" s="239"/>
      <c r="HMT58" s="239"/>
      <c r="HMU58" s="239"/>
      <c r="HMV58" s="239"/>
      <c r="HMW58" s="239"/>
      <c r="HMX58" s="239"/>
      <c r="HMY58" s="239"/>
      <c r="HMZ58" s="239"/>
      <c r="HNA58" s="239"/>
      <c r="HNB58" s="239"/>
      <c r="HNC58" s="239"/>
      <c r="HND58" s="239"/>
      <c r="HNE58" s="239"/>
      <c r="HNF58" s="239"/>
      <c r="HNG58" s="239"/>
      <c r="HNH58" s="239"/>
      <c r="HNI58" s="239"/>
      <c r="HNJ58" s="239"/>
      <c r="HNK58" s="239"/>
      <c r="HNL58" s="239"/>
      <c r="HNM58" s="239"/>
      <c r="HNN58" s="239"/>
      <c r="HNO58" s="239"/>
      <c r="HNP58" s="239"/>
      <c r="HNQ58" s="239"/>
      <c r="HNR58" s="239"/>
      <c r="HNS58" s="239"/>
      <c r="HNT58" s="239"/>
      <c r="HNU58" s="239"/>
      <c r="HNV58" s="239"/>
      <c r="HNW58" s="239"/>
      <c r="HNX58" s="239"/>
      <c r="HNY58" s="239"/>
      <c r="HNZ58" s="239"/>
      <c r="HOA58" s="239"/>
      <c r="HOB58" s="239"/>
      <c r="HOC58" s="239"/>
      <c r="HOD58" s="239"/>
      <c r="HOE58" s="239"/>
      <c r="HOF58" s="239"/>
      <c r="HOG58" s="239"/>
      <c r="HOH58" s="239"/>
      <c r="HOI58" s="239"/>
      <c r="HOJ58" s="239"/>
      <c r="HOK58" s="239"/>
      <c r="HOL58" s="239"/>
      <c r="HOM58" s="239"/>
      <c r="HON58" s="239"/>
      <c r="HOO58" s="239"/>
      <c r="HOP58" s="239"/>
      <c r="HOQ58" s="239"/>
      <c r="HOR58" s="239"/>
      <c r="HOS58" s="239"/>
      <c r="HOT58" s="239"/>
      <c r="HOU58" s="239"/>
      <c r="HOV58" s="239"/>
      <c r="HOW58" s="239"/>
      <c r="HOX58" s="239"/>
      <c r="HOY58" s="239"/>
      <c r="HOZ58" s="239"/>
      <c r="HPA58" s="239"/>
      <c r="HPB58" s="239"/>
      <c r="HPC58" s="239"/>
      <c r="HPD58" s="239"/>
      <c r="HPE58" s="239"/>
      <c r="HPF58" s="239"/>
      <c r="HPG58" s="239"/>
      <c r="HPH58" s="239"/>
      <c r="HPI58" s="239"/>
      <c r="HPJ58" s="239"/>
      <c r="HPK58" s="239"/>
      <c r="HPL58" s="239"/>
      <c r="HPM58" s="239"/>
      <c r="HPN58" s="239"/>
      <c r="HPO58" s="239"/>
      <c r="HPP58" s="239"/>
      <c r="HPQ58" s="239"/>
      <c r="HPR58" s="239"/>
      <c r="HPS58" s="239"/>
      <c r="HPT58" s="239"/>
      <c r="HPU58" s="239"/>
      <c r="HPV58" s="239"/>
      <c r="HPW58" s="239"/>
      <c r="HPX58" s="239"/>
      <c r="HPY58" s="239"/>
      <c r="HPZ58" s="239"/>
      <c r="HQA58" s="239"/>
      <c r="HQB58" s="239"/>
      <c r="HQC58" s="239"/>
      <c r="HQD58" s="239"/>
      <c r="HQE58" s="239"/>
      <c r="HQF58" s="239"/>
      <c r="HQG58" s="239"/>
      <c r="HQH58" s="239"/>
      <c r="HQI58" s="239"/>
      <c r="HQJ58" s="239"/>
      <c r="HQK58" s="239"/>
      <c r="HQL58" s="239"/>
      <c r="HQM58" s="239"/>
      <c r="HQN58" s="239"/>
      <c r="HQO58" s="239"/>
      <c r="HQP58" s="239"/>
      <c r="HQQ58" s="239"/>
      <c r="HQR58" s="239"/>
      <c r="HQS58" s="239"/>
      <c r="HQT58" s="239"/>
      <c r="HQU58" s="239"/>
      <c r="HQV58" s="239"/>
      <c r="HQW58" s="239"/>
      <c r="HQX58" s="239"/>
      <c r="HQY58" s="239"/>
      <c r="HQZ58" s="239"/>
      <c r="HRA58" s="239"/>
      <c r="HRB58" s="239"/>
      <c r="HRC58" s="239"/>
      <c r="HRD58" s="239"/>
      <c r="HRE58" s="239"/>
      <c r="HRF58" s="239"/>
      <c r="HRG58" s="239"/>
      <c r="HRH58" s="239"/>
      <c r="HRI58" s="239"/>
      <c r="HRJ58" s="239"/>
      <c r="HRK58" s="239"/>
      <c r="HRL58" s="239"/>
      <c r="HRM58" s="239"/>
      <c r="HRN58" s="239"/>
      <c r="HRO58" s="239"/>
      <c r="HRP58" s="239"/>
      <c r="HRQ58" s="239"/>
      <c r="HRR58" s="239"/>
      <c r="HRS58" s="239"/>
      <c r="HRT58" s="239"/>
      <c r="HRU58" s="239"/>
      <c r="HRV58" s="239"/>
      <c r="HRW58" s="239"/>
      <c r="HRX58" s="239"/>
      <c r="HRY58" s="239"/>
      <c r="HRZ58" s="239"/>
      <c r="HSA58" s="239"/>
      <c r="HSB58" s="239"/>
      <c r="HSC58" s="239"/>
      <c r="HSD58" s="239"/>
      <c r="HSE58" s="239"/>
      <c r="HSF58" s="239"/>
      <c r="HSG58" s="239"/>
      <c r="HSH58" s="239"/>
      <c r="HSI58" s="239"/>
      <c r="HSJ58" s="239"/>
      <c r="HSK58" s="239"/>
      <c r="HSL58" s="239"/>
      <c r="HSM58" s="239"/>
      <c r="HSN58" s="239"/>
      <c r="HSO58" s="239"/>
      <c r="HSP58" s="239"/>
      <c r="HSQ58" s="239"/>
      <c r="HSR58" s="239"/>
      <c r="HSS58" s="239"/>
      <c r="HST58" s="239"/>
      <c r="HSU58" s="239"/>
      <c r="HSV58" s="239"/>
      <c r="HSW58" s="239"/>
      <c r="HSX58" s="239"/>
      <c r="HSY58" s="239"/>
      <c r="HSZ58" s="239"/>
      <c r="HTA58" s="239"/>
      <c r="HTB58" s="239"/>
      <c r="HTC58" s="239"/>
      <c r="HTD58" s="239"/>
      <c r="HTE58" s="239"/>
      <c r="HTF58" s="239"/>
      <c r="HTG58" s="239"/>
      <c r="HTH58" s="239"/>
      <c r="HTI58" s="239"/>
      <c r="HTJ58" s="239"/>
      <c r="HTK58" s="239"/>
      <c r="HTL58" s="239"/>
      <c r="HTM58" s="239"/>
      <c r="HTN58" s="239"/>
      <c r="HTO58" s="239"/>
      <c r="HTP58" s="239"/>
      <c r="HTQ58" s="239"/>
      <c r="HTR58" s="239"/>
      <c r="HTS58" s="239"/>
      <c r="HTT58" s="239"/>
      <c r="HTU58" s="239"/>
      <c r="HTV58" s="239"/>
      <c r="HTW58" s="239"/>
      <c r="HTX58" s="239"/>
      <c r="HTY58" s="239"/>
      <c r="HTZ58" s="239"/>
      <c r="HUA58" s="239"/>
      <c r="HUB58" s="239"/>
      <c r="HUC58" s="239"/>
      <c r="HUD58" s="239"/>
      <c r="HUE58" s="239"/>
      <c r="HUF58" s="239"/>
      <c r="HUG58" s="239"/>
      <c r="HUH58" s="239"/>
      <c r="HUI58" s="239"/>
      <c r="HUJ58" s="239"/>
      <c r="HUK58" s="239"/>
      <c r="HUL58" s="239"/>
      <c r="HUM58" s="239"/>
      <c r="HUN58" s="239"/>
      <c r="HUO58" s="239"/>
      <c r="HUP58" s="239"/>
      <c r="HUQ58" s="239"/>
      <c r="HUR58" s="239"/>
      <c r="HUS58" s="239"/>
      <c r="HUT58" s="239"/>
      <c r="HUU58" s="239"/>
      <c r="HUV58" s="239"/>
      <c r="HUW58" s="239"/>
      <c r="HUX58" s="239"/>
      <c r="HUY58" s="239"/>
      <c r="HUZ58" s="239"/>
      <c r="HVA58" s="239"/>
      <c r="HVB58" s="239"/>
      <c r="HVC58" s="239"/>
      <c r="HVD58" s="239"/>
      <c r="HVE58" s="239"/>
      <c r="HVF58" s="239"/>
      <c r="HVG58" s="239"/>
      <c r="HVH58" s="239"/>
      <c r="HVI58" s="239"/>
      <c r="HVJ58" s="239"/>
      <c r="HVK58" s="239"/>
      <c r="HVL58" s="239"/>
      <c r="HVM58" s="239"/>
      <c r="HVN58" s="239"/>
      <c r="HVO58" s="239"/>
      <c r="HVP58" s="239"/>
      <c r="HVQ58" s="239"/>
      <c r="HVR58" s="239"/>
      <c r="HVS58" s="239"/>
      <c r="HVT58" s="239"/>
      <c r="HVU58" s="239"/>
      <c r="HVV58" s="239"/>
      <c r="HVW58" s="239"/>
      <c r="HVX58" s="239"/>
      <c r="HVY58" s="239"/>
      <c r="HVZ58" s="239"/>
      <c r="HWA58" s="239"/>
      <c r="HWB58" s="239"/>
      <c r="HWC58" s="239"/>
      <c r="HWD58" s="239"/>
      <c r="HWE58" s="239"/>
      <c r="HWF58" s="239"/>
      <c r="HWG58" s="239"/>
      <c r="HWH58" s="239"/>
      <c r="HWI58" s="239"/>
      <c r="HWJ58" s="239"/>
      <c r="HWK58" s="239"/>
      <c r="HWL58" s="239"/>
      <c r="HWM58" s="239"/>
      <c r="HWN58" s="239"/>
      <c r="HWO58" s="239"/>
      <c r="HWP58" s="239"/>
      <c r="HWQ58" s="239"/>
      <c r="HWR58" s="239"/>
      <c r="HWS58" s="239"/>
      <c r="HWT58" s="239"/>
      <c r="HWU58" s="239"/>
      <c r="HWV58" s="239"/>
      <c r="HWW58" s="239"/>
      <c r="HWX58" s="239"/>
      <c r="HWY58" s="239"/>
      <c r="HWZ58" s="239"/>
      <c r="HXA58" s="239"/>
      <c r="HXB58" s="239"/>
      <c r="HXC58" s="239"/>
      <c r="HXD58" s="239"/>
      <c r="HXE58" s="239"/>
      <c r="HXF58" s="239"/>
      <c r="HXG58" s="239"/>
      <c r="HXH58" s="239"/>
      <c r="HXI58" s="239"/>
      <c r="HXJ58" s="239"/>
      <c r="HXK58" s="239"/>
      <c r="HXL58" s="239"/>
      <c r="HXM58" s="239"/>
      <c r="HXN58" s="239"/>
      <c r="HXO58" s="239"/>
      <c r="HXP58" s="239"/>
      <c r="HXQ58" s="239"/>
      <c r="HXR58" s="239"/>
      <c r="HXS58" s="239"/>
      <c r="HXT58" s="239"/>
      <c r="HXU58" s="239"/>
      <c r="HXV58" s="239"/>
      <c r="HXW58" s="239"/>
      <c r="HXX58" s="239"/>
      <c r="HXY58" s="239"/>
      <c r="HXZ58" s="239"/>
      <c r="HYA58" s="239"/>
      <c r="HYB58" s="239"/>
      <c r="HYC58" s="239"/>
      <c r="HYD58" s="239"/>
      <c r="HYE58" s="239"/>
      <c r="HYF58" s="239"/>
      <c r="HYG58" s="239"/>
      <c r="HYH58" s="239"/>
      <c r="HYI58" s="239"/>
      <c r="HYJ58" s="239"/>
      <c r="HYK58" s="239"/>
      <c r="HYL58" s="239"/>
      <c r="HYM58" s="239"/>
      <c r="HYN58" s="239"/>
      <c r="HYO58" s="239"/>
      <c r="HYP58" s="239"/>
      <c r="HYQ58" s="239"/>
      <c r="HYR58" s="239"/>
      <c r="HYS58" s="239"/>
      <c r="HYT58" s="239"/>
      <c r="HYU58" s="239"/>
      <c r="HYV58" s="239"/>
      <c r="HYW58" s="239"/>
      <c r="HYX58" s="239"/>
      <c r="HYY58" s="239"/>
      <c r="HYZ58" s="239"/>
      <c r="HZA58" s="239"/>
      <c r="HZB58" s="239"/>
      <c r="HZC58" s="239"/>
      <c r="HZD58" s="239"/>
      <c r="HZE58" s="239"/>
      <c r="HZF58" s="239"/>
      <c r="HZG58" s="239"/>
      <c r="HZH58" s="239"/>
      <c r="HZI58" s="239"/>
      <c r="HZJ58" s="239"/>
      <c r="HZK58" s="239"/>
      <c r="HZL58" s="239"/>
      <c r="HZM58" s="239"/>
      <c r="HZN58" s="239"/>
      <c r="HZO58" s="239"/>
      <c r="HZP58" s="239"/>
      <c r="HZQ58" s="239"/>
      <c r="HZR58" s="239"/>
      <c r="HZS58" s="239"/>
      <c r="HZT58" s="239"/>
      <c r="HZU58" s="239"/>
      <c r="HZV58" s="239"/>
      <c r="HZW58" s="239"/>
      <c r="HZX58" s="239"/>
      <c r="HZY58" s="239"/>
      <c r="HZZ58" s="239"/>
      <c r="IAA58" s="239"/>
      <c r="IAB58" s="239"/>
      <c r="IAC58" s="239"/>
      <c r="IAD58" s="239"/>
      <c r="IAE58" s="239"/>
      <c r="IAF58" s="239"/>
      <c r="IAG58" s="239"/>
      <c r="IAH58" s="239"/>
      <c r="IAI58" s="239"/>
      <c r="IAJ58" s="239"/>
      <c r="IAK58" s="239"/>
      <c r="IAL58" s="239"/>
      <c r="IAM58" s="239"/>
      <c r="IAN58" s="239"/>
      <c r="IAO58" s="239"/>
      <c r="IAP58" s="239"/>
      <c r="IAQ58" s="239"/>
      <c r="IAR58" s="239"/>
      <c r="IAS58" s="239"/>
      <c r="IAT58" s="239"/>
      <c r="IAU58" s="239"/>
      <c r="IAV58" s="239"/>
      <c r="IAW58" s="239"/>
      <c r="IAX58" s="239"/>
      <c r="IAY58" s="239"/>
      <c r="IAZ58" s="239"/>
      <c r="IBA58" s="239"/>
      <c r="IBB58" s="239"/>
      <c r="IBC58" s="239"/>
      <c r="IBD58" s="239"/>
      <c r="IBE58" s="239"/>
      <c r="IBF58" s="239"/>
      <c r="IBG58" s="239"/>
      <c r="IBH58" s="239"/>
      <c r="IBI58" s="239"/>
      <c r="IBJ58" s="239"/>
      <c r="IBK58" s="239"/>
      <c r="IBL58" s="239"/>
      <c r="IBM58" s="239"/>
      <c r="IBN58" s="239"/>
      <c r="IBO58" s="239"/>
      <c r="IBP58" s="239"/>
      <c r="IBQ58" s="239"/>
      <c r="IBR58" s="239"/>
      <c r="IBS58" s="239"/>
      <c r="IBT58" s="239"/>
      <c r="IBU58" s="239"/>
      <c r="IBV58" s="239"/>
      <c r="IBW58" s="239"/>
      <c r="IBX58" s="239"/>
      <c r="IBY58" s="239"/>
      <c r="IBZ58" s="239"/>
      <c r="ICA58" s="239"/>
      <c r="ICB58" s="239"/>
      <c r="ICC58" s="239"/>
      <c r="ICD58" s="239"/>
      <c r="ICE58" s="239"/>
      <c r="ICF58" s="239"/>
      <c r="ICG58" s="239"/>
      <c r="ICH58" s="239"/>
      <c r="ICI58" s="239"/>
      <c r="ICJ58" s="239"/>
      <c r="ICK58" s="239"/>
      <c r="ICL58" s="239"/>
      <c r="ICM58" s="239"/>
      <c r="ICN58" s="239"/>
      <c r="ICO58" s="239"/>
      <c r="ICP58" s="239"/>
      <c r="ICQ58" s="239"/>
      <c r="ICR58" s="239"/>
      <c r="ICS58" s="239"/>
      <c r="ICT58" s="239"/>
      <c r="ICU58" s="239"/>
      <c r="ICV58" s="239"/>
      <c r="ICW58" s="239"/>
      <c r="ICX58" s="239"/>
      <c r="ICY58" s="239"/>
      <c r="ICZ58" s="239"/>
      <c r="IDA58" s="239"/>
      <c r="IDB58" s="239"/>
      <c r="IDC58" s="239"/>
      <c r="IDD58" s="239"/>
      <c r="IDE58" s="239"/>
      <c r="IDF58" s="239"/>
      <c r="IDG58" s="239"/>
      <c r="IDH58" s="239"/>
      <c r="IDI58" s="239"/>
      <c r="IDJ58" s="239"/>
      <c r="IDK58" s="239"/>
      <c r="IDL58" s="239"/>
      <c r="IDM58" s="239"/>
      <c r="IDN58" s="239"/>
      <c r="IDO58" s="239"/>
      <c r="IDP58" s="239"/>
      <c r="IDQ58" s="239"/>
      <c r="IDR58" s="239"/>
      <c r="IDS58" s="239"/>
      <c r="IDT58" s="239"/>
      <c r="IDU58" s="239"/>
      <c r="IDV58" s="239"/>
      <c r="IDW58" s="239"/>
      <c r="IDX58" s="239"/>
      <c r="IDY58" s="239"/>
      <c r="IDZ58" s="239"/>
      <c r="IEA58" s="239"/>
      <c r="IEB58" s="239"/>
      <c r="IEC58" s="239"/>
      <c r="IED58" s="239"/>
      <c r="IEE58" s="239"/>
      <c r="IEF58" s="239"/>
      <c r="IEG58" s="239"/>
      <c r="IEH58" s="239"/>
      <c r="IEI58" s="239"/>
      <c r="IEJ58" s="239"/>
      <c r="IEK58" s="239"/>
      <c r="IEL58" s="239"/>
      <c r="IEM58" s="239"/>
      <c r="IEN58" s="239"/>
      <c r="IEO58" s="239"/>
      <c r="IEP58" s="239"/>
      <c r="IEQ58" s="239"/>
      <c r="IER58" s="239"/>
      <c r="IES58" s="239"/>
      <c r="IET58" s="239"/>
      <c r="IEU58" s="239"/>
      <c r="IEV58" s="239"/>
      <c r="IEW58" s="239"/>
      <c r="IEX58" s="239"/>
      <c r="IEY58" s="239"/>
      <c r="IEZ58" s="239"/>
      <c r="IFA58" s="239"/>
      <c r="IFB58" s="239"/>
      <c r="IFC58" s="239"/>
      <c r="IFD58" s="239"/>
      <c r="IFE58" s="239"/>
      <c r="IFF58" s="239"/>
      <c r="IFG58" s="239"/>
      <c r="IFH58" s="239"/>
      <c r="IFI58" s="239"/>
      <c r="IFJ58" s="239"/>
      <c r="IFK58" s="239"/>
      <c r="IFL58" s="239"/>
      <c r="IFM58" s="239"/>
      <c r="IFN58" s="239"/>
      <c r="IFO58" s="239"/>
      <c r="IFP58" s="239"/>
      <c r="IFQ58" s="239"/>
      <c r="IFR58" s="239"/>
      <c r="IFS58" s="239"/>
      <c r="IFT58" s="239"/>
      <c r="IFU58" s="239"/>
      <c r="IFV58" s="239"/>
      <c r="IFW58" s="239"/>
      <c r="IFX58" s="239"/>
      <c r="IFY58" s="239"/>
      <c r="IFZ58" s="239"/>
      <c r="IGA58" s="239"/>
      <c r="IGB58" s="239"/>
      <c r="IGC58" s="239"/>
      <c r="IGD58" s="239"/>
      <c r="IGE58" s="239"/>
      <c r="IGF58" s="239"/>
      <c r="IGG58" s="239"/>
      <c r="IGH58" s="239"/>
      <c r="IGI58" s="239"/>
      <c r="IGJ58" s="239"/>
      <c r="IGK58" s="239"/>
      <c r="IGL58" s="239"/>
      <c r="IGM58" s="239"/>
      <c r="IGN58" s="239"/>
      <c r="IGO58" s="239"/>
      <c r="IGP58" s="239"/>
      <c r="IGQ58" s="239"/>
      <c r="IGR58" s="239"/>
      <c r="IGS58" s="239"/>
      <c r="IGT58" s="239"/>
      <c r="IGU58" s="239"/>
      <c r="IGV58" s="239"/>
      <c r="IGW58" s="239"/>
      <c r="IGX58" s="239"/>
      <c r="IGY58" s="239"/>
      <c r="IGZ58" s="239"/>
      <c r="IHA58" s="239"/>
      <c r="IHB58" s="239"/>
      <c r="IHC58" s="239"/>
      <c r="IHD58" s="239"/>
      <c r="IHE58" s="239"/>
      <c r="IHF58" s="239"/>
      <c r="IHG58" s="239"/>
      <c r="IHH58" s="239"/>
      <c r="IHI58" s="239"/>
      <c r="IHJ58" s="239"/>
      <c r="IHK58" s="239"/>
      <c r="IHL58" s="239"/>
      <c r="IHM58" s="239"/>
      <c r="IHN58" s="239"/>
      <c r="IHO58" s="239"/>
      <c r="IHP58" s="239"/>
      <c r="IHQ58" s="239"/>
      <c r="IHR58" s="239"/>
      <c r="IHS58" s="239"/>
      <c r="IHT58" s="239"/>
      <c r="IHU58" s="239"/>
      <c r="IHV58" s="239"/>
      <c r="IHW58" s="239"/>
      <c r="IHX58" s="239"/>
      <c r="IHY58" s="239"/>
      <c r="IHZ58" s="239"/>
      <c r="IIA58" s="239"/>
      <c r="IIB58" s="239"/>
      <c r="IIC58" s="239"/>
      <c r="IID58" s="239"/>
      <c r="IIE58" s="239"/>
      <c r="IIF58" s="239"/>
      <c r="IIG58" s="239"/>
      <c r="IIH58" s="239"/>
      <c r="III58" s="239"/>
      <c r="IIJ58" s="239"/>
      <c r="IIK58" s="239"/>
      <c r="IIL58" s="239"/>
      <c r="IIM58" s="239"/>
      <c r="IIN58" s="239"/>
      <c r="IIO58" s="239"/>
      <c r="IIP58" s="239"/>
      <c r="IIQ58" s="239"/>
      <c r="IIR58" s="239"/>
      <c r="IIS58" s="239"/>
      <c r="IIT58" s="239"/>
      <c r="IIU58" s="239"/>
      <c r="IIV58" s="239"/>
      <c r="IIW58" s="239"/>
      <c r="IIX58" s="239"/>
      <c r="IIY58" s="239"/>
      <c r="IIZ58" s="239"/>
      <c r="IJA58" s="239"/>
      <c r="IJB58" s="239"/>
      <c r="IJC58" s="239"/>
      <c r="IJD58" s="239"/>
      <c r="IJE58" s="239"/>
      <c r="IJF58" s="239"/>
      <c r="IJG58" s="239"/>
      <c r="IJH58" s="239"/>
      <c r="IJI58" s="239"/>
      <c r="IJJ58" s="239"/>
      <c r="IJK58" s="239"/>
      <c r="IJL58" s="239"/>
      <c r="IJM58" s="239"/>
      <c r="IJN58" s="239"/>
      <c r="IJO58" s="239"/>
      <c r="IJP58" s="239"/>
      <c r="IJQ58" s="239"/>
      <c r="IJR58" s="239"/>
      <c r="IJS58" s="239"/>
      <c r="IJT58" s="239"/>
      <c r="IJU58" s="239"/>
      <c r="IJV58" s="239"/>
      <c r="IJW58" s="239"/>
      <c r="IJX58" s="239"/>
      <c r="IJY58" s="239"/>
      <c r="IJZ58" s="239"/>
      <c r="IKA58" s="239"/>
      <c r="IKB58" s="239"/>
      <c r="IKC58" s="239"/>
      <c r="IKD58" s="239"/>
      <c r="IKE58" s="239"/>
      <c r="IKF58" s="239"/>
      <c r="IKG58" s="239"/>
      <c r="IKH58" s="239"/>
      <c r="IKI58" s="239"/>
      <c r="IKJ58" s="239"/>
      <c r="IKK58" s="239"/>
      <c r="IKL58" s="239"/>
      <c r="IKM58" s="239"/>
      <c r="IKN58" s="239"/>
      <c r="IKO58" s="239"/>
      <c r="IKP58" s="239"/>
      <c r="IKQ58" s="239"/>
      <c r="IKR58" s="239"/>
      <c r="IKS58" s="239"/>
      <c r="IKT58" s="239"/>
      <c r="IKU58" s="239"/>
      <c r="IKV58" s="239"/>
      <c r="IKW58" s="239"/>
      <c r="IKX58" s="239"/>
      <c r="IKY58" s="239"/>
      <c r="IKZ58" s="239"/>
      <c r="ILA58" s="239"/>
      <c r="ILB58" s="239"/>
      <c r="ILC58" s="239"/>
      <c r="ILD58" s="239"/>
      <c r="ILE58" s="239"/>
      <c r="ILF58" s="239"/>
      <c r="ILG58" s="239"/>
      <c r="ILH58" s="239"/>
      <c r="ILI58" s="239"/>
      <c r="ILJ58" s="239"/>
      <c r="ILK58" s="239"/>
      <c r="ILL58" s="239"/>
      <c r="ILM58" s="239"/>
      <c r="ILN58" s="239"/>
      <c r="ILO58" s="239"/>
      <c r="ILP58" s="239"/>
      <c r="ILQ58" s="239"/>
      <c r="ILR58" s="239"/>
      <c r="ILS58" s="239"/>
      <c r="ILT58" s="239"/>
      <c r="ILU58" s="239"/>
      <c r="ILV58" s="239"/>
      <c r="ILW58" s="239"/>
      <c r="ILX58" s="239"/>
      <c r="ILY58" s="239"/>
      <c r="ILZ58" s="239"/>
      <c r="IMA58" s="239"/>
      <c r="IMB58" s="239"/>
      <c r="IMC58" s="239"/>
      <c r="IMD58" s="239"/>
      <c r="IME58" s="239"/>
      <c r="IMF58" s="239"/>
      <c r="IMG58" s="239"/>
      <c r="IMH58" s="239"/>
      <c r="IMI58" s="239"/>
      <c r="IMJ58" s="239"/>
      <c r="IMK58" s="239"/>
      <c r="IML58" s="239"/>
      <c r="IMM58" s="239"/>
      <c r="IMN58" s="239"/>
      <c r="IMO58" s="239"/>
      <c r="IMP58" s="239"/>
      <c r="IMQ58" s="239"/>
      <c r="IMR58" s="239"/>
      <c r="IMS58" s="239"/>
      <c r="IMT58" s="239"/>
      <c r="IMU58" s="239"/>
      <c r="IMV58" s="239"/>
      <c r="IMW58" s="239"/>
      <c r="IMX58" s="239"/>
      <c r="IMY58" s="239"/>
      <c r="IMZ58" s="239"/>
      <c r="INA58" s="239"/>
      <c r="INB58" s="239"/>
      <c r="INC58" s="239"/>
      <c r="IND58" s="239"/>
      <c r="INE58" s="239"/>
      <c r="INF58" s="239"/>
      <c r="ING58" s="239"/>
      <c r="INH58" s="239"/>
      <c r="INI58" s="239"/>
      <c r="INJ58" s="239"/>
      <c r="INK58" s="239"/>
      <c r="INL58" s="239"/>
      <c r="INM58" s="239"/>
      <c r="INN58" s="239"/>
      <c r="INO58" s="239"/>
      <c r="INP58" s="239"/>
      <c r="INQ58" s="239"/>
      <c r="INR58" s="239"/>
      <c r="INS58" s="239"/>
      <c r="INT58" s="239"/>
      <c r="INU58" s="239"/>
      <c r="INV58" s="239"/>
      <c r="INW58" s="239"/>
      <c r="INX58" s="239"/>
      <c r="INY58" s="239"/>
      <c r="INZ58" s="239"/>
      <c r="IOA58" s="239"/>
      <c r="IOB58" s="239"/>
      <c r="IOC58" s="239"/>
      <c r="IOD58" s="239"/>
      <c r="IOE58" s="239"/>
      <c r="IOF58" s="239"/>
      <c r="IOG58" s="239"/>
      <c r="IOH58" s="239"/>
      <c r="IOI58" s="239"/>
      <c r="IOJ58" s="239"/>
      <c r="IOK58" s="239"/>
      <c r="IOL58" s="239"/>
      <c r="IOM58" s="239"/>
      <c r="ION58" s="239"/>
      <c r="IOO58" s="239"/>
      <c r="IOP58" s="239"/>
      <c r="IOQ58" s="239"/>
      <c r="IOR58" s="239"/>
      <c r="IOS58" s="239"/>
      <c r="IOT58" s="239"/>
      <c r="IOU58" s="239"/>
      <c r="IOV58" s="239"/>
      <c r="IOW58" s="239"/>
      <c r="IOX58" s="239"/>
      <c r="IOY58" s="239"/>
      <c r="IOZ58" s="239"/>
      <c r="IPA58" s="239"/>
      <c r="IPB58" s="239"/>
      <c r="IPC58" s="239"/>
      <c r="IPD58" s="239"/>
      <c r="IPE58" s="239"/>
      <c r="IPF58" s="239"/>
      <c r="IPG58" s="239"/>
      <c r="IPH58" s="239"/>
      <c r="IPI58" s="239"/>
      <c r="IPJ58" s="239"/>
      <c r="IPK58" s="239"/>
      <c r="IPL58" s="239"/>
      <c r="IPM58" s="239"/>
      <c r="IPN58" s="239"/>
      <c r="IPO58" s="239"/>
      <c r="IPP58" s="239"/>
      <c r="IPQ58" s="239"/>
      <c r="IPR58" s="239"/>
      <c r="IPS58" s="239"/>
      <c r="IPT58" s="239"/>
      <c r="IPU58" s="239"/>
      <c r="IPV58" s="239"/>
      <c r="IPW58" s="239"/>
      <c r="IPX58" s="239"/>
      <c r="IPY58" s="239"/>
      <c r="IPZ58" s="239"/>
      <c r="IQA58" s="239"/>
      <c r="IQB58" s="239"/>
      <c r="IQC58" s="239"/>
      <c r="IQD58" s="239"/>
      <c r="IQE58" s="239"/>
      <c r="IQF58" s="239"/>
      <c r="IQG58" s="239"/>
      <c r="IQH58" s="239"/>
      <c r="IQI58" s="239"/>
      <c r="IQJ58" s="239"/>
      <c r="IQK58" s="239"/>
      <c r="IQL58" s="239"/>
      <c r="IQM58" s="239"/>
      <c r="IQN58" s="239"/>
      <c r="IQO58" s="239"/>
      <c r="IQP58" s="239"/>
      <c r="IQQ58" s="239"/>
      <c r="IQR58" s="239"/>
      <c r="IQS58" s="239"/>
      <c r="IQT58" s="239"/>
      <c r="IQU58" s="239"/>
      <c r="IQV58" s="239"/>
      <c r="IQW58" s="239"/>
      <c r="IQX58" s="239"/>
      <c r="IQY58" s="239"/>
      <c r="IQZ58" s="239"/>
      <c r="IRA58" s="239"/>
      <c r="IRB58" s="239"/>
      <c r="IRC58" s="239"/>
      <c r="IRD58" s="239"/>
      <c r="IRE58" s="239"/>
      <c r="IRF58" s="239"/>
      <c r="IRG58" s="239"/>
      <c r="IRH58" s="239"/>
      <c r="IRI58" s="239"/>
      <c r="IRJ58" s="239"/>
      <c r="IRK58" s="239"/>
      <c r="IRL58" s="239"/>
      <c r="IRM58" s="239"/>
      <c r="IRN58" s="239"/>
      <c r="IRO58" s="239"/>
      <c r="IRP58" s="239"/>
      <c r="IRQ58" s="239"/>
      <c r="IRR58" s="239"/>
      <c r="IRS58" s="239"/>
      <c r="IRT58" s="239"/>
      <c r="IRU58" s="239"/>
      <c r="IRV58" s="239"/>
      <c r="IRW58" s="239"/>
      <c r="IRX58" s="239"/>
      <c r="IRY58" s="239"/>
      <c r="IRZ58" s="239"/>
      <c r="ISA58" s="239"/>
      <c r="ISB58" s="239"/>
      <c r="ISC58" s="239"/>
      <c r="ISD58" s="239"/>
      <c r="ISE58" s="239"/>
      <c r="ISF58" s="239"/>
      <c r="ISG58" s="239"/>
      <c r="ISH58" s="239"/>
      <c r="ISI58" s="239"/>
      <c r="ISJ58" s="239"/>
      <c r="ISK58" s="239"/>
      <c r="ISL58" s="239"/>
      <c r="ISM58" s="239"/>
      <c r="ISN58" s="239"/>
      <c r="ISO58" s="239"/>
      <c r="ISP58" s="239"/>
      <c r="ISQ58" s="239"/>
      <c r="ISR58" s="239"/>
      <c r="ISS58" s="239"/>
      <c r="IST58" s="239"/>
      <c r="ISU58" s="239"/>
      <c r="ISV58" s="239"/>
      <c r="ISW58" s="239"/>
      <c r="ISX58" s="239"/>
      <c r="ISY58" s="239"/>
      <c r="ISZ58" s="239"/>
      <c r="ITA58" s="239"/>
      <c r="ITB58" s="239"/>
      <c r="ITC58" s="239"/>
      <c r="ITD58" s="239"/>
      <c r="ITE58" s="239"/>
      <c r="ITF58" s="239"/>
      <c r="ITG58" s="239"/>
      <c r="ITH58" s="239"/>
      <c r="ITI58" s="239"/>
      <c r="ITJ58" s="239"/>
      <c r="ITK58" s="239"/>
      <c r="ITL58" s="239"/>
      <c r="ITM58" s="239"/>
      <c r="ITN58" s="239"/>
      <c r="ITO58" s="239"/>
      <c r="ITP58" s="239"/>
      <c r="ITQ58" s="239"/>
      <c r="ITR58" s="239"/>
      <c r="ITS58" s="239"/>
      <c r="ITT58" s="239"/>
      <c r="ITU58" s="239"/>
      <c r="ITV58" s="239"/>
      <c r="ITW58" s="239"/>
      <c r="ITX58" s="239"/>
      <c r="ITY58" s="239"/>
      <c r="ITZ58" s="239"/>
      <c r="IUA58" s="239"/>
      <c r="IUB58" s="239"/>
      <c r="IUC58" s="239"/>
      <c r="IUD58" s="239"/>
      <c r="IUE58" s="239"/>
      <c r="IUF58" s="239"/>
      <c r="IUG58" s="239"/>
      <c r="IUH58" s="239"/>
      <c r="IUI58" s="239"/>
      <c r="IUJ58" s="239"/>
      <c r="IUK58" s="239"/>
      <c r="IUL58" s="239"/>
      <c r="IUM58" s="239"/>
      <c r="IUN58" s="239"/>
      <c r="IUO58" s="239"/>
      <c r="IUP58" s="239"/>
      <c r="IUQ58" s="239"/>
      <c r="IUR58" s="239"/>
      <c r="IUS58" s="239"/>
      <c r="IUT58" s="239"/>
      <c r="IUU58" s="239"/>
      <c r="IUV58" s="239"/>
      <c r="IUW58" s="239"/>
      <c r="IUX58" s="239"/>
      <c r="IUY58" s="239"/>
      <c r="IUZ58" s="239"/>
      <c r="IVA58" s="239"/>
      <c r="IVB58" s="239"/>
      <c r="IVC58" s="239"/>
      <c r="IVD58" s="239"/>
      <c r="IVE58" s="239"/>
      <c r="IVF58" s="239"/>
      <c r="IVG58" s="239"/>
      <c r="IVH58" s="239"/>
      <c r="IVI58" s="239"/>
      <c r="IVJ58" s="239"/>
      <c r="IVK58" s="239"/>
      <c r="IVL58" s="239"/>
      <c r="IVM58" s="239"/>
      <c r="IVN58" s="239"/>
      <c r="IVO58" s="239"/>
      <c r="IVP58" s="239"/>
      <c r="IVQ58" s="239"/>
      <c r="IVR58" s="239"/>
      <c r="IVS58" s="239"/>
      <c r="IVT58" s="239"/>
      <c r="IVU58" s="239"/>
      <c r="IVV58" s="239"/>
      <c r="IVW58" s="239"/>
      <c r="IVX58" s="239"/>
      <c r="IVY58" s="239"/>
      <c r="IVZ58" s="239"/>
      <c r="IWA58" s="239"/>
      <c r="IWB58" s="239"/>
      <c r="IWC58" s="239"/>
      <c r="IWD58" s="239"/>
      <c r="IWE58" s="239"/>
      <c r="IWF58" s="239"/>
      <c r="IWG58" s="239"/>
      <c r="IWH58" s="239"/>
      <c r="IWI58" s="239"/>
      <c r="IWJ58" s="239"/>
      <c r="IWK58" s="239"/>
      <c r="IWL58" s="239"/>
      <c r="IWM58" s="239"/>
      <c r="IWN58" s="239"/>
      <c r="IWO58" s="239"/>
      <c r="IWP58" s="239"/>
      <c r="IWQ58" s="239"/>
      <c r="IWR58" s="239"/>
      <c r="IWS58" s="239"/>
      <c r="IWT58" s="239"/>
      <c r="IWU58" s="239"/>
      <c r="IWV58" s="239"/>
      <c r="IWW58" s="239"/>
      <c r="IWX58" s="239"/>
      <c r="IWY58" s="239"/>
      <c r="IWZ58" s="239"/>
      <c r="IXA58" s="239"/>
      <c r="IXB58" s="239"/>
      <c r="IXC58" s="239"/>
      <c r="IXD58" s="239"/>
      <c r="IXE58" s="239"/>
      <c r="IXF58" s="239"/>
      <c r="IXG58" s="239"/>
      <c r="IXH58" s="239"/>
      <c r="IXI58" s="239"/>
      <c r="IXJ58" s="239"/>
      <c r="IXK58" s="239"/>
      <c r="IXL58" s="239"/>
      <c r="IXM58" s="239"/>
      <c r="IXN58" s="239"/>
      <c r="IXO58" s="239"/>
      <c r="IXP58" s="239"/>
      <c r="IXQ58" s="239"/>
      <c r="IXR58" s="239"/>
      <c r="IXS58" s="239"/>
      <c r="IXT58" s="239"/>
      <c r="IXU58" s="239"/>
      <c r="IXV58" s="239"/>
      <c r="IXW58" s="239"/>
      <c r="IXX58" s="239"/>
      <c r="IXY58" s="239"/>
      <c r="IXZ58" s="239"/>
      <c r="IYA58" s="239"/>
      <c r="IYB58" s="239"/>
      <c r="IYC58" s="239"/>
      <c r="IYD58" s="239"/>
      <c r="IYE58" s="239"/>
      <c r="IYF58" s="239"/>
      <c r="IYG58" s="239"/>
      <c r="IYH58" s="239"/>
      <c r="IYI58" s="239"/>
      <c r="IYJ58" s="239"/>
      <c r="IYK58" s="239"/>
      <c r="IYL58" s="239"/>
      <c r="IYM58" s="239"/>
      <c r="IYN58" s="239"/>
      <c r="IYO58" s="239"/>
      <c r="IYP58" s="239"/>
      <c r="IYQ58" s="239"/>
      <c r="IYR58" s="239"/>
      <c r="IYS58" s="239"/>
      <c r="IYT58" s="239"/>
      <c r="IYU58" s="239"/>
      <c r="IYV58" s="239"/>
      <c r="IYW58" s="239"/>
      <c r="IYX58" s="239"/>
      <c r="IYY58" s="239"/>
      <c r="IYZ58" s="239"/>
      <c r="IZA58" s="239"/>
      <c r="IZB58" s="239"/>
      <c r="IZC58" s="239"/>
      <c r="IZD58" s="239"/>
      <c r="IZE58" s="239"/>
      <c r="IZF58" s="239"/>
      <c r="IZG58" s="239"/>
      <c r="IZH58" s="239"/>
      <c r="IZI58" s="239"/>
      <c r="IZJ58" s="239"/>
      <c r="IZK58" s="239"/>
      <c r="IZL58" s="239"/>
      <c r="IZM58" s="239"/>
      <c r="IZN58" s="239"/>
      <c r="IZO58" s="239"/>
      <c r="IZP58" s="239"/>
      <c r="IZQ58" s="239"/>
      <c r="IZR58" s="239"/>
      <c r="IZS58" s="239"/>
      <c r="IZT58" s="239"/>
      <c r="IZU58" s="239"/>
      <c r="IZV58" s="239"/>
      <c r="IZW58" s="239"/>
      <c r="IZX58" s="239"/>
      <c r="IZY58" s="239"/>
      <c r="IZZ58" s="239"/>
      <c r="JAA58" s="239"/>
      <c r="JAB58" s="239"/>
      <c r="JAC58" s="239"/>
      <c r="JAD58" s="239"/>
      <c r="JAE58" s="239"/>
      <c r="JAF58" s="239"/>
      <c r="JAG58" s="239"/>
      <c r="JAH58" s="239"/>
      <c r="JAI58" s="239"/>
      <c r="JAJ58" s="239"/>
      <c r="JAK58" s="239"/>
      <c r="JAL58" s="239"/>
      <c r="JAM58" s="239"/>
      <c r="JAN58" s="239"/>
      <c r="JAO58" s="239"/>
      <c r="JAP58" s="239"/>
      <c r="JAQ58" s="239"/>
      <c r="JAR58" s="239"/>
      <c r="JAS58" s="239"/>
      <c r="JAT58" s="239"/>
      <c r="JAU58" s="239"/>
      <c r="JAV58" s="239"/>
      <c r="JAW58" s="239"/>
      <c r="JAX58" s="239"/>
      <c r="JAY58" s="239"/>
      <c r="JAZ58" s="239"/>
      <c r="JBA58" s="239"/>
      <c r="JBB58" s="239"/>
      <c r="JBC58" s="239"/>
      <c r="JBD58" s="239"/>
      <c r="JBE58" s="239"/>
      <c r="JBF58" s="239"/>
      <c r="JBG58" s="239"/>
      <c r="JBH58" s="239"/>
      <c r="JBI58" s="239"/>
      <c r="JBJ58" s="239"/>
      <c r="JBK58" s="239"/>
      <c r="JBL58" s="239"/>
      <c r="JBM58" s="239"/>
      <c r="JBN58" s="239"/>
      <c r="JBO58" s="239"/>
      <c r="JBP58" s="239"/>
      <c r="JBQ58" s="239"/>
      <c r="JBR58" s="239"/>
      <c r="JBS58" s="239"/>
      <c r="JBT58" s="239"/>
      <c r="JBU58" s="239"/>
      <c r="JBV58" s="239"/>
      <c r="JBW58" s="239"/>
      <c r="JBX58" s="239"/>
      <c r="JBY58" s="239"/>
      <c r="JBZ58" s="239"/>
      <c r="JCA58" s="239"/>
      <c r="JCB58" s="239"/>
      <c r="JCC58" s="239"/>
      <c r="JCD58" s="239"/>
      <c r="JCE58" s="239"/>
      <c r="JCF58" s="239"/>
      <c r="JCG58" s="239"/>
      <c r="JCH58" s="239"/>
      <c r="JCI58" s="239"/>
      <c r="JCJ58" s="239"/>
      <c r="JCK58" s="239"/>
      <c r="JCL58" s="239"/>
      <c r="JCM58" s="239"/>
      <c r="JCN58" s="239"/>
      <c r="JCO58" s="239"/>
      <c r="JCP58" s="239"/>
      <c r="JCQ58" s="239"/>
      <c r="JCR58" s="239"/>
      <c r="JCS58" s="239"/>
      <c r="JCT58" s="239"/>
      <c r="JCU58" s="239"/>
      <c r="JCV58" s="239"/>
      <c r="JCW58" s="239"/>
      <c r="JCX58" s="239"/>
      <c r="JCY58" s="239"/>
      <c r="JCZ58" s="239"/>
      <c r="JDA58" s="239"/>
      <c r="JDB58" s="239"/>
      <c r="JDC58" s="239"/>
      <c r="JDD58" s="239"/>
      <c r="JDE58" s="239"/>
      <c r="JDF58" s="239"/>
      <c r="JDG58" s="239"/>
      <c r="JDH58" s="239"/>
      <c r="JDI58" s="239"/>
      <c r="JDJ58" s="239"/>
      <c r="JDK58" s="239"/>
      <c r="JDL58" s="239"/>
      <c r="JDM58" s="239"/>
      <c r="JDN58" s="239"/>
      <c r="JDO58" s="239"/>
      <c r="JDP58" s="239"/>
      <c r="JDQ58" s="239"/>
      <c r="JDR58" s="239"/>
      <c r="JDS58" s="239"/>
      <c r="JDT58" s="239"/>
      <c r="JDU58" s="239"/>
      <c r="JDV58" s="239"/>
      <c r="JDW58" s="239"/>
      <c r="JDX58" s="239"/>
      <c r="JDY58" s="239"/>
      <c r="JDZ58" s="239"/>
      <c r="JEA58" s="239"/>
      <c r="JEB58" s="239"/>
      <c r="JEC58" s="239"/>
      <c r="JED58" s="239"/>
      <c r="JEE58" s="239"/>
      <c r="JEF58" s="239"/>
      <c r="JEG58" s="239"/>
      <c r="JEH58" s="239"/>
      <c r="JEI58" s="239"/>
      <c r="JEJ58" s="239"/>
      <c r="JEK58" s="239"/>
      <c r="JEL58" s="239"/>
      <c r="JEM58" s="239"/>
      <c r="JEN58" s="239"/>
      <c r="JEO58" s="239"/>
      <c r="JEP58" s="239"/>
      <c r="JEQ58" s="239"/>
      <c r="JER58" s="239"/>
      <c r="JES58" s="239"/>
      <c r="JET58" s="239"/>
      <c r="JEU58" s="239"/>
      <c r="JEV58" s="239"/>
      <c r="JEW58" s="239"/>
      <c r="JEX58" s="239"/>
      <c r="JEY58" s="239"/>
      <c r="JEZ58" s="239"/>
      <c r="JFA58" s="239"/>
      <c r="JFB58" s="239"/>
      <c r="JFC58" s="239"/>
      <c r="JFD58" s="239"/>
      <c r="JFE58" s="239"/>
      <c r="JFF58" s="239"/>
      <c r="JFG58" s="239"/>
      <c r="JFH58" s="239"/>
      <c r="JFI58" s="239"/>
      <c r="JFJ58" s="239"/>
      <c r="JFK58" s="239"/>
      <c r="JFL58" s="239"/>
      <c r="JFM58" s="239"/>
      <c r="JFN58" s="239"/>
      <c r="JFO58" s="239"/>
      <c r="JFP58" s="239"/>
      <c r="JFQ58" s="239"/>
      <c r="JFR58" s="239"/>
      <c r="JFS58" s="239"/>
      <c r="JFT58" s="239"/>
      <c r="JFU58" s="239"/>
      <c r="JFV58" s="239"/>
      <c r="JFW58" s="239"/>
      <c r="JFX58" s="239"/>
      <c r="JFY58" s="239"/>
      <c r="JFZ58" s="239"/>
      <c r="JGA58" s="239"/>
      <c r="JGB58" s="239"/>
      <c r="JGC58" s="239"/>
      <c r="JGD58" s="239"/>
      <c r="JGE58" s="239"/>
      <c r="JGF58" s="239"/>
      <c r="JGG58" s="239"/>
      <c r="JGH58" s="239"/>
      <c r="JGI58" s="239"/>
      <c r="JGJ58" s="239"/>
      <c r="JGK58" s="239"/>
      <c r="JGL58" s="239"/>
      <c r="JGM58" s="239"/>
      <c r="JGN58" s="239"/>
      <c r="JGO58" s="239"/>
      <c r="JGP58" s="239"/>
      <c r="JGQ58" s="239"/>
      <c r="JGR58" s="239"/>
      <c r="JGS58" s="239"/>
      <c r="JGT58" s="239"/>
      <c r="JGU58" s="239"/>
      <c r="JGV58" s="239"/>
      <c r="JGW58" s="239"/>
      <c r="JGX58" s="239"/>
      <c r="JGY58" s="239"/>
      <c r="JGZ58" s="239"/>
      <c r="JHA58" s="239"/>
      <c r="JHB58" s="239"/>
      <c r="JHC58" s="239"/>
      <c r="JHD58" s="239"/>
      <c r="JHE58" s="239"/>
      <c r="JHF58" s="239"/>
      <c r="JHG58" s="239"/>
      <c r="JHH58" s="239"/>
      <c r="JHI58" s="239"/>
      <c r="JHJ58" s="239"/>
      <c r="JHK58" s="239"/>
      <c r="JHL58" s="239"/>
      <c r="JHM58" s="239"/>
      <c r="JHN58" s="239"/>
      <c r="JHO58" s="239"/>
      <c r="JHP58" s="239"/>
      <c r="JHQ58" s="239"/>
      <c r="JHR58" s="239"/>
      <c r="JHS58" s="239"/>
      <c r="JHT58" s="239"/>
      <c r="JHU58" s="239"/>
      <c r="JHV58" s="239"/>
      <c r="JHW58" s="239"/>
      <c r="JHX58" s="239"/>
      <c r="JHY58" s="239"/>
      <c r="JHZ58" s="239"/>
      <c r="JIA58" s="239"/>
      <c r="JIB58" s="239"/>
      <c r="JIC58" s="239"/>
      <c r="JID58" s="239"/>
      <c r="JIE58" s="239"/>
      <c r="JIF58" s="239"/>
      <c r="JIG58" s="239"/>
      <c r="JIH58" s="239"/>
      <c r="JII58" s="239"/>
      <c r="JIJ58" s="239"/>
      <c r="JIK58" s="239"/>
      <c r="JIL58" s="239"/>
      <c r="JIM58" s="239"/>
      <c r="JIN58" s="239"/>
      <c r="JIO58" s="239"/>
      <c r="JIP58" s="239"/>
      <c r="JIQ58" s="239"/>
      <c r="JIR58" s="239"/>
      <c r="JIS58" s="239"/>
      <c r="JIT58" s="239"/>
      <c r="JIU58" s="239"/>
      <c r="JIV58" s="239"/>
      <c r="JIW58" s="239"/>
      <c r="JIX58" s="239"/>
      <c r="JIY58" s="239"/>
      <c r="JIZ58" s="239"/>
      <c r="JJA58" s="239"/>
      <c r="JJB58" s="239"/>
      <c r="JJC58" s="239"/>
      <c r="JJD58" s="239"/>
      <c r="JJE58" s="239"/>
      <c r="JJF58" s="239"/>
      <c r="JJG58" s="239"/>
      <c r="JJH58" s="239"/>
      <c r="JJI58" s="239"/>
      <c r="JJJ58" s="239"/>
      <c r="JJK58" s="239"/>
      <c r="JJL58" s="239"/>
      <c r="JJM58" s="239"/>
      <c r="JJN58" s="239"/>
      <c r="JJO58" s="239"/>
      <c r="JJP58" s="239"/>
      <c r="JJQ58" s="239"/>
      <c r="JJR58" s="239"/>
      <c r="JJS58" s="239"/>
      <c r="JJT58" s="239"/>
      <c r="JJU58" s="239"/>
      <c r="JJV58" s="239"/>
      <c r="JJW58" s="239"/>
      <c r="JJX58" s="239"/>
      <c r="JJY58" s="239"/>
      <c r="JJZ58" s="239"/>
      <c r="JKA58" s="239"/>
      <c r="JKB58" s="239"/>
      <c r="JKC58" s="239"/>
      <c r="JKD58" s="239"/>
      <c r="JKE58" s="239"/>
      <c r="JKF58" s="239"/>
      <c r="JKG58" s="239"/>
      <c r="JKH58" s="239"/>
      <c r="JKI58" s="239"/>
      <c r="JKJ58" s="239"/>
      <c r="JKK58" s="239"/>
      <c r="JKL58" s="239"/>
      <c r="JKM58" s="239"/>
      <c r="JKN58" s="239"/>
      <c r="JKO58" s="239"/>
      <c r="JKP58" s="239"/>
      <c r="JKQ58" s="239"/>
      <c r="JKR58" s="239"/>
      <c r="JKS58" s="239"/>
      <c r="JKT58" s="239"/>
      <c r="JKU58" s="239"/>
      <c r="JKV58" s="239"/>
      <c r="JKW58" s="239"/>
      <c r="JKX58" s="239"/>
      <c r="JKY58" s="239"/>
      <c r="JKZ58" s="239"/>
      <c r="JLA58" s="239"/>
      <c r="JLB58" s="239"/>
      <c r="JLC58" s="239"/>
      <c r="JLD58" s="239"/>
      <c r="JLE58" s="239"/>
      <c r="JLF58" s="239"/>
      <c r="JLG58" s="239"/>
      <c r="JLH58" s="239"/>
      <c r="JLI58" s="239"/>
      <c r="JLJ58" s="239"/>
      <c r="JLK58" s="239"/>
      <c r="JLL58" s="239"/>
      <c r="JLM58" s="239"/>
      <c r="JLN58" s="239"/>
      <c r="JLO58" s="239"/>
      <c r="JLP58" s="239"/>
      <c r="JLQ58" s="239"/>
      <c r="JLR58" s="239"/>
      <c r="JLS58" s="239"/>
      <c r="JLT58" s="239"/>
      <c r="JLU58" s="239"/>
      <c r="JLV58" s="239"/>
      <c r="JLW58" s="239"/>
      <c r="JLX58" s="239"/>
      <c r="JLY58" s="239"/>
      <c r="JLZ58" s="239"/>
      <c r="JMA58" s="239"/>
      <c r="JMB58" s="239"/>
      <c r="JMC58" s="239"/>
      <c r="JMD58" s="239"/>
      <c r="JME58" s="239"/>
      <c r="JMF58" s="239"/>
      <c r="JMG58" s="239"/>
      <c r="JMH58" s="239"/>
      <c r="JMI58" s="239"/>
      <c r="JMJ58" s="239"/>
      <c r="JMK58" s="239"/>
      <c r="JML58" s="239"/>
      <c r="JMM58" s="239"/>
      <c r="JMN58" s="239"/>
      <c r="JMO58" s="239"/>
      <c r="JMP58" s="239"/>
      <c r="JMQ58" s="239"/>
      <c r="JMR58" s="239"/>
      <c r="JMS58" s="239"/>
      <c r="JMT58" s="239"/>
      <c r="JMU58" s="239"/>
      <c r="JMV58" s="239"/>
      <c r="JMW58" s="239"/>
      <c r="JMX58" s="239"/>
      <c r="JMY58" s="239"/>
      <c r="JMZ58" s="239"/>
      <c r="JNA58" s="239"/>
      <c r="JNB58" s="239"/>
      <c r="JNC58" s="239"/>
      <c r="JND58" s="239"/>
      <c r="JNE58" s="239"/>
      <c r="JNF58" s="239"/>
      <c r="JNG58" s="239"/>
      <c r="JNH58" s="239"/>
      <c r="JNI58" s="239"/>
      <c r="JNJ58" s="239"/>
      <c r="JNK58" s="239"/>
      <c r="JNL58" s="239"/>
      <c r="JNM58" s="239"/>
      <c r="JNN58" s="239"/>
      <c r="JNO58" s="239"/>
      <c r="JNP58" s="239"/>
      <c r="JNQ58" s="239"/>
      <c r="JNR58" s="239"/>
      <c r="JNS58" s="239"/>
      <c r="JNT58" s="239"/>
      <c r="JNU58" s="239"/>
      <c r="JNV58" s="239"/>
      <c r="JNW58" s="239"/>
      <c r="JNX58" s="239"/>
      <c r="JNY58" s="239"/>
      <c r="JNZ58" s="239"/>
      <c r="JOA58" s="239"/>
      <c r="JOB58" s="239"/>
      <c r="JOC58" s="239"/>
      <c r="JOD58" s="239"/>
      <c r="JOE58" s="239"/>
      <c r="JOF58" s="239"/>
      <c r="JOG58" s="239"/>
      <c r="JOH58" s="239"/>
      <c r="JOI58" s="239"/>
      <c r="JOJ58" s="239"/>
      <c r="JOK58" s="239"/>
      <c r="JOL58" s="239"/>
      <c r="JOM58" s="239"/>
      <c r="JON58" s="239"/>
      <c r="JOO58" s="239"/>
      <c r="JOP58" s="239"/>
      <c r="JOQ58" s="239"/>
      <c r="JOR58" s="239"/>
      <c r="JOS58" s="239"/>
      <c r="JOT58" s="239"/>
      <c r="JOU58" s="239"/>
      <c r="JOV58" s="239"/>
      <c r="JOW58" s="239"/>
      <c r="JOX58" s="239"/>
      <c r="JOY58" s="239"/>
      <c r="JOZ58" s="239"/>
      <c r="JPA58" s="239"/>
      <c r="JPB58" s="239"/>
      <c r="JPC58" s="239"/>
      <c r="JPD58" s="239"/>
      <c r="JPE58" s="239"/>
      <c r="JPF58" s="239"/>
      <c r="JPG58" s="239"/>
      <c r="JPH58" s="239"/>
      <c r="JPI58" s="239"/>
      <c r="JPJ58" s="239"/>
      <c r="JPK58" s="239"/>
      <c r="JPL58" s="239"/>
      <c r="JPM58" s="239"/>
      <c r="JPN58" s="239"/>
      <c r="JPO58" s="239"/>
      <c r="JPP58" s="239"/>
      <c r="JPQ58" s="239"/>
      <c r="JPR58" s="239"/>
      <c r="JPS58" s="239"/>
      <c r="JPT58" s="239"/>
      <c r="JPU58" s="239"/>
      <c r="JPV58" s="239"/>
      <c r="JPW58" s="239"/>
      <c r="JPX58" s="239"/>
      <c r="JPY58" s="239"/>
      <c r="JPZ58" s="239"/>
      <c r="JQA58" s="239"/>
      <c r="JQB58" s="239"/>
      <c r="JQC58" s="239"/>
      <c r="JQD58" s="239"/>
      <c r="JQE58" s="239"/>
      <c r="JQF58" s="239"/>
      <c r="JQG58" s="239"/>
      <c r="JQH58" s="239"/>
      <c r="JQI58" s="239"/>
      <c r="JQJ58" s="239"/>
      <c r="JQK58" s="239"/>
      <c r="JQL58" s="239"/>
      <c r="JQM58" s="239"/>
      <c r="JQN58" s="239"/>
      <c r="JQO58" s="239"/>
      <c r="JQP58" s="239"/>
      <c r="JQQ58" s="239"/>
      <c r="JQR58" s="239"/>
      <c r="JQS58" s="239"/>
      <c r="JQT58" s="239"/>
      <c r="JQU58" s="239"/>
      <c r="JQV58" s="239"/>
      <c r="JQW58" s="239"/>
      <c r="JQX58" s="239"/>
      <c r="JQY58" s="239"/>
      <c r="JQZ58" s="239"/>
      <c r="JRA58" s="239"/>
      <c r="JRB58" s="239"/>
      <c r="JRC58" s="239"/>
      <c r="JRD58" s="239"/>
      <c r="JRE58" s="239"/>
      <c r="JRF58" s="239"/>
      <c r="JRG58" s="239"/>
      <c r="JRH58" s="239"/>
      <c r="JRI58" s="239"/>
      <c r="JRJ58" s="239"/>
      <c r="JRK58" s="239"/>
      <c r="JRL58" s="239"/>
      <c r="JRM58" s="239"/>
      <c r="JRN58" s="239"/>
      <c r="JRO58" s="239"/>
      <c r="JRP58" s="239"/>
      <c r="JRQ58" s="239"/>
      <c r="JRR58" s="239"/>
      <c r="JRS58" s="239"/>
      <c r="JRT58" s="239"/>
      <c r="JRU58" s="239"/>
      <c r="JRV58" s="239"/>
      <c r="JRW58" s="239"/>
      <c r="JRX58" s="239"/>
      <c r="JRY58" s="239"/>
      <c r="JRZ58" s="239"/>
      <c r="JSA58" s="239"/>
      <c r="JSB58" s="239"/>
      <c r="JSC58" s="239"/>
      <c r="JSD58" s="239"/>
      <c r="JSE58" s="239"/>
      <c r="JSF58" s="239"/>
      <c r="JSG58" s="239"/>
      <c r="JSH58" s="239"/>
      <c r="JSI58" s="239"/>
      <c r="JSJ58" s="239"/>
      <c r="JSK58" s="239"/>
      <c r="JSL58" s="239"/>
      <c r="JSM58" s="239"/>
      <c r="JSN58" s="239"/>
      <c r="JSO58" s="239"/>
      <c r="JSP58" s="239"/>
      <c r="JSQ58" s="239"/>
      <c r="JSR58" s="239"/>
      <c r="JSS58" s="239"/>
      <c r="JST58" s="239"/>
      <c r="JSU58" s="239"/>
      <c r="JSV58" s="239"/>
      <c r="JSW58" s="239"/>
      <c r="JSX58" s="239"/>
      <c r="JSY58" s="239"/>
      <c r="JSZ58" s="239"/>
      <c r="JTA58" s="239"/>
      <c r="JTB58" s="239"/>
      <c r="JTC58" s="239"/>
      <c r="JTD58" s="239"/>
      <c r="JTE58" s="239"/>
      <c r="JTF58" s="239"/>
      <c r="JTG58" s="239"/>
      <c r="JTH58" s="239"/>
      <c r="JTI58" s="239"/>
      <c r="JTJ58" s="239"/>
      <c r="JTK58" s="239"/>
      <c r="JTL58" s="239"/>
      <c r="JTM58" s="239"/>
      <c r="JTN58" s="239"/>
      <c r="JTO58" s="239"/>
      <c r="JTP58" s="239"/>
      <c r="JTQ58" s="239"/>
      <c r="JTR58" s="239"/>
      <c r="JTS58" s="239"/>
      <c r="JTT58" s="239"/>
      <c r="JTU58" s="239"/>
      <c r="JTV58" s="239"/>
      <c r="JTW58" s="239"/>
      <c r="JTX58" s="239"/>
      <c r="JTY58" s="239"/>
      <c r="JTZ58" s="239"/>
      <c r="JUA58" s="239"/>
      <c r="JUB58" s="239"/>
      <c r="JUC58" s="239"/>
      <c r="JUD58" s="239"/>
      <c r="JUE58" s="239"/>
      <c r="JUF58" s="239"/>
      <c r="JUG58" s="239"/>
      <c r="JUH58" s="239"/>
      <c r="JUI58" s="239"/>
      <c r="JUJ58" s="239"/>
      <c r="JUK58" s="239"/>
      <c r="JUL58" s="239"/>
      <c r="JUM58" s="239"/>
      <c r="JUN58" s="239"/>
      <c r="JUO58" s="239"/>
      <c r="JUP58" s="239"/>
      <c r="JUQ58" s="239"/>
      <c r="JUR58" s="239"/>
      <c r="JUS58" s="239"/>
      <c r="JUT58" s="239"/>
      <c r="JUU58" s="239"/>
      <c r="JUV58" s="239"/>
      <c r="JUW58" s="239"/>
      <c r="JUX58" s="239"/>
      <c r="JUY58" s="239"/>
      <c r="JUZ58" s="239"/>
      <c r="JVA58" s="239"/>
      <c r="JVB58" s="239"/>
      <c r="JVC58" s="239"/>
      <c r="JVD58" s="239"/>
      <c r="JVE58" s="239"/>
      <c r="JVF58" s="239"/>
      <c r="JVG58" s="239"/>
      <c r="JVH58" s="239"/>
      <c r="JVI58" s="239"/>
      <c r="JVJ58" s="239"/>
      <c r="JVK58" s="239"/>
      <c r="JVL58" s="239"/>
      <c r="JVM58" s="239"/>
      <c r="JVN58" s="239"/>
      <c r="JVO58" s="239"/>
      <c r="JVP58" s="239"/>
      <c r="JVQ58" s="239"/>
      <c r="JVR58" s="239"/>
      <c r="JVS58" s="239"/>
      <c r="JVT58" s="239"/>
      <c r="JVU58" s="239"/>
      <c r="JVV58" s="239"/>
      <c r="JVW58" s="239"/>
      <c r="JVX58" s="239"/>
      <c r="JVY58" s="239"/>
      <c r="JVZ58" s="239"/>
      <c r="JWA58" s="239"/>
      <c r="JWB58" s="239"/>
      <c r="JWC58" s="239"/>
      <c r="JWD58" s="239"/>
      <c r="JWE58" s="239"/>
      <c r="JWF58" s="239"/>
      <c r="JWG58" s="239"/>
      <c r="JWH58" s="239"/>
      <c r="JWI58" s="239"/>
      <c r="JWJ58" s="239"/>
      <c r="JWK58" s="239"/>
      <c r="JWL58" s="239"/>
      <c r="JWM58" s="239"/>
      <c r="JWN58" s="239"/>
      <c r="JWO58" s="239"/>
      <c r="JWP58" s="239"/>
      <c r="JWQ58" s="239"/>
      <c r="JWR58" s="239"/>
      <c r="JWS58" s="239"/>
      <c r="JWT58" s="239"/>
      <c r="JWU58" s="239"/>
      <c r="JWV58" s="239"/>
      <c r="JWW58" s="239"/>
      <c r="JWX58" s="239"/>
      <c r="JWY58" s="239"/>
      <c r="JWZ58" s="239"/>
      <c r="JXA58" s="239"/>
      <c r="JXB58" s="239"/>
      <c r="JXC58" s="239"/>
      <c r="JXD58" s="239"/>
      <c r="JXE58" s="239"/>
      <c r="JXF58" s="239"/>
      <c r="JXG58" s="239"/>
      <c r="JXH58" s="239"/>
      <c r="JXI58" s="239"/>
      <c r="JXJ58" s="239"/>
      <c r="JXK58" s="239"/>
      <c r="JXL58" s="239"/>
      <c r="JXM58" s="239"/>
      <c r="JXN58" s="239"/>
      <c r="JXO58" s="239"/>
      <c r="JXP58" s="239"/>
      <c r="JXQ58" s="239"/>
      <c r="JXR58" s="239"/>
      <c r="JXS58" s="239"/>
      <c r="JXT58" s="239"/>
      <c r="JXU58" s="239"/>
      <c r="JXV58" s="239"/>
      <c r="JXW58" s="239"/>
      <c r="JXX58" s="239"/>
      <c r="JXY58" s="239"/>
      <c r="JXZ58" s="239"/>
      <c r="JYA58" s="239"/>
      <c r="JYB58" s="239"/>
      <c r="JYC58" s="239"/>
      <c r="JYD58" s="239"/>
      <c r="JYE58" s="239"/>
      <c r="JYF58" s="239"/>
      <c r="JYG58" s="239"/>
      <c r="JYH58" s="239"/>
      <c r="JYI58" s="239"/>
      <c r="JYJ58" s="239"/>
      <c r="JYK58" s="239"/>
      <c r="JYL58" s="239"/>
      <c r="JYM58" s="239"/>
      <c r="JYN58" s="239"/>
      <c r="JYO58" s="239"/>
      <c r="JYP58" s="239"/>
      <c r="JYQ58" s="239"/>
      <c r="JYR58" s="239"/>
      <c r="JYS58" s="239"/>
      <c r="JYT58" s="239"/>
      <c r="JYU58" s="239"/>
      <c r="JYV58" s="239"/>
      <c r="JYW58" s="239"/>
      <c r="JYX58" s="239"/>
      <c r="JYY58" s="239"/>
      <c r="JYZ58" s="239"/>
      <c r="JZA58" s="239"/>
      <c r="JZB58" s="239"/>
      <c r="JZC58" s="239"/>
      <c r="JZD58" s="239"/>
      <c r="JZE58" s="239"/>
      <c r="JZF58" s="239"/>
      <c r="JZG58" s="239"/>
      <c r="JZH58" s="239"/>
      <c r="JZI58" s="239"/>
      <c r="JZJ58" s="239"/>
      <c r="JZK58" s="239"/>
      <c r="JZL58" s="239"/>
      <c r="JZM58" s="239"/>
      <c r="JZN58" s="239"/>
      <c r="JZO58" s="239"/>
      <c r="JZP58" s="239"/>
      <c r="JZQ58" s="239"/>
      <c r="JZR58" s="239"/>
      <c r="JZS58" s="239"/>
      <c r="JZT58" s="239"/>
      <c r="JZU58" s="239"/>
      <c r="JZV58" s="239"/>
      <c r="JZW58" s="239"/>
      <c r="JZX58" s="239"/>
      <c r="JZY58" s="239"/>
      <c r="JZZ58" s="239"/>
      <c r="KAA58" s="239"/>
      <c r="KAB58" s="239"/>
      <c r="KAC58" s="239"/>
      <c r="KAD58" s="239"/>
      <c r="KAE58" s="239"/>
      <c r="KAF58" s="239"/>
      <c r="KAG58" s="239"/>
      <c r="KAH58" s="239"/>
      <c r="KAI58" s="239"/>
      <c r="KAJ58" s="239"/>
      <c r="KAK58" s="239"/>
      <c r="KAL58" s="239"/>
      <c r="KAM58" s="239"/>
      <c r="KAN58" s="239"/>
      <c r="KAO58" s="239"/>
      <c r="KAP58" s="239"/>
      <c r="KAQ58" s="239"/>
      <c r="KAR58" s="239"/>
      <c r="KAS58" s="239"/>
      <c r="KAT58" s="239"/>
      <c r="KAU58" s="239"/>
      <c r="KAV58" s="239"/>
      <c r="KAW58" s="239"/>
      <c r="KAX58" s="239"/>
      <c r="KAY58" s="239"/>
      <c r="KAZ58" s="239"/>
      <c r="KBA58" s="239"/>
      <c r="KBB58" s="239"/>
      <c r="KBC58" s="239"/>
      <c r="KBD58" s="239"/>
      <c r="KBE58" s="239"/>
      <c r="KBF58" s="239"/>
      <c r="KBG58" s="239"/>
      <c r="KBH58" s="239"/>
      <c r="KBI58" s="239"/>
      <c r="KBJ58" s="239"/>
      <c r="KBK58" s="239"/>
      <c r="KBL58" s="239"/>
      <c r="KBM58" s="239"/>
      <c r="KBN58" s="239"/>
      <c r="KBO58" s="239"/>
      <c r="KBP58" s="239"/>
      <c r="KBQ58" s="239"/>
      <c r="KBR58" s="239"/>
      <c r="KBS58" s="239"/>
      <c r="KBT58" s="239"/>
      <c r="KBU58" s="239"/>
      <c r="KBV58" s="239"/>
      <c r="KBW58" s="239"/>
      <c r="KBX58" s="239"/>
      <c r="KBY58" s="239"/>
      <c r="KBZ58" s="239"/>
      <c r="KCA58" s="239"/>
      <c r="KCB58" s="239"/>
      <c r="KCC58" s="239"/>
      <c r="KCD58" s="239"/>
      <c r="KCE58" s="239"/>
      <c r="KCF58" s="239"/>
      <c r="KCG58" s="239"/>
      <c r="KCH58" s="239"/>
      <c r="KCI58" s="239"/>
      <c r="KCJ58" s="239"/>
      <c r="KCK58" s="239"/>
      <c r="KCL58" s="239"/>
      <c r="KCM58" s="239"/>
      <c r="KCN58" s="239"/>
      <c r="KCO58" s="239"/>
      <c r="KCP58" s="239"/>
      <c r="KCQ58" s="239"/>
      <c r="KCR58" s="239"/>
      <c r="KCS58" s="239"/>
      <c r="KCT58" s="239"/>
      <c r="KCU58" s="239"/>
      <c r="KCV58" s="239"/>
      <c r="KCW58" s="239"/>
      <c r="KCX58" s="239"/>
      <c r="KCY58" s="239"/>
      <c r="KCZ58" s="239"/>
      <c r="KDA58" s="239"/>
      <c r="KDB58" s="239"/>
      <c r="KDC58" s="239"/>
      <c r="KDD58" s="239"/>
      <c r="KDE58" s="239"/>
      <c r="KDF58" s="239"/>
      <c r="KDG58" s="239"/>
      <c r="KDH58" s="239"/>
      <c r="KDI58" s="239"/>
      <c r="KDJ58" s="239"/>
      <c r="KDK58" s="239"/>
      <c r="KDL58" s="239"/>
      <c r="KDM58" s="239"/>
      <c r="KDN58" s="239"/>
      <c r="KDO58" s="239"/>
      <c r="KDP58" s="239"/>
      <c r="KDQ58" s="239"/>
      <c r="KDR58" s="239"/>
      <c r="KDS58" s="239"/>
      <c r="KDT58" s="239"/>
      <c r="KDU58" s="239"/>
      <c r="KDV58" s="239"/>
      <c r="KDW58" s="239"/>
      <c r="KDX58" s="239"/>
      <c r="KDY58" s="239"/>
      <c r="KDZ58" s="239"/>
      <c r="KEA58" s="239"/>
      <c r="KEB58" s="239"/>
      <c r="KEC58" s="239"/>
      <c r="KED58" s="239"/>
      <c r="KEE58" s="239"/>
      <c r="KEF58" s="239"/>
      <c r="KEG58" s="239"/>
      <c r="KEH58" s="239"/>
      <c r="KEI58" s="239"/>
      <c r="KEJ58" s="239"/>
      <c r="KEK58" s="239"/>
      <c r="KEL58" s="239"/>
      <c r="KEM58" s="239"/>
      <c r="KEN58" s="239"/>
      <c r="KEO58" s="239"/>
      <c r="KEP58" s="239"/>
      <c r="KEQ58" s="239"/>
      <c r="KER58" s="239"/>
      <c r="KES58" s="239"/>
      <c r="KET58" s="239"/>
      <c r="KEU58" s="239"/>
      <c r="KEV58" s="239"/>
      <c r="KEW58" s="239"/>
      <c r="KEX58" s="239"/>
      <c r="KEY58" s="239"/>
      <c r="KEZ58" s="239"/>
      <c r="KFA58" s="239"/>
      <c r="KFB58" s="239"/>
      <c r="KFC58" s="239"/>
      <c r="KFD58" s="239"/>
      <c r="KFE58" s="239"/>
      <c r="KFF58" s="239"/>
      <c r="KFG58" s="239"/>
      <c r="KFH58" s="239"/>
      <c r="KFI58" s="239"/>
      <c r="KFJ58" s="239"/>
      <c r="KFK58" s="239"/>
      <c r="KFL58" s="239"/>
      <c r="KFM58" s="239"/>
      <c r="KFN58" s="239"/>
      <c r="KFO58" s="239"/>
      <c r="KFP58" s="239"/>
      <c r="KFQ58" s="239"/>
      <c r="KFR58" s="239"/>
      <c r="KFS58" s="239"/>
      <c r="KFT58" s="239"/>
      <c r="KFU58" s="239"/>
      <c r="KFV58" s="239"/>
      <c r="KFW58" s="239"/>
      <c r="KFX58" s="239"/>
      <c r="KFY58" s="239"/>
      <c r="KFZ58" s="239"/>
      <c r="KGA58" s="239"/>
      <c r="KGB58" s="239"/>
      <c r="KGC58" s="239"/>
      <c r="KGD58" s="239"/>
      <c r="KGE58" s="239"/>
      <c r="KGF58" s="239"/>
      <c r="KGG58" s="239"/>
      <c r="KGH58" s="239"/>
      <c r="KGI58" s="239"/>
      <c r="KGJ58" s="239"/>
      <c r="KGK58" s="239"/>
      <c r="KGL58" s="239"/>
      <c r="KGM58" s="239"/>
      <c r="KGN58" s="239"/>
      <c r="KGO58" s="239"/>
      <c r="KGP58" s="239"/>
      <c r="KGQ58" s="239"/>
      <c r="KGR58" s="239"/>
      <c r="KGS58" s="239"/>
      <c r="KGT58" s="239"/>
      <c r="KGU58" s="239"/>
      <c r="KGV58" s="239"/>
      <c r="KGW58" s="239"/>
      <c r="KGX58" s="239"/>
      <c r="KGY58" s="239"/>
      <c r="KGZ58" s="239"/>
      <c r="KHA58" s="239"/>
      <c r="KHB58" s="239"/>
      <c r="KHC58" s="239"/>
      <c r="KHD58" s="239"/>
      <c r="KHE58" s="239"/>
      <c r="KHF58" s="239"/>
      <c r="KHG58" s="239"/>
      <c r="KHH58" s="239"/>
      <c r="KHI58" s="239"/>
      <c r="KHJ58" s="239"/>
      <c r="KHK58" s="239"/>
      <c r="KHL58" s="239"/>
      <c r="KHM58" s="239"/>
      <c r="KHN58" s="239"/>
      <c r="KHO58" s="239"/>
      <c r="KHP58" s="239"/>
      <c r="KHQ58" s="239"/>
      <c r="KHR58" s="239"/>
      <c r="KHS58" s="239"/>
      <c r="KHT58" s="239"/>
      <c r="KHU58" s="239"/>
      <c r="KHV58" s="239"/>
      <c r="KHW58" s="239"/>
      <c r="KHX58" s="239"/>
      <c r="KHY58" s="239"/>
      <c r="KHZ58" s="239"/>
      <c r="KIA58" s="239"/>
      <c r="KIB58" s="239"/>
      <c r="KIC58" s="239"/>
      <c r="KID58" s="239"/>
      <c r="KIE58" s="239"/>
      <c r="KIF58" s="239"/>
      <c r="KIG58" s="239"/>
      <c r="KIH58" s="239"/>
      <c r="KII58" s="239"/>
      <c r="KIJ58" s="239"/>
      <c r="KIK58" s="239"/>
      <c r="KIL58" s="239"/>
      <c r="KIM58" s="239"/>
      <c r="KIN58" s="239"/>
      <c r="KIO58" s="239"/>
      <c r="KIP58" s="239"/>
      <c r="KIQ58" s="239"/>
      <c r="KIR58" s="239"/>
      <c r="KIS58" s="239"/>
      <c r="KIT58" s="239"/>
      <c r="KIU58" s="239"/>
      <c r="KIV58" s="239"/>
      <c r="KIW58" s="239"/>
      <c r="KIX58" s="239"/>
      <c r="KIY58" s="239"/>
      <c r="KIZ58" s="239"/>
      <c r="KJA58" s="239"/>
      <c r="KJB58" s="239"/>
      <c r="KJC58" s="239"/>
      <c r="KJD58" s="239"/>
      <c r="KJE58" s="239"/>
      <c r="KJF58" s="239"/>
      <c r="KJG58" s="239"/>
      <c r="KJH58" s="239"/>
      <c r="KJI58" s="239"/>
      <c r="KJJ58" s="239"/>
      <c r="KJK58" s="239"/>
      <c r="KJL58" s="239"/>
      <c r="KJM58" s="239"/>
      <c r="KJN58" s="239"/>
      <c r="KJO58" s="239"/>
      <c r="KJP58" s="239"/>
      <c r="KJQ58" s="239"/>
      <c r="KJR58" s="239"/>
      <c r="KJS58" s="239"/>
      <c r="KJT58" s="239"/>
      <c r="KJU58" s="239"/>
      <c r="KJV58" s="239"/>
      <c r="KJW58" s="239"/>
      <c r="KJX58" s="239"/>
      <c r="KJY58" s="239"/>
      <c r="KJZ58" s="239"/>
      <c r="KKA58" s="239"/>
      <c r="KKB58" s="239"/>
      <c r="KKC58" s="239"/>
      <c r="KKD58" s="239"/>
      <c r="KKE58" s="239"/>
      <c r="KKF58" s="239"/>
      <c r="KKG58" s="239"/>
      <c r="KKH58" s="239"/>
      <c r="KKI58" s="239"/>
      <c r="KKJ58" s="239"/>
      <c r="KKK58" s="239"/>
      <c r="KKL58" s="239"/>
      <c r="KKM58" s="239"/>
      <c r="KKN58" s="239"/>
      <c r="KKO58" s="239"/>
      <c r="KKP58" s="239"/>
      <c r="KKQ58" s="239"/>
      <c r="KKR58" s="239"/>
      <c r="KKS58" s="239"/>
      <c r="KKT58" s="239"/>
      <c r="KKU58" s="239"/>
      <c r="KKV58" s="239"/>
      <c r="KKW58" s="239"/>
      <c r="KKX58" s="239"/>
      <c r="KKY58" s="239"/>
      <c r="KKZ58" s="239"/>
      <c r="KLA58" s="239"/>
      <c r="KLB58" s="239"/>
      <c r="KLC58" s="239"/>
      <c r="KLD58" s="239"/>
      <c r="KLE58" s="239"/>
      <c r="KLF58" s="239"/>
      <c r="KLG58" s="239"/>
      <c r="KLH58" s="239"/>
      <c r="KLI58" s="239"/>
      <c r="KLJ58" s="239"/>
      <c r="KLK58" s="239"/>
      <c r="KLL58" s="239"/>
      <c r="KLM58" s="239"/>
      <c r="KLN58" s="239"/>
      <c r="KLO58" s="239"/>
      <c r="KLP58" s="239"/>
      <c r="KLQ58" s="239"/>
      <c r="KLR58" s="239"/>
      <c r="KLS58" s="239"/>
      <c r="KLT58" s="239"/>
      <c r="KLU58" s="239"/>
      <c r="KLV58" s="239"/>
      <c r="KLW58" s="239"/>
      <c r="KLX58" s="239"/>
      <c r="KLY58" s="239"/>
      <c r="KLZ58" s="239"/>
      <c r="KMA58" s="239"/>
      <c r="KMB58" s="239"/>
      <c r="KMC58" s="239"/>
      <c r="KMD58" s="239"/>
      <c r="KME58" s="239"/>
      <c r="KMF58" s="239"/>
      <c r="KMG58" s="239"/>
      <c r="KMH58" s="239"/>
      <c r="KMI58" s="239"/>
      <c r="KMJ58" s="239"/>
      <c r="KMK58" s="239"/>
      <c r="KML58" s="239"/>
      <c r="KMM58" s="239"/>
      <c r="KMN58" s="239"/>
      <c r="KMO58" s="239"/>
      <c r="KMP58" s="239"/>
      <c r="KMQ58" s="239"/>
      <c r="KMR58" s="239"/>
      <c r="KMS58" s="239"/>
      <c r="KMT58" s="239"/>
      <c r="KMU58" s="239"/>
      <c r="KMV58" s="239"/>
      <c r="KMW58" s="239"/>
      <c r="KMX58" s="239"/>
      <c r="KMY58" s="239"/>
      <c r="KMZ58" s="239"/>
      <c r="KNA58" s="239"/>
      <c r="KNB58" s="239"/>
      <c r="KNC58" s="239"/>
      <c r="KND58" s="239"/>
      <c r="KNE58" s="239"/>
      <c r="KNF58" s="239"/>
      <c r="KNG58" s="239"/>
      <c r="KNH58" s="239"/>
      <c r="KNI58" s="239"/>
      <c r="KNJ58" s="239"/>
      <c r="KNK58" s="239"/>
      <c r="KNL58" s="239"/>
      <c r="KNM58" s="239"/>
      <c r="KNN58" s="239"/>
      <c r="KNO58" s="239"/>
      <c r="KNP58" s="239"/>
      <c r="KNQ58" s="239"/>
      <c r="KNR58" s="239"/>
      <c r="KNS58" s="239"/>
      <c r="KNT58" s="239"/>
      <c r="KNU58" s="239"/>
      <c r="KNV58" s="239"/>
      <c r="KNW58" s="239"/>
      <c r="KNX58" s="239"/>
      <c r="KNY58" s="239"/>
      <c r="KNZ58" s="239"/>
      <c r="KOA58" s="239"/>
      <c r="KOB58" s="239"/>
      <c r="KOC58" s="239"/>
      <c r="KOD58" s="239"/>
      <c r="KOE58" s="239"/>
      <c r="KOF58" s="239"/>
      <c r="KOG58" s="239"/>
      <c r="KOH58" s="239"/>
      <c r="KOI58" s="239"/>
      <c r="KOJ58" s="239"/>
      <c r="KOK58" s="239"/>
      <c r="KOL58" s="239"/>
      <c r="KOM58" s="239"/>
      <c r="KON58" s="239"/>
      <c r="KOO58" s="239"/>
      <c r="KOP58" s="239"/>
      <c r="KOQ58" s="239"/>
      <c r="KOR58" s="239"/>
      <c r="KOS58" s="239"/>
      <c r="KOT58" s="239"/>
      <c r="KOU58" s="239"/>
      <c r="KOV58" s="239"/>
      <c r="KOW58" s="239"/>
      <c r="KOX58" s="239"/>
      <c r="KOY58" s="239"/>
      <c r="KOZ58" s="239"/>
      <c r="KPA58" s="239"/>
      <c r="KPB58" s="239"/>
      <c r="KPC58" s="239"/>
      <c r="KPD58" s="239"/>
      <c r="KPE58" s="239"/>
      <c r="KPF58" s="239"/>
      <c r="KPG58" s="239"/>
      <c r="KPH58" s="239"/>
      <c r="KPI58" s="239"/>
      <c r="KPJ58" s="239"/>
      <c r="KPK58" s="239"/>
      <c r="KPL58" s="239"/>
      <c r="KPM58" s="239"/>
      <c r="KPN58" s="239"/>
      <c r="KPO58" s="239"/>
      <c r="KPP58" s="239"/>
      <c r="KPQ58" s="239"/>
      <c r="KPR58" s="239"/>
      <c r="KPS58" s="239"/>
      <c r="KPT58" s="239"/>
      <c r="KPU58" s="239"/>
      <c r="KPV58" s="239"/>
      <c r="KPW58" s="239"/>
      <c r="KPX58" s="239"/>
      <c r="KPY58" s="239"/>
      <c r="KPZ58" s="239"/>
      <c r="KQA58" s="239"/>
      <c r="KQB58" s="239"/>
      <c r="KQC58" s="239"/>
      <c r="KQD58" s="239"/>
      <c r="KQE58" s="239"/>
      <c r="KQF58" s="239"/>
      <c r="KQG58" s="239"/>
      <c r="KQH58" s="239"/>
      <c r="KQI58" s="239"/>
      <c r="KQJ58" s="239"/>
      <c r="KQK58" s="239"/>
      <c r="KQL58" s="239"/>
      <c r="KQM58" s="239"/>
      <c r="KQN58" s="239"/>
      <c r="KQO58" s="239"/>
      <c r="KQP58" s="239"/>
      <c r="KQQ58" s="239"/>
      <c r="KQR58" s="239"/>
      <c r="KQS58" s="239"/>
      <c r="KQT58" s="239"/>
      <c r="KQU58" s="239"/>
      <c r="KQV58" s="239"/>
      <c r="KQW58" s="239"/>
      <c r="KQX58" s="239"/>
      <c r="KQY58" s="239"/>
      <c r="KQZ58" s="239"/>
      <c r="KRA58" s="239"/>
      <c r="KRB58" s="239"/>
      <c r="KRC58" s="239"/>
      <c r="KRD58" s="239"/>
      <c r="KRE58" s="239"/>
      <c r="KRF58" s="239"/>
      <c r="KRG58" s="239"/>
      <c r="KRH58" s="239"/>
      <c r="KRI58" s="239"/>
      <c r="KRJ58" s="239"/>
      <c r="KRK58" s="239"/>
      <c r="KRL58" s="239"/>
      <c r="KRM58" s="239"/>
      <c r="KRN58" s="239"/>
      <c r="KRO58" s="239"/>
      <c r="KRP58" s="239"/>
      <c r="KRQ58" s="239"/>
      <c r="KRR58" s="239"/>
      <c r="KRS58" s="239"/>
      <c r="KRT58" s="239"/>
      <c r="KRU58" s="239"/>
      <c r="KRV58" s="239"/>
      <c r="KRW58" s="239"/>
      <c r="KRX58" s="239"/>
      <c r="KRY58" s="239"/>
      <c r="KRZ58" s="239"/>
      <c r="KSA58" s="239"/>
      <c r="KSB58" s="239"/>
      <c r="KSC58" s="239"/>
      <c r="KSD58" s="239"/>
      <c r="KSE58" s="239"/>
      <c r="KSF58" s="239"/>
      <c r="KSG58" s="239"/>
      <c r="KSH58" s="239"/>
      <c r="KSI58" s="239"/>
      <c r="KSJ58" s="239"/>
      <c r="KSK58" s="239"/>
      <c r="KSL58" s="239"/>
      <c r="KSM58" s="239"/>
      <c r="KSN58" s="239"/>
      <c r="KSO58" s="239"/>
      <c r="KSP58" s="239"/>
      <c r="KSQ58" s="239"/>
      <c r="KSR58" s="239"/>
      <c r="KSS58" s="239"/>
      <c r="KST58" s="239"/>
      <c r="KSU58" s="239"/>
      <c r="KSV58" s="239"/>
      <c r="KSW58" s="239"/>
      <c r="KSX58" s="239"/>
      <c r="KSY58" s="239"/>
      <c r="KSZ58" s="239"/>
      <c r="KTA58" s="239"/>
      <c r="KTB58" s="239"/>
      <c r="KTC58" s="239"/>
      <c r="KTD58" s="239"/>
      <c r="KTE58" s="239"/>
      <c r="KTF58" s="239"/>
      <c r="KTG58" s="239"/>
      <c r="KTH58" s="239"/>
      <c r="KTI58" s="239"/>
      <c r="KTJ58" s="239"/>
      <c r="KTK58" s="239"/>
      <c r="KTL58" s="239"/>
      <c r="KTM58" s="239"/>
      <c r="KTN58" s="239"/>
      <c r="KTO58" s="239"/>
      <c r="KTP58" s="239"/>
      <c r="KTQ58" s="239"/>
      <c r="KTR58" s="239"/>
      <c r="KTS58" s="239"/>
      <c r="KTT58" s="239"/>
      <c r="KTU58" s="239"/>
      <c r="KTV58" s="239"/>
      <c r="KTW58" s="239"/>
      <c r="KTX58" s="239"/>
      <c r="KTY58" s="239"/>
      <c r="KTZ58" s="239"/>
      <c r="KUA58" s="239"/>
      <c r="KUB58" s="239"/>
      <c r="KUC58" s="239"/>
      <c r="KUD58" s="239"/>
      <c r="KUE58" s="239"/>
      <c r="KUF58" s="239"/>
      <c r="KUG58" s="239"/>
      <c r="KUH58" s="239"/>
      <c r="KUI58" s="239"/>
      <c r="KUJ58" s="239"/>
      <c r="KUK58" s="239"/>
      <c r="KUL58" s="239"/>
      <c r="KUM58" s="239"/>
      <c r="KUN58" s="239"/>
      <c r="KUO58" s="239"/>
      <c r="KUP58" s="239"/>
      <c r="KUQ58" s="239"/>
      <c r="KUR58" s="239"/>
      <c r="KUS58" s="239"/>
      <c r="KUT58" s="239"/>
      <c r="KUU58" s="239"/>
      <c r="KUV58" s="239"/>
      <c r="KUW58" s="239"/>
      <c r="KUX58" s="239"/>
      <c r="KUY58" s="239"/>
      <c r="KUZ58" s="239"/>
      <c r="KVA58" s="239"/>
      <c r="KVB58" s="239"/>
      <c r="KVC58" s="239"/>
      <c r="KVD58" s="239"/>
      <c r="KVE58" s="239"/>
      <c r="KVF58" s="239"/>
      <c r="KVG58" s="239"/>
      <c r="KVH58" s="239"/>
      <c r="KVI58" s="239"/>
      <c r="KVJ58" s="239"/>
      <c r="KVK58" s="239"/>
      <c r="KVL58" s="239"/>
      <c r="KVM58" s="239"/>
      <c r="KVN58" s="239"/>
      <c r="KVO58" s="239"/>
      <c r="KVP58" s="239"/>
      <c r="KVQ58" s="239"/>
      <c r="KVR58" s="239"/>
      <c r="KVS58" s="239"/>
      <c r="KVT58" s="239"/>
      <c r="KVU58" s="239"/>
      <c r="KVV58" s="239"/>
      <c r="KVW58" s="239"/>
      <c r="KVX58" s="239"/>
      <c r="KVY58" s="239"/>
      <c r="KVZ58" s="239"/>
      <c r="KWA58" s="239"/>
      <c r="KWB58" s="239"/>
      <c r="KWC58" s="239"/>
      <c r="KWD58" s="239"/>
      <c r="KWE58" s="239"/>
      <c r="KWF58" s="239"/>
      <c r="KWG58" s="239"/>
      <c r="KWH58" s="239"/>
      <c r="KWI58" s="239"/>
      <c r="KWJ58" s="239"/>
      <c r="KWK58" s="239"/>
      <c r="KWL58" s="239"/>
      <c r="KWM58" s="239"/>
      <c r="KWN58" s="239"/>
      <c r="KWO58" s="239"/>
      <c r="KWP58" s="239"/>
      <c r="KWQ58" s="239"/>
      <c r="KWR58" s="239"/>
      <c r="KWS58" s="239"/>
      <c r="KWT58" s="239"/>
      <c r="KWU58" s="239"/>
      <c r="KWV58" s="239"/>
      <c r="KWW58" s="239"/>
      <c r="KWX58" s="239"/>
      <c r="KWY58" s="239"/>
      <c r="KWZ58" s="239"/>
      <c r="KXA58" s="239"/>
      <c r="KXB58" s="239"/>
      <c r="KXC58" s="239"/>
      <c r="KXD58" s="239"/>
      <c r="KXE58" s="239"/>
      <c r="KXF58" s="239"/>
      <c r="KXG58" s="239"/>
      <c r="KXH58" s="239"/>
      <c r="KXI58" s="239"/>
      <c r="KXJ58" s="239"/>
      <c r="KXK58" s="239"/>
      <c r="KXL58" s="239"/>
      <c r="KXM58" s="239"/>
      <c r="KXN58" s="239"/>
      <c r="KXO58" s="239"/>
      <c r="KXP58" s="239"/>
      <c r="KXQ58" s="239"/>
      <c r="KXR58" s="239"/>
      <c r="KXS58" s="239"/>
      <c r="KXT58" s="239"/>
      <c r="KXU58" s="239"/>
      <c r="KXV58" s="239"/>
      <c r="KXW58" s="239"/>
      <c r="KXX58" s="239"/>
      <c r="KXY58" s="239"/>
      <c r="KXZ58" s="239"/>
      <c r="KYA58" s="239"/>
      <c r="KYB58" s="239"/>
      <c r="KYC58" s="239"/>
      <c r="KYD58" s="239"/>
      <c r="KYE58" s="239"/>
      <c r="KYF58" s="239"/>
      <c r="KYG58" s="239"/>
      <c r="KYH58" s="239"/>
      <c r="KYI58" s="239"/>
      <c r="KYJ58" s="239"/>
      <c r="KYK58" s="239"/>
      <c r="KYL58" s="239"/>
      <c r="KYM58" s="239"/>
      <c r="KYN58" s="239"/>
      <c r="KYO58" s="239"/>
      <c r="KYP58" s="239"/>
      <c r="KYQ58" s="239"/>
      <c r="KYR58" s="239"/>
      <c r="KYS58" s="239"/>
      <c r="KYT58" s="239"/>
      <c r="KYU58" s="239"/>
      <c r="KYV58" s="239"/>
      <c r="KYW58" s="239"/>
      <c r="KYX58" s="239"/>
      <c r="KYY58" s="239"/>
      <c r="KYZ58" s="239"/>
      <c r="KZA58" s="239"/>
      <c r="KZB58" s="239"/>
      <c r="KZC58" s="239"/>
      <c r="KZD58" s="239"/>
      <c r="KZE58" s="239"/>
      <c r="KZF58" s="239"/>
      <c r="KZG58" s="239"/>
      <c r="KZH58" s="239"/>
      <c r="KZI58" s="239"/>
      <c r="KZJ58" s="239"/>
      <c r="KZK58" s="239"/>
      <c r="KZL58" s="239"/>
      <c r="KZM58" s="239"/>
      <c r="KZN58" s="239"/>
      <c r="KZO58" s="239"/>
      <c r="KZP58" s="239"/>
      <c r="KZQ58" s="239"/>
      <c r="KZR58" s="239"/>
      <c r="KZS58" s="239"/>
      <c r="KZT58" s="239"/>
      <c r="KZU58" s="239"/>
      <c r="KZV58" s="239"/>
      <c r="KZW58" s="239"/>
      <c r="KZX58" s="239"/>
      <c r="KZY58" s="239"/>
      <c r="KZZ58" s="239"/>
      <c r="LAA58" s="239"/>
      <c r="LAB58" s="239"/>
      <c r="LAC58" s="239"/>
      <c r="LAD58" s="239"/>
      <c r="LAE58" s="239"/>
      <c r="LAF58" s="239"/>
      <c r="LAG58" s="239"/>
      <c r="LAH58" s="239"/>
      <c r="LAI58" s="239"/>
      <c r="LAJ58" s="239"/>
      <c r="LAK58" s="239"/>
      <c r="LAL58" s="239"/>
      <c r="LAM58" s="239"/>
      <c r="LAN58" s="239"/>
      <c r="LAO58" s="239"/>
      <c r="LAP58" s="239"/>
      <c r="LAQ58" s="239"/>
      <c r="LAR58" s="239"/>
      <c r="LAS58" s="239"/>
      <c r="LAT58" s="239"/>
      <c r="LAU58" s="239"/>
      <c r="LAV58" s="239"/>
      <c r="LAW58" s="239"/>
      <c r="LAX58" s="239"/>
      <c r="LAY58" s="239"/>
      <c r="LAZ58" s="239"/>
      <c r="LBA58" s="239"/>
      <c r="LBB58" s="239"/>
      <c r="LBC58" s="239"/>
      <c r="LBD58" s="239"/>
      <c r="LBE58" s="239"/>
      <c r="LBF58" s="239"/>
      <c r="LBG58" s="239"/>
      <c r="LBH58" s="239"/>
      <c r="LBI58" s="239"/>
      <c r="LBJ58" s="239"/>
      <c r="LBK58" s="239"/>
      <c r="LBL58" s="239"/>
      <c r="LBM58" s="239"/>
      <c r="LBN58" s="239"/>
      <c r="LBO58" s="239"/>
      <c r="LBP58" s="239"/>
      <c r="LBQ58" s="239"/>
      <c r="LBR58" s="239"/>
      <c r="LBS58" s="239"/>
      <c r="LBT58" s="239"/>
      <c r="LBU58" s="239"/>
      <c r="LBV58" s="239"/>
      <c r="LBW58" s="239"/>
      <c r="LBX58" s="239"/>
      <c r="LBY58" s="239"/>
      <c r="LBZ58" s="239"/>
      <c r="LCA58" s="239"/>
      <c r="LCB58" s="239"/>
      <c r="LCC58" s="239"/>
      <c r="LCD58" s="239"/>
      <c r="LCE58" s="239"/>
      <c r="LCF58" s="239"/>
      <c r="LCG58" s="239"/>
      <c r="LCH58" s="239"/>
      <c r="LCI58" s="239"/>
      <c r="LCJ58" s="239"/>
      <c r="LCK58" s="239"/>
      <c r="LCL58" s="239"/>
      <c r="LCM58" s="239"/>
      <c r="LCN58" s="239"/>
      <c r="LCO58" s="239"/>
      <c r="LCP58" s="239"/>
      <c r="LCQ58" s="239"/>
      <c r="LCR58" s="239"/>
      <c r="LCS58" s="239"/>
      <c r="LCT58" s="239"/>
      <c r="LCU58" s="239"/>
      <c r="LCV58" s="239"/>
      <c r="LCW58" s="239"/>
      <c r="LCX58" s="239"/>
      <c r="LCY58" s="239"/>
      <c r="LCZ58" s="239"/>
      <c r="LDA58" s="239"/>
      <c r="LDB58" s="239"/>
      <c r="LDC58" s="239"/>
      <c r="LDD58" s="239"/>
      <c r="LDE58" s="239"/>
      <c r="LDF58" s="239"/>
      <c r="LDG58" s="239"/>
      <c r="LDH58" s="239"/>
      <c r="LDI58" s="239"/>
      <c r="LDJ58" s="239"/>
      <c r="LDK58" s="239"/>
      <c r="LDL58" s="239"/>
      <c r="LDM58" s="239"/>
      <c r="LDN58" s="239"/>
      <c r="LDO58" s="239"/>
      <c r="LDP58" s="239"/>
      <c r="LDQ58" s="239"/>
      <c r="LDR58" s="239"/>
      <c r="LDS58" s="239"/>
      <c r="LDT58" s="239"/>
      <c r="LDU58" s="239"/>
      <c r="LDV58" s="239"/>
      <c r="LDW58" s="239"/>
      <c r="LDX58" s="239"/>
      <c r="LDY58" s="239"/>
      <c r="LDZ58" s="239"/>
      <c r="LEA58" s="239"/>
      <c r="LEB58" s="239"/>
      <c r="LEC58" s="239"/>
      <c r="LED58" s="239"/>
      <c r="LEE58" s="239"/>
      <c r="LEF58" s="239"/>
      <c r="LEG58" s="239"/>
      <c r="LEH58" s="239"/>
      <c r="LEI58" s="239"/>
      <c r="LEJ58" s="239"/>
      <c r="LEK58" s="239"/>
      <c r="LEL58" s="239"/>
      <c r="LEM58" s="239"/>
      <c r="LEN58" s="239"/>
      <c r="LEO58" s="239"/>
      <c r="LEP58" s="239"/>
      <c r="LEQ58" s="239"/>
      <c r="LER58" s="239"/>
      <c r="LES58" s="239"/>
      <c r="LET58" s="239"/>
      <c r="LEU58" s="239"/>
      <c r="LEV58" s="239"/>
      <c r="LEW58" s="239"/>
      <c r="LEX58" s="239"/>
      <c r="LEY58" s="239"/>
      <c r="LEZ58" s="239"/>
      <c r="LFA58" s="239"/>
      <c r="LFB58" s="239"/>
      <c r="LFC58" s="239"/>
      <c r="LFD58" s="239"/>
      <c r="LFE58" s="239"/>
      <c r="LFF58" s="239"/>
      <c r="LFG58" s="239"/>
      <c r="LFH58" s="239"/>
      <c r="LFI58" s="239"/>
      <c r="LFJ58" s="239"/>
      <c r="LFK58" s="239"/>
      <c r="LFL58" s="239"/>
      <c r="LFM58" s="239"/>
      <c r="LFN58" s="239"/>
      <c r="LFO58" s="239"/>
      <c r="LFP58" s="239"/>
      <c r="LFQ58" s="239"/>
      <c r="LFR58" s="239"/>
      <c r="LFS58" s="239"/>
      <c r="LFT58" s="239"/>
      <c r="LFU58" s="239"/>
      <c r="LFV58" s="239"/>
      <c r="LFW58" s="239"/>
      <c r="LFX58" s="239"/>
      <c r="LFY58" s="239"/>
      <c r="LFZ58" s="239"/>
      <c r="LGA58" s="239"/>
      <c r="LGB58" s="239"/>
      <c r="LGC58" s="239"/>
      <c r="LGD58" s="239"/>
      <c r="LGE58" s="239"/>
      <c r="LGF58" s="239"/>
      <c r="LGG58" s="239"/>
      <c r="LGH58" s="239"/>
      <c r="LGI58" s="239"/>
      <c r="LGJ58" s="239"/>
      <c r="LGK58" s="239"/>
      <c r="LGL58" s="239"/>
      <c r="LGM58" s="239"/>
      <c r="LGN58" s="239"/>
      <c r="LGO58" s="239"/>
      <c r="LGP58" s="239"/>
      <c r="LGQ58" s="239"/>
      <c r="LGR58" s="239"/>
      <c r="LGS58" s="239"/>
      <c r="LGT58" s="239"/>
      <c r="LGU58" s="239"/>
      <c r="LGV58" s="239"/>
      <c r="LGW58" s="239"/>
      <c r="LGX58" s="239"/>
      <c r="LGY58" s="239"/>
      <c r="LGZ58" s="239"/>
      <c r="LHA58" s="239"/>
      <c r="LHB58" s="239"/>
      <c r="LHC58" s="239"/>
      <c r="LHD58" s="239"/>
      <c r="LHE58" s="239"/>
      <c r="LHF58" s="239"/>
      <c r="LHG58" s="239"/>
      <c r="LHH58" s="239"/>
      <c r="LHI58" s="239"/>
      <c r="LHJ58" s="239"/>
      <c r="LHK58" s="239"/>
      <c r="LHL58" s="239"/>
      <c r="LHM58" s="239"/>
      <c r="LHN58" s="239"/>
      <c r="LHO58" s="239"/>
      <c r="LHP58" s="239"/>
      <c r="LHQ58" s="239"/>
      <c r="LHR58" s="239"/>
      <c r="LHS58" s="239"/>
      <c r="LHT58" s="239"/>
      <c r="LHU58" s="239"/>
      <c r="LHV58" s="239"/>
      <c r="LHW58" s="239"/>
      <c r="LHX58" s="239"/>
      <c r="LHY58" s="239"/>
      <c r="LHZ58" s="239"/>
      <c r="LIA58" s="239"/>
      <c r="LIB58" s="239"/>
      <c r="LIC58" s="239"/>
      <c r="LID58" s="239"/>
      <c r="LIE58" s="239"/>
      <c r="LIF58" s="239"/>
      <c r="LIG58" s="239"/>
      <c r="LIH58" s="239"/>
      <c r="LII58" s="239"/>
      <c r="LIJ58" s="239"/>
      <c r="LIK58" s="239"/>
      <c r="LIL58" s="239"/>
      <c r="LIM58" s="239"/>
      <c r="LIN58" s="239"/>
      <c r="LIO58" s="239"/>
      <c r="LIP58" s="239"/>
      <c r="LIQ58" s="239"/>
      <c r="LIR58" s="239"/>
      <c r="LIS58" s="239"/>
      <c r="LIT58" s="239"/>
      <c r="LIU58" s="239"/>
      <c r="LIV58" s="239"/>
      <c r="LIW58" s="239"/>
      <c r="LIX58" s="239"/>
      <c r="LIY58" s="239"/>
      <c r="LIZ58" s="239"/>
      <c r="LJA58" s="239"/>
      <c r="LJB58" s="239"/>
      <c r="LJC58" s="239"/>
      <c r="LJD58" s="239"/>
      <c r="LJE58" s="239"/>
      <c r="LJF58" s="239"/>
      <c r="LJG58" s="239"/>
      <c r="LJH58" s="239"/>
      <c r="LJI58" s="239"/>
      <c r="LJJ58" s="239"/>
      <c r="LJK58" s="239"/>
      <c r="LJL58" s="239"/>
      <c r="LJM58" s="239"/>
      <c r="LJN58" s="239"/>
      <c r="LJO58" s="239"/>
      <c r="LJP58" s="239"/>
      <c r="LJQ58" s="239"/>
      <c r="LJR58" s="239"/>
      <c r="LJS58" s="239"/>
      <c r="LJT58" s="239"/>
      <c r="LJU58" s="239"/>
      <c r="LJV58" s="239"/>
      <c r="LJW58" s="239"/>
      <c r="LJX58" s="239"/>
      <c r="LJY58" s="239"/>
      <c r="LJZ58" s="239"/>
      <c r="LKA58" s="239"/>
      <c r="LKB58" s="239"/>
      <c r="LKC58" s="239"/>
      <c r="LKD58" s="239"/>
      <c r="LKE58" s="239"/>
      <c r="LKF58" s="239"/>
      <c r="LKG58" s="239"/>
      <c r="LKH58" s="239"/>
      <c r="LKI58" s="239"/>
      <c r="LKJ58" s="239"/>
      <c r="LKK58" s="239"/>
      <c r="LKL58" s="239"/>
      <c r="LKM58" s="239"/>
      <c r="LKN58" s="239"/>
      <c r="LKO58" s="239"/>
      <c r="LKP58" s="239"/>
      <c r="LKQ58" s="239"/>
      <c r="LKR58" s="239"/>
      <c r="LKS58" s="239"/>
      <c r="LKT58" s="239"/>
      <c r="LKU58" s="239"/>
      <c r="LKV58" s="239"/>
      <c r="LKW58" s="239"/>
      <c r="LKX58" s="239"/>
      <c r="LKY58" s="239"/>
      <c r="LKZ58" s="239"/>
      <c r="LLA58" s="239"/>
      <c r="LLB58" s="239"/>
      <c r="LLC58" s="239"/>
      <c r="LLD58" s="239"/>
      <c r="LLE58" s="239"/>
      <c r="LLF58" s="239"/>
      <c r="LLG58" s="239"/>
      <c r="LLH58" s="239"/>
      <c r="LLI58" s="239"/>
      <c r="LLJ58" s="239"/>
      <c r="LLK58" s="239"/>
      <c r="LLL58" s="239"/>
      <c r="LLM58" s="239"/>
      <c r="LLN58" s="239"/>
      <c r="LLO58" s="239"/>
      <c r="LLP58" s="239"/>
      <c r="LLQ58" s="239"/>
      <c r="LLR58" s="239"/>
      <c r="LLS58" s="239"/>
      <c r="LLT58" s="239"/>
      <c r="LLU58" s="239"/>
      <c r="LLV58" s="239"/>
      <c r="LLW58" s="239"/>
      <c r="LLX58" s="239"/>
      <c r="LLY58" s="239"/>
      <c r="LLZ58" s="239"/>
      <c r="LMA58" s="239"/>
      <c r="LMB58" s="239"/>
      <c r="LMC58" s="239"/>
      <c r="LMD58" s="239"/>
      <c r="LME58" s="239"/>
      <c r="LMF58" s="239"/>
      <c r="LMG58" s="239"/>
      <c r="LMH58" s="239"/>
      <c r="LMI58" s="239"/>
      <c r="LMJ58" s="239"/>
      <c r="LMK58" s="239"/>
      <c r="LML58" s="239"/>
      <c r="LMM58" s="239"/>
      <c r="LMN58" s="239"/>
      <c r="LMO58" s="239"/>
      <c r="LMP58" s="239"/>
      <c r="LMQ58" s="239"/>
      <c r="LMR58" s="239"/>
      <c r="LMS58" s="239"/>
      <c r="LMT58" s="239"/>
      <c r="LMU58" s="239"/>
      <c r="LMV58" s="239"/>
      <c r="LMW58" s="239"/>
      <c r="LMX58" s="239"/>
      <c r="LMY58" s="239"/>
      <c r="LMZ58" s="239"/>
      <c r="LNA58" s="239"/>
      <c r="LNB58" s="239"/>
      <c r="LNC58" s="239"/>
      <c r="LND58" s="239"/>
      <c r="LNE58" s="239"/>
      <c r="LNF58" s="239"/>
      <c r="LNG58" s="239"/>
      <c r="LNH58" s="239"/>
      <c r="LNI58" s="239"/>
      <c r="LNJ58" s="239"/>
      <c r="LNK58" s="239"/>
      <c r="LNL58" s="239"/>
      <c r="LNM58" s="239"/>
      <c r="LNN58" s="239"/>
      <c r="LNO58" s="239"/>
      <c r="LNP58" s="239"/>
      <c r="LNQ58" s="239"/>
      <c r="LNR58" s="239"/>
      <c r="LNS58" s="239"/>
      <c r="LNT58" s="239"/>
      <c r="LNU58" s="239"/>
      <c r="LNV58" s="239"/>
      <c r="LNW58" s="239"/>
      <c r="LNX58" s="239"/>
      <c r="LNY58" s="239"/>
      <c r="LNZ58" s="239"/>
      <c r="LOA58" s="239"/>
      <c r="LOB58" s="239"/>
      <c r="LOC58" s="239"/>
      <c r="LOD58" s="239"/>
      <c r="LOE58" s="239"/>
      <c r="LOF58" s="239"/>
      <c r="LOG58" s="239"/>
      <c r="LOH58" s="239"/>
      <c r="LOI58" s="239"/>
      <c r="LOJ58" s="239"/>
      <c r="LOK58" s="239"/>
      <c r="LOL58" s="239"/>
      <c r="LOM58" s="239"/>
      <c r="LON58" s="239"/>
      <c r="LOO58" s="239"/>
      <c r="LOP58" s="239"/>
      <c r="LOQ58" s="239"/>
      <c r="LOR58" s="239"/>
      <c r="LOS58" s="239"/>
      <c r="LOT58" s="239"/>
      <c r="LOU58" s="239"/>
      <c r="LOV58" s="239"/>
      <c r="LOW58" s="239"/>
      <c r="LOX58" s="239"/>
      <c r="LOY58" s="239"/>
      <c r="LOZ58" s="239"/>
      <c r="LPA58" s="239"/>
      <c r="LPB58" s="239"/>
      <c r="LPC58" s="239"/>
      <c r="LPD58" s="239"/>
      <c r="LPE58" s="239"/>
      <c r="LPF58" s="239"/>
      <c r="LPG58" s="239"/>
      <c r="LPH58" s="239"/>
      <c r="LPI58" s="239"/>
      <c r="LPJ58" s="239"/>
      <c r="LPK58" s="239"/>
      <c r="LPL58" s="239"/>
      <c r="LPM58" s="239"/>
      <c r="LPN58" s="239"/>
      <c r="LPO58" s="239"/>
      <c r="LPP58" s="239"/>
      <c r="LPQ58" s="239"/>
      <c r="LPR58" s="239"/>
      <c r="LPS58" s="239"/>
      <c r="LPT58" s="239"/>
      <c r="LPU58" s="239"/>
      <c r="LPV58" s="239"/>
      <c r="LPW58" s="239"/>
      <c r="LPX58" s="239"/>
      <c r="LPY58" s="239"/>
      <c r="LPZ58" s="239"/>
      <c r="LQA58" s="239"/>
      <c r="LQB58" s="239"/>
      <c r="LQC58" s="239"/>
      <c r="LQD58" s="239"/>
      <c r="LQE58" s="239"/>
      <c r="LQF58" s="239"/>
      <c r="LQG58" s="239"/>
      <c r="LQH58" s="239"/>
      <c r="LQI58" s="239"/>
      <c r="LQJ58" s="239"/>
      <c r="LQK58" s="239"/>
      <c r="LQL58" s="239"/>
      <c r="LQM58" s="239"/>
      <c r="LQN58" s="239"/>
      <c r="LQO58" s="239"/>
      <c r="LQP58" s="239"/>
      <c r="LQQ58" s="239"/>
      <c r="LQR58" s="239"/>
      <c r="LQS58" s="239"/>
      <c r="LQT58" s="239"/>
      <c r="LQU58" s="239"/>
      <c r="LQV58" s="239"/>
      <c r="LQW58" s="239"/>
      <c r="LQX58" s="239"/>
      <c r="LQY58" s="239"/>
      <c r="LQZ58" s="239"/>
      <c r="LRA58" s="239"/>
      <c r="LRB58" s="239"/>
      <c r="LRC58" s="239"/>
      <c r="LRD58" s="239"/>
      <c r="LRE58" s="239"/>
      <c r="LRF58" s="239"/>
      <c r="LRG58" s="239"/>
      <c r="LRH58" s="239"/>
      <c r="LRI58" s="239"/>
      <c r="LRJ58" s="239"/>
      <c r="LRK58" s="239"/>
      <c r="LRL58" s="239"/>
      <c r="LRM58" s="239"/>
      <c r="LRN58" s="239"/>
      <c r="LRO58" s="239"/>
      <c r="LRP58" s="239"/>
      <c r="LRQ58" s="239"/>
      <c r="LRR58" s="239"/>
      <c r="LRS58" s="239"/>
      <c r="LRT58" s="239"/>
      <c r="LRU58" s="239"/>
      <c r="LRV58" s="239"/>
      <c r="LRW58" s="239"/>
      <c r="LRX58" s="239"/>
      <c r="LRY58" s="239"/>
      <c r="LRZ58" s="239"/>
      <c r="LSA58" s="239"/>
      <c r="LSB58" s="239"/>
      <c r="LSC58" s="239"/>
      <c r="LSD58" s="239"/>
      <c r="LSE58" s="239"/>
      <c r="LSF58" s="239"/>
      <c r="LSG58" s="239"/>
      <c r="LSH58" s="239"/>
      <c r="LSI58" s="239"/>
      <c r="LSJ58" s="239"/>
      <c r="LSK58" s="239"/>
      <c r="LSL58" s="239"/>
      <c r="LSM58" s="239"/>
      <c r="LSN58" s="239"/>
      <c r="LSO58" s="239"/>
      <c r="LSP58" s="239"/>
      <c r="LSQ58" s="239"/>
      <c r="LSR58" s="239"/>
      <c r="LSS58" s="239"/>
      <c r="LST58" s="239"/>
      <c r="LSU58" s="239"/>
      <c r="LSV58" s="239"/>
      <c r="LSW58" s="239"/>
      <c r="LSX58" s="239"/>
      <c r="LSY58" s="239"/>
      <c r="LSZ58" s="239"/>
      <c r="LTA58" s="239"/>
      <c r="LTB58" s="239"/>
      <c r="LTC58" s="239"/>
      <c r="LTD58" s="239"/>
      <c r="LTE58" s="239"/>
      <c r="LTF58" s="239"/>
      <c r="LTG58" s="239"/>
      <c r="LTH58" s="239"/>
      <c r="LTI58" s="239"/>
      <c r="LTJ58" s="239"/>
      <c r="LTK58" s="239"/>
      <c r="LTL58" s="239"/>
      <c r="LTM58" s="239"/>
      <c r="LTN58" s="239"/>
      <c r="LTO58" s="239"/>
      <c r="LTP58" s="239"/>
      <c r="LTQ58" s="239"/>
      <c r="LTR58" s="239"/>
      <c r="LTS58" s="239"/>
      <c r="LTT58" s="239"/>
      <c r="LTU58" s="239"/>
      <c r="LTV58" s="239"/>
      <c r="LTW58" s="239"/>
      <c r="LTX58" s="239"/>
      <c r="LTY58" s="239"/>
      <c r="LTZ58" s="239"/>
      <c r="LUA58" s="239"/>
      <c r="LUB58" s="239"/>
      <c r="LUC58" s="239"/>
      <c r="LUD58" s="239"/>
      <c r="LUE58" s="239"/>
      <c r="LUF58" s="239"/>
      <c r="LUG58" s="239"/>
      <c r="LUH58" s="239"/>
      <c r="LUI58" s="239"/>
      <c r="LUJ58" s="239"/>
      <c r="LUK58" s="239"/>
      <c r="LUL58" s="239"/>
      <c r="LUM58" s="239"/>
      <c r="LUN58" s="239"/>
      <c r="LUO58" s="239"/>
      <c r="LUP58" s="239"/>
      <c r="LUQ58" s="239"/>
      <c r="LUR58" s="239"/>
      <c r="LUS58" s="239"/>
      <c r="LUT58" s="239"/>
      <c r="LUU58" s="239"/>
      <c r="LUV58" s="239"/>
      <c r="LUW58" s="239"/>
      <c r="LUX58" s="239"/>
      <c r="LUY58" s="239"/>
      <c r="LUZ58" s="239"/>
      <c r="LVA58" s="239"/>
      <c r="LVB58" s="239"/>
      <c r="LVC58" s="239"/>
      <c r="LVD58" s="239"/>
      <c r="LVE58" s="239"/>
      <c r="LVF58" s="239"/>
      <c r="LVG58" s="239"/>
      <c r="LVH58" s="239"/>
      <c r="LVI58" s="239"/>
      <c r="LVJ58" s="239"/>
      <c r="LVK58" s="239"/>
      <c r="LVL58" s="239"/>
      <c r="LVM58" s="239"/>
      <c r="LVN58" s="239"/>
      <c r="LVO58" s="239"/>
      <c r="LVP58" s="239"/>
      <c r="LVQ58" s="239"/>
      <c r="LVR58" s="239"/>
      <c r="LVS58" s="239"/>
      <c r="LVT58" s="239"/>
      <c r="LVU58" s="239"/>
      <c r="LVV58" s="239"/>
      <c r="LVW58" s="239"/>
      <c r="LVX58" s="239"/>
      <c r="LVY58" s="239"/>
      <c r="LVZ58" s="239"/>
      <c r="LWA58" s="239"/>
      <c r="LWB58" s="239"/>
      <c r="LWC58" s="239"/>
      <c r="LWD58" s="239"/>
      <c r="LWE58" s="239"/>
      <c r="LWF58" s="239"/>
      <c r="LWG58" s="239"/>
      <c r="LWH58" s="239"/>
      <c r="LWI58" s="239"/>
      <c r="LWJ58" s="239"/>
      <c r="LWK58" s="239"/>
      <c r="LWL58" s="239"/>
      <c r="LWM58" s="239"/>
      <c r="LWN58" s="239"/>
      <c r="LWO58" s="239"/>
      <c r="LWP58" s="239"/>
      <c r="LWQ58" s="239"/>
      <c r="LWR58" s="239"/>
      <c r="LWS58" s="239"/>
      <c r="LWT58" s="239"/>
      <c r="LWU58" s="239"/>
      <c r="LWV58" s="239"/>
      <c r="LWW58" s="239"/>
      <c r="LWX58" s="239"/>
      <c r="LWY58" s="239"/>
      <c r="LWZ58" s="239"/>
      <c r="LXA58" s="239"/>
      <c r="LXB58" s="239"/>
      <c r="LXC58" s="239"/>
      <c r="LXD58" s="239"/>
      <c r="LXE58" s="239"/>
      <c r="LXF58" s="239"/>
      <c r="LXG58" s="239"/>
      <c r="LXH58" s="239"/>
      <c r="LXI58" s="239"/>
      <c r="LXJ58" s="239"/>
      <c r="LXK58" s="239"/>
      <c r="LXL58" s="239"/>
      <c r="LXM58" s="239"/>
      <c r="LXN58" s="239"/>
      <c r="LXO58" s="239"/>
      <c r="LXP58" s="239"/>
      <c r="LXQ58" s="239"/>
      <c r="LXR58" s="239"/>
      <c r="LXS58" s="239"/>
      <c r="LXT58" s="239"/>
      <c r="LXU58" s="239"/>
      <c r="LXV58" s="239"/>
      <c r="LXW58" s="239"/>
      <c r="LXX58" s="239"/>
      <c r="LXY58" s="239"/>
      <c r="LXZ58" s="239"/>
      <c r="LYA58" s="239"/>
      <c r="LYB58" s="239"/>
      <c r="LYC58" s="239"/>
      <c r="LYD58" s="239"/>
      <c r="LYE58" s="239"/>
      <c r="LYF58" s="239"/>
      <c r="LYG58" s="239"/>
      <c r="LYH58" s="239"/>
      <c r="LYI58" s="239"/>
      <c r="LYJ58" s="239"/>
      <c r="LYK58" s="239"/>
      <c r="LYL58" s="239"/>
      <c r="LYM58" s="239"/>
      <c r="LYN58" s="239"/>
      <c r="LYO58" s="239"/>
      <c r="LYP58" s="239"/>
      <c r="LYQ58" s="239"/>
      <c r="LYR58" s="239"/>
      <c r="LYS58" s="239"/>
      <c r="LYT58" s="239"/>
      <c r="LYU58" s="239"/>
      <c r="LYV58" s="239"/>
      <c r="LYW58" s="239"/>
      <c r="LYX58" s="239"/>
      <c r="LYY58" s="239"/>
      <c r="LYZ58" s="239"/>
      <c r="LZA58" s="239"/>
      <c r="LZB58" s="239"/>
      <c r="LZC58" s="239"/>
      <c r="LZD58" s="239"/>
      <c r="LZE58" s="239"/>
      <c r="LZF58" s="239"/>
      <c r="LZG58" s="239"/>
      <c r="LZH58" s="239"/>
      <c r="LZI58" s="239"/>
      <c r="LZJ58" s="239"/>
      <c r="LZK58" s="239"/>
      <c r="LZL58" s="239"/>
      <c r="LZM58" s="239"/>
      <c r="LZN58" s="239"/>
      <c r="LZO58" s="239"/>
      <c r="LZP58" s="239"/>
      <c r="LZQ58" s="239"/>
      <c r="LZR58" s="239"/>
      <c r="LZS58" s="239"/>
      <c r="LZT58" s="239"/>
      <c r="LZU58" s="239"/>
      <c r="LZV58" s="239"/>
      <c r="LZW58" s="239"/>
      <c r="LZX58" s="239"/>
      <c r="LZY58" s="239"/>
      <c r="LZZ58" s="239"/>
      <c r="MAA58" s="239"/>
      <c r="MAB58" s="239"/>
      <c r="MAC58" s="239"/>
      <c r="MAD58" s="239"/>
      <c r="MAE58" s="239"/>
      <c r="MAF58" s="239"/>
      <c r="MAG58" s="239"/>
      <c r="MAH58" s="239"/>
      <c r="MAI58" s="239"/>
      <c r="MAJ58" s="239"/>
      <c r="MAK58" s="239"/>
      <c r="MAL58" s="239"/>
      <c r="MAM58" s="239"/>
      <c r="MAN58" s="239"/>
      <c r="MAO58" s="239"/>
      <c r="MAP58" s="239"/>
      <c r="MAQ58" s="239"/>
      <c r="MAR58" s="239"/>
      <c r="MAS58" s="239"/>
      <c r="MAT58" s="239"/>
      <c r="MAU58" s="239"/>
      <c r="MAV58" s="239"/>
      <c r="MAW58" s="239"/>
      <c r="MAX58" s="239"/>
      <c r="MAY58" s="239"/>
      <c r="MAZ58" s="239"/>
      <c r="MBA58" s="239"/>
      <c r="MBB58" s="239"/>
      <c r="MBC58" s="239"/>
      <c r="MBD58" s="239"/>
      <c r="MBE58" s="239"/>
      <c r="MBF58" s="239"/>
      <c r="MBG58" s="239"/>
      <c r="MBH58" s="239"/>
      <c r="MBI58" s="239"/>
      <c r="MBJ58" s="239"/>
      <c r="MBK58" s="239"/>
      <c r="MBL58" s="239"/>
      <c r="MBM58" s="239"/>
      <c r="MBN58" s="239"/>
      <c r="MBO58" s="239"/>
      <c r="MBP58" s="239"/>
      <c r="MBQ58" s="239"/>
      <c r="MBR58" s="239"/>
      <c r="MBS58" s="239"/>
      <c r="MBT58" s="239"/>
      <c r="MBU58" s="239"/>
      <c r="MBV58" s="239"/>
      <c r="MBW58" s="239"/>
      <c r="MBX58" s="239"/>
      <c r="MBY58" s="239"/>
      <c r="MBZ58" s="239"/>
      <c r="MCA58" s="239"/>
      <c r="MCB58" s="239"/>
      <c r="MCC58" s="239"/>
      <c r="MCD58" s="239"/>
      <c r="MCE58" s="239"/>
      <c r="MCF58" s="239"/>
      <c r="MCG58" s="239"/>
      <c r="MCH58" s="239"/>
      <c r="MCI58" s="239"/>
      <c r="MCJ58" s="239"/>
      <c r="MCK58" s="239"/>
      <c r="MCL58" s="239"/>
      <c r="MCM58" s="239"/>
      <c r="MCN58" s="239"/>
      <c r="MCO58" s="239"/>
      <c r="MCP58" s="239"/>
      <c r="MCQ58" s="239"/>
      <c r="MCR58" s="239"/>
      <c r="MCS58" s="239"/>
      <c r="MCT58" s="239"/>
      <c r="MCU58" s="239"/>
      <c r="MCV58" s="239"/>
      <c r="MCW58" s="239"/>
      <c r="MCX58" s="239"/>
      <c r="MCY58" s="239"/>
      <c r="MCZ58" s="239"/>
      <c r="MDA58" s="239"/>
      <c r="MDB58" s="239"/>
      <c r="MDC58" s="239"/>
      <c r="MDD58" s="239"/>
      <c r="MDE58" s="239"/>
      <c r="MDF58" s="239"/>
      <c r="MDG58" s="239"/>
      <c r="MDH58" s="239"/>
      <c r="MDI58" s="239"/>
      <c r="MDJ58" s="239"/>
      <c r="MDK58" s="239"/>
      <c r="MDL58" s="239"/>
      <c r="MDM58" s="239"/>
      <c r="MDN58" s="239"/>
      <c r="MDO58" s="239"/>
      <c r="MDP58" s="239"/>
      <c r="MDQ58" s="239"/>
      <c r="MDR58" s="239"/>
      <c r="MDS58" s="239"/>
      <c r="MDT58" s="239"/>
      <c r="MDU58" s="239"/>
      <c r="MDV58" s="239"/>
      <c r="MDW58" s="239"/>
      <c r="MDX58" s="239"/>
      <c r="MDY58" s="239"/>
      <c r="MDZ58" s="239"/>
      <c r="MEA58" s="239"/>
      <c r="MEB58" s="239"/>
      <c r="MEC58" s="239"/>
      <c r="MED58" s="239"/>
      <c r="MEE58" s="239"/>
      <c r="MEF58" s="239"/>
      <c r="MEG58" s="239"/>
      <c r="MEH58" s="239"/>
      <c r="MEI58" s="239"/>
      <c r="MEJ58" s="239"/>
      <c r="MEK58" s="239"/>
      <c r="MEL58" s="239"/>
      <c r="MEM58" s="239"/>
      <c r="MEN58" s="239"/>
      <c r="MEO58" s="239"/>
      <c r="MEP58" s="239"/>
      <c r="MEQ58" s="239"/>
      <c r="MER58" s="239"/>
      <c r="MES58" s="239"/>
      <c r="MET58" s="239"/>
      <c r="MEU58" s="239"/>
      <c r="MEV58" s="239"/>
      <c r="MEW58" s="239"/>
      <c r="MEX58" s="239"/>
      <c r="MEY58" s="239"/>
      <c r="MEZ58" s="239"/>
      <c r="MFA58" s="239"/>
      <c r="MFB58" s="239"/>
      <c r="MFC58" s="239"/>
      <c r="MFD58" s="239"/>
      <c r="MFE58" s="239"/>
      <c r="MFF58" s="239"/>
      <c r="MFG58" s="239"/>
      <c r="MFH58" s="239"/>
      <c r="MFI58" s="239"/>
      <c r="MFJ58" s="239"/>
      <c r="MFK58" s="239"/>
      <c r="MFL58" s="239"/>
      <c r="MFM58" s="239"/>
      <c r="MFN58" s="239"/>
      <c r="MFO58" s="239"/>
      <c r="MFP58" s="239"/>
      <c r="MFQ58" s="239"/>
      <c r="MFR58" s="239"/>
      <c r="MFS58" s="239"/>
      <c r="MFT58" s="239"/>
      <c r="MFU58" s="239"/>
      <c r="MFV58" s="239"/>
      <c r="MFW58" s="239"/>
      <c r="MFX58" s="239"/>
      <c r="MFY58" s="239"/>
      <c r="MFZ58" s="239"/>
      <c r="MGA58" s="239"/>
      <c r="MGB58" s="239"/>
      <c r="MGC58" s="239"/>
      <c r="MGD58" s="239"/>
      <c r="MGE58" s="239"/>
      <c r="MGF58" s="239"/>
      <c r="MGG58" s="239"/>
      <c r="MGH58" s="239"/>
      <c r="MGI58" s="239"/>
      <c r="MGJ58" s="239"/>
      <c r="MGK58" s="239"/>
      <c r="MGL58" s="239"/>
      <c r="MGM58" s="239"/>
      <c r="MGN58" s="239"/>
      <c r="MGO58" s="239"/>
      <c r="MGP58" s="239"/>
      <c r="MGQ58" s="239"/>
      <c r="MGR58" s="239"/>
      <c r="MGS58" s="239"/>
      <c r="MGT58" s="239"/>
      <c r="MGU58" s="239"/>
      <c r="MGV58" s="239"/>
      <c r="MGW58" s="239"/>
      <c r="MGX58" s="239"/>
      <c r="MGY58" s="239"/>
      <c r="MGZ58" s="239"/>
      <c r="MHA58" s="239"/>
      <c r="MHB58" s="239"/>
      <c r="MHC58" s="239"/>
      <c r="MHD58" s="239"/>
      <c r="MHE58" s="239"/>
      <c r="MHF58" s="239"/>
      <c r="MHG58" s="239"/>
      <c r="MHH58" s="239"/>
      <c r="MHI58" s="239"/>
      <c r="MHJ58" s="239"/>
      <c r="MHK58" s="239"/>
      <c r="MHL58" s="239"/>
      <c r="MHM58" s="239"/>
      <c r="MHN58" s="239"/>
      <c r="MHO58" s="239"/>
      <c r="MHP58" s="239"/>
      <c r="MHQ58" s="239"/>
      <c r="MHR58" s="239"/>
      <c r="MHS58" s="239"/>
      <c r="MHT58" s="239"/>
      <c r="MHU58" s="239"/>
      <c r="MHV58" s="239"/>
      <c r="MHW58" s="239"/>
      <c r="MHX58" s="239"/>
      <c r="MHY58" s="239"/>
      <c r="MHZ58" s="239"/>
      <c r="MIA58" s="239"/>
      <c r="MIB58" s="239"/>
      <c r="MIC58" s="239"/>
      <c r="MID58" s="239"/>
      <c r="MIE58" s="239"/>
      <c r="MIF58" s="239"/>
      <c r="MIG58" s="239"/>
      <c r="MIH58" s="239"/>
      <c r="MII58" s="239"/>
      <c r="MIJ58" s="239"/>
      <c r="MIK58" s="239"/>
      <c r="MIL58" s="239"/>
      <c r="MIM58" s="239"/>
      <c r="MIN58" s="239"/>
      <c r="MIO58" s="239"/>
      <c r="MIP58" s="239"/>
      <c r="MIQ58" s="239"/>
      <c r="MIR58" s="239"/>
      <c r="MIS58" s="239"/>
      <c r="MIT58" s="239"/>
      <c r="MIU58" s="239"/>
      <c r="MIV58" s="239"/>
      <c r="MIW58" s="239"/>
      <c r="MIX58" s="239"/>
      <c r="MIY58" s="239"/>
      <c r="MIZ58" s="239"/>
      <c r="MJA58" s="239"/>
      <c r="MJB58" s="239"/>
      <c r="MJC58" s="239"/>
      <c r="MJD58" s="239"/>
      <c r="MJE58" s="239"/>
      <c r="MJF58" s="239"/>
      <c r="MJG58" s="239"/>
      <c r="MJH58" s="239"/>
      <c r="MJI58" s="239"/>
      <c r="MJJ58" s="239"/>
      <c r="MJK58" s="239"/>
      <c r="MJL58" s="239"/>
      <c r="MJM58" s="239"/>
      <c r="MJN58" s="239"/>
      <c r="MJO58" s="239"/>
      <c r="MJP58" s="239"/>
      <c r="MJQ58" s="239"/>
      <c r="MJR58" s="239"/>
      <c r="MJS58" s="239"/>
      <c r="MJT58" s="239"/>
      <c r="MJU58" s="239"/>
      <c r="MJV58" s="239"/>
      <c r="MJW58" s="239"/>
      <c r="MJX58" s="239"/>
      <c r="MJY58" s="239"/>
      <c r="MJZ58" s="239"/>
      <c r="MKA58" s="239"/>
      <c r="MKB58" s="239"/>
      <c r="MKC58" s="239"/>
      <c r="MKD58" s="239"/>
      <c r="MKE58" s="239"/>
      <c r="MKF58" s="239"/>
      <c r="MKG58" s="239"/>
      <c r="MKH58" s="239"/>
      <c r="MKI58" s="239"/>
      <c r="MKJ58" s="239"/>
      <c r="MKK58" s="239"/>
      <c r="MKL58" s="239"/>
      <c r="MKM58" s="239"/>
      <c r="MKN58" s="239"/>
      <c r="MKO58" s="239"/>
      <c r="MKP58" s="239"/>
      <c r="MKQ58" s="239"/>
      <c r="MKR58" s="239"/>
      <c r="MKS58" s="239"/>
      <c r="MKT58" s="239"/>
      <c r="MKU58" s="239"/>
      <c r="MKV58" s="239"/>
      <c r="MKW58" s="239"/>
      <c r="MKX58" s="239"/>
      <c r="MKY58" s="239"/>
      <c r="MKZ58" s="239"/>
      <c r="MLA58" s="239"/>
      <c r="MLB58" s="239"/>
      <c r="MLC58" s="239"/>
      <c r="MLD58" s="239"/>
      <c r="MLE58" s="239"/>
      <c r="MLF58" s="239"/>
      <c r="MLG58" s="239"/>
      <c r="MLH58" s="239"/>
      <c r="MLI58" s="239"/>
      <c r="MLJ58" s="239"/>
      <c r="MLK58" s="239"/>
      <c r="MLL58" s="239"/>
      <c r="MLM58" s="239"/>
      <c r="MLN58" s="239"/>
      <c r="MLO58" s="239"/>
      <c r="MLP58" s="239"/>
      <c r="MLQ58" s="239"/>
      <c r="MLR58" s="239"/>
      <c r="MLS58" s="239"/>
      <c r="MLT58" s="239"/>
      <c r="MLU58" s="239"/>
      <c r="MLV58" s="239"/>
      <c r="MLW58" s="239"/>
      <c r="MLX58" s="239"/>
      <c r="MLY58" s="239"/>
      <c r="MLZ58" s="239"/>
      <c r="MMA58" s="239"/>
      <c r="MMB58" s="239"/>
      <c r="MMC58" s="239"/>
      <c r="MMD58" s="239"/>
      <c r="MME58" s="239"/>
      <c r="MMF58" s="239"/>
      <c r="MMG58" s="239"/>
      <c r="MMH58" s="239"/>
      <c r="MMI58" s="239"/>
      <c r="MMJ58" s="239"/>
      <c r="MMK58" s="239"/>
      <c r="MML58" s="239"/>
      <c r="MMM58" s="239"/>
      <c r="MMN58" s="239"/>
      <c r="MMO58" s="239"/>
      <c r="MMP58" s="239"/>
      <c r="MMQ58" s="239"/>
      <c r="MMR58" s="239"/>
      <c r="MMS58" s="239"/>
      <c r="MMT58" s="239"/>
      <c r="MMU58" s="239"/>
      <c r="MMV58" s="239"/>
      <c r="MMW58" s="239"/>
      <c r="MMX58" s="239"/>
      <c r="MMY58" s="239"/>
      <c r="MMZ58" s="239"/>
      <c r="MNA58" s="239"/>
      <c r="MNB58" s="239"/>
      <c r="MNC58" s="239"/>
      <c r="MND58" s="239"/>
      <c r="MNE58" s="239"/>
      <c r="MNF58" s="239"/>
      <c r="MNG58" s="239"/>
      <c r="MNH58" s="239"/>
      <c r="MNI58" s="239"/>
      <c r="MNJ58" s="239"/>
      <c r="MNK58" s="239"/>
      <c r="MNL58" s="239"/>
      <c r="MNM58" s="239"/>
      <c r="MNN58" s="239"/>
      <c r="MNO58" s="239"/>
      <c r="MNP58" s="239"/>
      <c r="MNQ58" s="239"/>
      <c r="MNR58" s="239"/>
      <c r="MNS58" s="239"/>
      <c r="MNT58" s="239"/>
      <c r="MNU58" s="239"/>
      <c r="MNV58" s="239"/>
      <c r="MNW58" s="239"/>
      <c r="MNX58" s="239"/>
      <c r="MNY58" s="239"/>
      <c r="MNZ58" s="239"/>
      <c r="MOA58" s="239"/>
      <c r="MOB58" s="239"/>
      <c r="MOC58" s="239"/>
      <c r="MOD58" s="239"/>
      <c r="MOE58" s="239"/>
      <c r="MOF58" s="239"/>
      <c r="MOG58" s="239"/>
      <c r="MOH58" s="239"/>
      <c r="MOI58" s="239"/>
      <c r="MOJ58" s="239"/>
      <c r="MOK58" s="239"/>
      <c r="MOL58" s="239"/>
      <c r="MOM58" s="239"/>
      <c r="MON58" s="239"/>
      <c r="MOO58" s="239"/>
      <c r="MOP58" s="239"/>
      <c r="MOQ58" s="239"/>
      <c r="MOR58" s="239"/>
      <c r="MOS58" s="239"/>
      <c r="MOT58" s="239"/>
      <c r="MOU58" s="239"/>
      <c r="MOV58" s="239"/>
      <c r="MOW58" s="239"/>
      <c r="MOX58" s="239"/>
      <c r="MOY58" s="239"/>
      <c r="MOZ58" s="239"/>
      <c r="MPA58" s="239"/>
      <c r="MPB58" s="239"/>
      <c r="MPC58" s="239"/>
      <c r="MPD58" s="239"/>
      <c r="MPE58" s="239"/>
      <c r="MPF58" s="239"/>
      <c r="MPG58" s="239"/>
      <c r="MPH58" s="239"/>
      <c r="MPI58" s="239"/>
      <c r="MPJ58" s="239"/>
      <c r="MPK58" s="239"/>
      <c r="MPL58" s="239"/>
      <c r="MPM58" s="239"/>
      <c r="MPN58" s="239"/>
      <c r="MPO58" s="239"/>
      <c r="MPP58" s="239"/>
      <c r="MPQ58" s="239"/>
      <c r="MPR58" s="239"/>
      <c r="MPS58" s="239"/>
      <c r="MPT58" s="239"/>
      <c r="MPU58" s="239"/>
      <c r="MPV58" s="239"/>
      <c r="MPW58" s="239"/>
      <c r="MPX58" s="239"/>
      <c r="MPY58" s="239"/>
      <c r="MPZ58" s="239"/>
      <c r="MQA58" s="239"/>
      <c r="MQB58" s="239"/>
      <c r="MQC58" s="239"/>
      <c r="MQD58" s="239"/>
      <c r="MQE58" s="239"/>
      <c r="MQF58" s="239"/>
      <c r="MQG58" s="239"/>
      <c r="MQH58" s="239"/>
      <c r="MQI58" s="239"/>
      <c r="MQJ58" s="239"/>
      <c r="MQK58" s="239"/>
      <c r="MQL58" s="239"/>
      <c r="MQM58" s="239"/>
      <c r="MQN58" s="239"/>
      <c r="MQO58" s="239"/>
      <c r="MQP58" s="239"/>
      <c r="MQQ58" s="239"/>
      <c r="MQR58" s="239"/>
      <c r="MQS58" s="239"/>
      <c r="MQT58" s="239"/>
      <c r="MQU58" s="239"/>
      <c r="MQV58" s="239"/>
      <c r="MQW58" s="239"/>
      <c r="MQX58" s="239"/>
      <c r="MQY58" s="239"/>
      <c r="MQZ58" s="239"/>
      <c r="MRA58" s="239"/>
      <c r="MRB58" s="239"/>
      <c r="MRC58" s="239"/>
      <c r="MRD58" s="239"/>
      <c r="MRE58" s="239"/>
      <c r="MRF58" s="239"/>
      <c r="MRG58" s="239"/>
      <c r="MRH58" s="239"/>
      <c r="MRI58" s="239"/>
      <c r="MRJ58" s="239"/>
      <c r="MRK58" s="239"/>
      <c r="MRL58" s="239"/>
      <c r="MRM58" s="239"/>
      <c r="MRN58" s="239"/>
      <c r="MRO58" s="239"/>
      <c r="MRP58" s="239"/>
      <c r="MRQ58" s="239"/>
      <c r="MRR58" s="239"/>
      <c r="MRS58" s="239"/>
      <c r="MRT58" s="239"/>
      <c r="MRU58" s="239"/>
      <c r="MRV58" s="239"/>
      <c r="MRW58" s="239"/>
      <c r="MRX58" s="239"/>
      <c r="MRY58" s="239"/>
      <c r="MRZ58" s="239"/>
      <c r="MSA58" s="239"/>
      <c r="MSB58" s="239"/>
      <c r="MSC58" s="239"/>
      <c r="MSD58" s="239"/>
      <c r="MSE58" s="239"/>
      <c r="MSF58" s="239"/>
      <c r="MSG58" s="239"/>
      <c r="MSH58" s="239"/>
      <c r="MSI58" s="239"/>
      <c r="MSJ58" s="239"/>
      <c r="MSK58" s="239"/>
      <c r="MSL58" s="239"/>
      <c r="MSM58" s="239"/>
      <c r="MSN58" s="239"/>
      <c r="MSO58" s="239"/>
      <c r="MSP58" s="239"/>
      <c r="MSQ58" s="239"/>
      <c r="MSR58" s="239"/>
      <c r="MSS58" s="239"/>
      <c r="MST58" s="239"/>
      <c r="MSU58" s="239"/>
      <c r="MSV58" s="239"/>
      <c r="MSW58" s="239"/>
      <c r="MSX58" s="239"/>
      <c r="MSY58" s="239"/>
      <c r="MSZ58" s="239"/>
      <c r="MTA58" s="239"/>
      <c r="MTB58" s="239"/>
      <c r="MTC58" s="239"/>
      <c r="MTD58" s="239"/>
      <c r="MTE58" s="239"/>
      <c r="MTF58" s="239"/>
      <c r="MTG58" s="239"/>
      <c r="MTH58" s="239"/>
      <c r="MTI58" s="239"/>
      <c r="MTJ58" s="239"/>
      <c r="MTK58" s="239"/>
      <c r="MTL58" s="239"/>
      <c r="MTM58" s="239"/>
      <c r="MTN58" s="239"/>
      <c r="MTO58" s="239"/>
      <c r="MTP58" s="239"/>
      <c r="MTQ58" s="239"/>
      <c r="MTR58" s="239"/>
      <c r="MTS58" s="239"/>
      <c r="MTT58" s="239"/>
      <c r="MTU58" s="239"/>
      <c r="MTV58" s="239"/>
      <c r="MTW58" s="239"/>
      <c r="MTX58" s="239"/>
      <c r="MTY58" s="239"/>
      <c r="MTZ58" s="239"/>
      <c r="MUA58" s="239"/>
      <c r="MUB58" s="239"/>
      <c r="MUC58" s="239"/>
      <c r="MUD58" s="239"/>
      <c r="MUE58" s="239"/>
      <c r="MUF58" s="239"/>
      <c r="MUG58" s="239"/>
      <c r="MUH58" s="239"/>
      <c r="MUI58" s="239"/>
      <c r="MUJ58" s="239"/>
      <c r="MUK58" s="239"/>
      <c r="MUL58" s="239"/>
      <c r="MUM58" s="239"/>
      <c r="MUN58" s="239"/>
      <c r="MUO58" s="239"/>
      <c r="MUP58" s="239"/>
      <c r="MUQ58" s="239"/>
      <c r="MUR58" s="239"/>
      <c r="MUS58" s="239"/>
      <c r="MUT58" s="239"/>
      <c r="MUU58" s="239"/>
      <c r="MUV58" s="239"/>
      <c r="MUW58" s="239"/>
      <c r="MUX58" s="239"/>
      <c r="MUY58" s="239"/>
      <c r="MUZ58" s="239"/>
      <c r="MVA58" s="239"/>
      <c r="MVB58" s="239"/>
      <c r="MVC58" s="239"/>
      <c r="MVD58" s="239"/>
      <c r="MVE58" s="239"/>
      <c r="MVF58" s="239"/>
      <c r="MVG58" s="239"/>
      <c r="MVH58" s="239"/>
      <c r="MVI58" s="239"/>
      <c r="MVJ58" s="239"/>
      <c r="MVK58" s="239"/>
      <c r="MVL58" s="239"/>
      <c r="MVM58" s="239"/>
      <c r="MVN58" s="239"/>
      <c r="MVO58" s="239"/>
      <c r="MVP58" s="239"/>
      <c r="MVQ58" s="239"/>
      <c r="MVR58" s="239"/>
      <c r="MVS58" s="239"/>
      <c r="MVT58" s="239"/>
      <c r="MVU58" s="239"/>
      <c r="MVV58" s="239"/>
      <c r="MVW58" s="239"/>
      <c r="MVX58" s="239"/>
      <c r="MVY58" s="239"/>
      <c r="MVZ58" s="239"/>
      <c r="MWA58" s="239"/>
      <c r="MWB58" s="239"/>
      <c r="MWC58" s="239"/>
      <c r="MWD58" s="239"/>
      <c r="MWE58" s="239"/>
      <c r="MWF58" s="239"/>
      <c r="MWG58" s="239"/>
      <c r="MWH58" s="239"/>
      <c r="MWI58" s="239"/>
      <c r="MWJ58" s="239"/>
      <c r="MWK58" s="239"/>
      <c r="MWL58" s="239"/>
      <c r="MWM58" s="239"/>
      <c r="MWN58" s="239"/>
      <c r="MWO58" s="239"/>
      <c r="MWP58" s="239"/>
      <c r="MWQ58" s="239"/>
      <c r="MWR58" s="239"/>
      <c r="MWS58" s="239"/>
      <c r="MWT58" s="239"/>
      <c r="MWU58" s="239"/>
      <c r="MWV58" s="239"/>
      <c r="MWW58" s="239"/>
      <c r="MWX58" s="239"/>
      <c r="MWY58" s="239"/>
      <c r="MWZ58" s="239"/>
      <c r="MXA58" s="239"/>
      <c r="MXB58" s="239"/>
      <c r="MXC58" s="239"/>
      <c r="MXD58" s="239"/>
      <c r="MXE58" s="239"/>
      <c r="MXF58" s="239"/>
      <c r="MXG58" s="239"/>
      <c r="MXH58" s="239"/>
      <c r="MXI58" s="239"/>
      <c r="MXJ58" s="239"/>
      <c r="MXK58" s="239"/>
      <c r="MXL58" s="239"/>
      <c r="MXM58" s="239"/>
      <c r="MXN58" s="239"/>
      <c r="MXO58" s="239"/>
      <c r="MXP58" s="239"/>
      <c r="MXQ58" s="239"/>
      <c r="MXR58" s="239"/>
      <c r="MXS58" s="239"/>
      <c r="MXT58" s="239"/>
      <c r="MXU58" s="239"/>
      <c r="MXV58" s="239"/>
      <c r="MXW58" s="239"/>
      <c r="MXX58" s="239"/>
      <c r="MXY58" s="239"/>
      <c r="MXZ58" s="239"/>
      <c r="MYA58" s="239"/>
      <c r="MYB58" s="239"/>
      <c r="MYC58" s="239"/>
      <c r="MYD58" s="239"/>
      <c r="MYE58" s="239"/>
      <c r="MYF58" s="239"/>
      <c r="MYG58" s="239"/>
      <c r="MYH58" s="239"/>
      <c r="MYI58" s="239"/>
      <c r="MYJ58" s="239"/>
      <c r="MYK58" s="239"/>
      <c r="MYL58" s="239"/>
      <c r="MYM58" s="239"/>
      <c r="MYN58" s="239"/>
      <c r="MYO58" s="239"/>
      <c r="MYP58" s="239"/>
      <c r="MYQ58" s="239"/>
      <c r="MYR58" s="239"/>
      <c r="MYS58" s="239"/>
      <c r="MYT58" s="239"/>
      <c r="MYU58" s="239"/>
      <c r="MYV58" s="239"/>
      <c r="MYW58" s="239"/>
      <c r="MYX58" s="239"/>
      <c r="MYY58" s="239"/>
      <c r="MYZ58" s="239"/>
      <c r="MZA58" s="239"/>
      <c r="MZB58" s="239"/>
      <c r="MZC58" s="239"/>
      <c r="MZD58" s="239"/>
      <c r="MZE58" s="239"/>
      <c r="MZF58" s="239"/>
      <c r="MZG58" s="239"/>
      <c r="MZH58" s="239"/>
      <c r="MZI58" s="239"/>
      <c r="MZJ58" s="239"/>
      <c r="MZK58" s="239"/>
      <c r="MZL58" s="239"/>
      <c r="MZM58" s="239"/>
      <c r="MZN58" s="239"/>
      <c r="MZO58" s="239"/>
      <c r="MZP58" s="239"/>
      <c r="MZQ58" s="239"/>
      <c r="MZR58" s="239"/>
      <c r="MZS58" s="239"/>
      <c r="MZT58" s="239"/>
      <c r="MZU58" s="239"/>
      <c r="MZV58" s="239"/>
      <c r="MZW58" s="239"/>
      <c r="MZX58" s="239"/>
      <c r="MZY58" s="239"/>
      <c r="MZZ58" s="239"/>
      <c r="NAA58" s="239"/>
      <c r="NAB58" s="239"/>
      <c r="NAC58" s="239"/>
      <c r="NAD58" s="239"/>
      <c r="NAE58" s="239"/>
      <c r="NAF58" s="239"/>
      <c r="NAG58" s="239"/>
      <c r="NAH58" s="239"/>
      <c r="NAI58" s="239"/>
      <c r="NAJ58" s="239"/>
      <c r="NAK58" s="239"/>
      <c r="NAL58" s="239"/>
      <c r="NAM58" s="239"/>
      <c r="NAN58" s="239"/>
      <c r="NAO58" s="239"/>
      <c r="NAP58" s="239"/>
      <c r="NAQ58" s="239"/>
      <c r="NAR58" s="239"/>
      <c r="NAS58" s="239"/>
      <c r="NAT58" s="239"/>
      <c r="NAU58" s="239"/>
      <c r="NAV58" s="239"/>
      <c r="NAW58" s="239"/>
      <c r="NAX58" s="239"/>
      <c r="NAY58" s="239"/>
      <c r="NAZ58" s="239"/>
      <c r="NBA58" s="239"/>
      <c r="NBB58" s="239"/>
      <c r="NBC58" s="239"/>
      <c r="NBD58" s="239"/>
      <c r="NBE58" s="239"/>
      <c r="NBF58" s="239"/>
      <c r="NBG58" s="239"/>
      <c r="NBH58" s="239"/>
      <c r="NBI58" s="239"/>
      <c r="NBJ58" s="239"/>
      <c r="NBK58" s="239"/>
      <c r="NBL58" s="239"/>
      <c r="NBM58" s="239"/>
      <c r="NBN58" s="239"/>
      <c r="NBO58" s="239"/>
      <c r="NBP58" s="239"/>
      <c r="NBQ58" s="239"/>
      <c r="NBR58" s="239"/>
      <c r="NBS58" s="239"/>
      <c r="NBT58" s="239"/>
      <c r="NBU58" s="239"/>
      <c r="NBV58" s="239"/>
      <c r="NBW58" s="239"/>
      <c r="NBX58" s="239"/>
      <c r="NBY58" s="239"/>
      <c r="NBZ58" s="239"/>
      <c r="NCA58" s="239"/>
      <c r="NCB58" s="239"/>
      <c r="NCC58" s="239"/>
      <c r="NCD58" s="239"/>
      <c r="NCE58" s="239"/>
      <c r="NCF58" s="239"/>
      <c r="NCG58" s="239"/>
      <c r="NCH58" s="239"/>
      <c r="NCI58" s="239"/>
      <c r="NCJ58" s="239"/>
      <c r="NCK58" s="239"/>
      <c r="NCL58" s="239"/>
      <c r="NCM58" s="239"/>
      <c r="NCN58" s="239"/>
      <c r="NCO58" s="239"/>
      <c r="NCP58" s="239"/>
      <c r="NCQ58" s="239"/>
      <c r="NCR58" s="239"/>
      <c r="NCS58" s="239"/>
      <c r="NCT58" s="239"/>
      <c r="NCU58" s="239"/>
      <c r="NCV58" s="239"/>
      <c r="NCW58" s="239"/>
      <c r="NCX58" s="239"/>
      <c r="NCY58" s="239"/>
      <c r="NCZ58" s="239"/>
      <c r="NDA58" s="239"/>
      <c r="NDB58" s="239"/>
      <c r="NDC58" s="239"/>
      <c r="NDD58" s="239"/>
      <c r="NDE58" s="239"/>
      <c r="NDF58" s="239"/>
      <c r="NDG58" s="239"/>
      <c r="NDH58" s="239"/>
      <c r="NDI58" s="239"/>
      <c r="NDJ58" s="239"/>
      <c r="NDK58" s="239"/>
      <c r="NDL58" s="239"/>
      <c r="NDM58" s="239"/>
      <c r="NDN58" s="239"/>
      <c r="NDO58" s="239"/>
      <c r="NDP58" s="239"/>
      <c r="NDQ58" s="239"/>
      <c r="NDR58" s="239"/>
      <c r="NDS58" s="239"/>
      <c r="NDT58" s="239"/>
      <c r="NDU58" s="239"/>
      <c r="NDV58" s="239"/>
      <c r="NDW58" s="239"/>
      <c r="NDX58" s="239"/>
      <c r="NDY58" s="239"/>
      <c r="NDZ58" s="239"/>
      <c r="NEA58" s="239"/>
      <c r="NEB58" s="239"/>
      <c r="NEC58" s="239"/>
      <c r="NED58" s="239"/>
      <c r="NEE58" s="239"/>
      <c r="NEF58" s="239"/>
      <c r="NEG58" s="239"/>
      <c r="NEH58" s="239"/>
      <c r="NEI58" s="239"/>
      <c r="NEJ58" s="239"/>
      <c r="NEK58" s="239"/>
      <c r="NEL58" s="239"/>
      <c r="NEM58" s="239"/>
      <c r="NEN58" s="239"/>
      <c r="NEO58" s="239"/>
      <c r="NEP58" s="239"/>
      <c r="NEQ58" s="239"/>
      <c r="NER58" s="239"/>
      <c r="NES58" s="239"/>
      <c r="NET58" s="239"/>
      <c r="NEU58" s="239"/>
      <c r="NEV58" s="239"/>
      <c r="NEW58" s="239"/>
      <c r="NEX58" s="239"/>
      <c r="NEY58" s="239"/>
      <c r="NEZ58" s="239"/>
      <c r="NFA58" s="239"/>
      <c r="NFB58" s="239"/>
      <c r="NFC58" s="239"/>
      <c r="NFD58" s="239"/>
      <c r="NFE58" s="239"/>
      <c r="NFF58" s="239"/>
      <c r="NFG58" s="239"/>
      <c r="NFH58" s="239"/>
      <c r="NFI58" s="239"/>
      <c r="NFJ58" s="239"/>
      <c r="NFK58" s="239"/>
      <c r="NFL58" s="239"/>
      <c r="NFM58" s="239"/>
      <c r="NFN58" s="239"/>
      <c r="NFO58" s="239"/>
      <c r="NFP58" s="239"/>
      <c r="NFQ58" s="239"/>
      <c r="NFR58" s="239"/>
      <c r="NFS58" s="239"/>
      <c r="NFT58" s="239"/>
      <c r="NFU58" s="239"/>
      <c r="NFV58" s="239"/>
      <c r="NFW58" s="239"/>
      <c r="NFX58" s="239"/>
      <c r="NFY58" s="239"/>
      <c r="NFZ58" s="239"/>
      <c r="NGA58" s="239"/>
      <c r="NGB58" s="239"/>
      <c r="NGC58" s="239"/>
      <c r="NGD58" s="239"/>
      <c r="NGE58" s="239"/>
      <c r="NGF58" s="239"/>
      <c r="NGG58" s="239"/>
      <c r="NGH58" s="239"/>
      <c r="NGI58" s="239"/>
      <c r="NGJ58" s="239"/>
      <c r="NGK58" s="239"/>
      <c r="NGL58" s="239"/>
      <c r="NGM58" s="239"/>
      <c r="NGN58" s="239"/>
      <c r="NGO58" s="239"/>
      <c r="NGP58" s="239"/>
      <c r="NGQ58" s="239"/>
      <c r="NGR58" s="239"/>
      <c r="NGS58" s="239"/>
      <c r="NGT58" s="239"/>
      <c r="NGU58" s="239"/>
      <c r="NGV58" s="239"/>
      <c r="NGW58" s="239"/>
      <c r="NGX58" s="239"/>
      <c r="NGY58" s="239"/>
      <c r="NGZ58" s="239"/>
      <c r="NHA58" s="239"/>
      <c r="NHB58" s="239"/>
      <c r="NHC58" s="239"/>
      <c r="NHD58" s="239"/>
      <c r="NHE58" s="239"/>
      <c r="NHF58" s="239"/>
      <c r="NHG58" s="239"/>
      <c r="NHH58" s="239"/>
      <c r="NHI58" s="239"/>
      <c r="NHJ58" s="239"/>
      <c r="NHK58" s="239"/>
      <c r="NHL58" s="239"/>
      <c r="NHM58" s="239"/>
      <c r="NHN58" s="239"/>
      <c r="NHO58" s="239"/>
      <c r="NHP58" s="239"/>
      <c r="NHQ58" s="239"/>
      <c r="NHR58" s="239"/>
      <c r="NHS58" s="239"/>
      <c r="NHT58" s="239"/>
      <c r="NHU58" s="239"/>
      <c r="NHV58" s="239"/>
      <c r="NHW58" s="239"/>
      <c r="NHX58" s="239"/>
      <c r="NHY58" s="239"/>
      <c r="NHZ58" s="239"/>
      <c r="NIA58" s="239"/>
      <c r="NIB58" s="239"/>
      <c r="NIC58" s="239"/>
      <c r="NID58" s="239"/>
      <c r="NIE58" s="239"/>
      <c r="NIF58" s="239"/>
      <c r="NIG58" s="239"/>
      <c r="NIH58" s="239"/>
      <c r="NII58" s="239"/>
      <c r="NIJ58" s="239"/>
      <c r="NIK58" s="239"/>
      <c r="NIL58" s="239"/>
      <c r="NIM58" s="239"/>
      <c r="NIN58" s="239"/>
      <c r="NIO58" s="239"/>
      <c r="NIP58" s="239"/>
      <c r="NIQ58" s="239"/>
      <c r="NIR58" s="239"/>
      <c r="NIS58" s="239"/>
      <c r="NIT58" s="239"/>
      <c r="NIU58" s="239"/>
      <c r="NIV58" s="239"/>
      <c r="NIW58" s="239"/>
      <c r="NIX58" s="239"/>
      <c r="NIY58" s="239"/>
      <c r="NIZ58" s="239"/>
      <c r="NJA58" s="239"/>
      <c r="NJB58" s="239"/>
      <c r="NJC58" s="239"/>
      <c r="NJD58" s="239"/>
      <c r="NJE58" s="239"/>
      <c r="NJF58" s="239"/>
      <c r="NJG58" s="239"/>
      <c r="NJH58" s="239"/>
      <c r="NJI58" s="239"/>
      <c r="NJJ58" s="239"/>
      <c r="NJK58" s="239"/>
      <c r="NJL58" s="239"/>
      <c r="NJM58" s="239"/>
      <c r="NJN58" s="239"/>
      <c r="NJO58" s="239"/>
      <c r="NJP58" s="239"/>
      <c r="NJQ58" s="239"/>
      <c r="NJR58" s="239"/>
      <c r="NJS58" s="239"/>
      <c r="NJT58" s="239"/>
      <c r="NJU58" s="239"/>
      <c r="NJV58" s="239"/>
      <c r="NJW58" s="239"/>
      <c r="NJX58" s="239"/>
      <c r="NJY58" s="239"/>
      <c r="NJZ58" s="239"/>
      <c r="NKA58" s="239"/>
      <c r="NKB58" s="239"/>
      <c r="NKC58" s="239"/>
      <c r="NKD58" s="239"/>
      <c r="NKE58" s="239"/>
      <c r="NKF58" s="239"/>
      <c r="NKG58" s="239"/>
      <c r="NKH58" s="239"/>
      <c r="NKI58" s="239"/>
      <c r="NKJ58" s="239"/>
      <c r="NKK58" s="239"/>
      <c r="NKL58" s="239"/>
      <c r="NKM58" s="239"/>
      <c r="NKN58" s="239"/>
      <c r="NKO58" s="239"/>
      <c r="NKP58" s="239"/>
      <c r="NKQ58" s="239"/>
      <c r="NKR58" s="239"/>
      <c r="NKS58" s="239"/>
      <c r="NKT58" s="239"/>
      <c r="NKU58" s="239"/>
      <c r="NKV58" s="239"/>
      <c r="NKW58" s="239"/>
      <c r="NKX58" s="239"/>
      <c r="NKY58" s="239"/>
      <c r="NKZ58" s="239"/>
      <c r="NLA58" s="239"/>
      <c r="NLB58" s="239"/>
      <c r="NLC58" s="239"/>
      <c r="NLD58" s="239"/>
      <c r="NLE58" s="239"/>
      <c r="NLF58" s="239"/>
      <c r="NLG58" s="239"/>
      <c r="NLH58" s="239"/>
      <c r="NLI58" s="239"/>
      <c r="NLJ58" s="239"/>
      <c r="NLK58" s="239"/>
      <c r="NLL58" s="239"/>
      <c r="NLM58" s="239"/>
      <c r="NLN58" s="239"/>
      <c r="NLO58" s="239"/>
      <c r="NLP58" s="239"/>
      <c r="NLQ58" s="239"/>
      <c r="NLR58" s="239"/>
      <c r="NLS58" s="239"/>
      <c r="NLT58" s="239"/>
      <c r="NLU58" s="239"/>
      <c r="NLV58" s="239"/>
      <c r="NLW58" s="239"/>
      <c r="NLX58" s="239"/>
      <c r="NLY58" s="239"/>
      <c r="NLZ58" s="239"/>
      <c r="NMA58" s="239"/>
      <c r="NMB58" s="239"/>
      <c r="NMC58" s="239"/>
      <c r="NMD58" s="239"/>
      <c r="NME58" s="239"/>
      <c r="NMF58" s="239"/>
      <c r="NMG58" s="239"/>
      <c r="NMH58" s="239"/>
      <c r="NMI58" s="239"/>
      <c r="NMJ58" s="239"/>
      <c r="NMK58" s="239"/>
      <c r="NML58" s="239"/>
      <c r="NMM58" s="239"/>
      <c r="NMN58" s="239"/>
      <c r="NMO58" s="239"/>
      <c r="NMP58" s="239"/>
      <c r="NMQ58" s="239"/>
      <c r="NMR58" s="239"/>
      <c r="NMS58" s="239"/>
      <c r="NMT58" s="239"/>
      <c r="NMU58" s="239"/>
      <c r="NMV58" s="239"/>
      <c r="NMW58" s="239"/>
      <c r="NMX58" s="239"/>
      <c r="NMY58" s="239"/>
      <c r="NMZ58" s="239"/>
      <c r="NNA58" s="239"/>
      <c r="NNB58" s="239"/>
      <c r="NNC58" s="239"/>
      <c r="NND58" s="239"/>
      <c r="NNE58" s="239"/>
      <c r="NNF58" s="239"/>
      <c r="NNG58" s="239"/>
      <c r="NNH58" s="239"/>
      <c r="NNI58" s="239"/>
      <c r="NNJ58" s="239"/>
      <c r="NNK58" s="239"/>
      <c r="NNL58" s="239"/>
      <c r="NNM58" s="239"/>
      <c r="NNN58" s="239"/>
      <c r="NNO58" s="239"/>
      <c r="NNP58" s="239"/>
      <c r="NNQ58" s="239"/>
      <c r="NNR58" s="239"/>
      <c r="NNS58" s="239"/>
      <c r="NNT58" s="239"/>
      <c r="NNU58" s="239"/>
      <c r="NNV58" s="239"/>
      <c r="NNW58" s="239"/>
      <c r="NNX58" s="239"/>
      <c r="NNY58" s="239"/>
      <c r="NNZ58" s="239"/>
      <c r="NOA58" s="239"/>
      <c r="NOB58" s="239"/>
      <c r="NOC58" s="239"/>
      <c r="NOD58" s="239"/>
      <c r="NOE58" s="239"/>
      <c r="NOF58" s="239"/>
      <c r="NOG58" s="239"/>
      <c r="NOH58" s="239"/>
      <c r="NOI58" s="239"/>
      <c r="NOJ58" s="239"/>
      <c r="NOK58" s="239"/>
      <c r="NOL58" s="239"/>
      <c r="NOM58" s="239"/>
      <c r="NON58" s="239"/>
      <c r="NOO58" s="239"/>
      <c r="NOP58" s="239"/>
      <c r="NOQ58" s="239"/>
      <c r="NOR58" s="239"/>
      <c r="NOS58" s="239"/>
      <c r="NOT58" s="239"/>
      <c r="NOU58" s="239"/>
      <c r="NOV58" s="239"/>
      <c r="NOW58" s="239"/>
      <c r="NOX58" s="239"/>
      <c r="NOY58" s="239"/>
      <c r="NOZ58" s="239"/>
      <c r="NPA58" s="239"/>
      <c r="NPB58" s="239"/>
      <c r="NPC58" s="239"/>
      <c r="NPD58" s="239"/>
      <c r="NPE58" s="239"/>
      <c r="NPF58" s="239"/>
      <c r="NPG58" s="239"/>
      <c r="NPH58" s="239"/>
      <c r="NPI58" s="239"/>
      <c r="NPJ58" s="239"/>
      <c r="NPK58" s="239"/>
      <c r="NPL58" s="239"/>
      <c r="NPM58" s="239"/>
      <c r="NPN58" s="239"/>
      <c r="NPO58" s="239"/>
      <c r="NPP58" s="239"/>
      <c r="NPQ58" s="239"/>
      <c r="NPR58" s="239"/>
      <c r="NPS58" s="239"/>
      <c r="NPT58" s="239"/>
      <c r="NPU58" s="239"/>
      <c r="NPV58" s="239"/>
      <c r="NPW58" s="239"/>
      <c r="NPX58" s="239"/>
      <c r="NPY58" s="239"/>
      <c r="NPZ58" s="239"/>
      <c r="NQA58" s="239"/>
      <c r="NQB58" s="239"/>
      <c r="NQC58" s="239"/>
      <c r="NQD58" s="239"/>
      <c r="NQE58" s="239"/>
      <c r="NQF58" s="239"/>
      <c r="NQG58" s="239"/>
      <c r="NQH58" s="239"/>
      <c r="NQI58" s="239"/>
      <c r="NQJ58" s="239"/>
      <c r="NQK58" s="239"/>
      <c r="NQL58" s="239"/>
      <c r="NQM58" s="239"/>
      <c r="NQN58" s="239"/>
      <c r="NQO58" s="239"/>
      <c r="NQP58" s="239"/>
      <c r="NQQ58" s="239"/>
      <c r="NQR58" s="239"/>
      <c r="NQS58" s="239"/>
      <c r="NQT58" s="239"/>
      <c r="NQU58" s="239"/>
      <c r="NQV58" s="239"/>
      <c r="NQW58" s="239"/>
      <c r="NQX58" s="239"/>
      <c r="NQY58" s="239"/>
      <c r="NQZ58" s="239"/>
      <c r="NRA58" s="239"/>
      <c r="NRB58" s="239"/>
      <c r="NRC58" s="239"/>
      <c r="NRD58" s="239"/>
      <c r="NRE58" s="239"/>
      <c r="NRF58" s="239"/>
      <c r="NRG58" s="239"/>
      <c r="NRH58" s="239"/>
      <c r="NRI58" s="239"/>
      <c r="NRJ58" s="239"/>
      <c r="NRK58" s="239"/>
      <c r="NRL58" s="239"/>
      <c r="NRM58" s="239"/>
      <c r="NRN58" s="239"/>
      <c r="NRO58" s="239"/>
      <c r="NRP58" s="239"/>
      <c r="NRQ58" s="239"/>
      <c r="NRR58" s="239"/>
      <c r="NRS58" s="239"/>
      <c r="NRT58" s="239"/>
      <c r="NRU58" s="239"/>
      <c r="NRV58" s="239"/>
      <c r="NRW58" s="239"/>
      <c r="NRX58" s="239"/>
      <c r="NRY58" s="239"/>
      <c r="NRZ58" s="239"/>
      <c r="NSA58" s="239"/>
      <c r="NSB58" s="239"/>
      <c r="NSC58" s="239"/>
      <c r="NSD58" s="239"/>
      <c r="NSE58" s="239"/>
      <c r="NSF58" s="239"/>
      <c r="NSG58" s="239"/>
      <c r="NSH58" s="239"/>
      <c r="NSI58" s="239"/>
      <c r="NSJ58" s="239"/>
      <c r="NSK58" s="239"/>
      <c r="NSL58" s="239"/>
      <c r="NSM58" s="239"/>
      <c r="NSN58" s="239"/>
      <c r="NSO58" s="239"/>
      <c r="NSP58" s="239"/>
      <c r="NSQ58" s="239"/>
      <c r="NSR58" s="239"/>
      <c r="NSS58" s="239"/>
      <c r="NST58" s="239"/>
      <c r="NSU58" s="239"/>
      <c r="NSV58" s="239"/>
      <c r="NSW58" s="239"/>
      <c r="NSX58" s="239"/>
      <c r="NSY58" s="239"/>
      <c r="NSZ58" s="239"/>
      <c r="NTA58" s="239"/>
      <c r="NTB58" s="239"/>
      <c r="NTC58" s="239"/>
      <c r="NTD58" s="239"/>
      <c r="NTE58" s="239"/>
      <c r="NTF58" s="239"/>
      <c r="NTG58" s="239"/>
      <c r="NTH58" s="239"/>
      <c r="NTI58" s="239"/>
      <c r="NTJ58" s="239"/>
      <c r="NTK58" s="239"/>
      <c r="NTL58" s="239"/>
      <c r="NTM58" s="239"/>
      <c r="NTN58" s="239"/>
      <c r="NTO58" s="239"/>
      <c r="NTP58" s="239"/>
      <c r="NTQ58" s="239"/>
      <c r="NTR58" s="239"/>
      <c r="NTS58" s="239"/>
      <c r="NTT58" s="239"/>
      <c r="NTU58" s="239"/>
      <c r="NTV58" s="239"/>
      <c r="NTW58" s="239"/>
      <c r="NTX58" s="239"/>
      <c r="NTY58" s="239"/>
      <c r="NTZ58" s="239"/>
      <c r="NUA58" s="239"/>
      <c r="NUB58" s="239"/>
      <c r="NUC58" s="239"/>
      <c r="NUD58" s="239"/>
      <c r="NUE58" s="239"/>
      <c r="NUF58" s="239"/>
      <c r="NUG58" s="239"/>
      <c r="NUH58" s="239"/>
      <c r="NUI58" s="239"/>
      <c r="NUJ58" s="239"/>
      <c r="NUK58" s="239"/>
      <c r="NUL58" s="239"/>
      <c r="NUM58" s="239"/>
      <c r="NUN58" s="239"/>
      <c r="NUO58" s="239"/>
      <c r="NUP58" s="239"/>
      <c r="NUQ58" s="239"/>
      <c r="NUR58" s="239"/>
      <c r="NUS58" s="239"/>
      <c r="NUT58" s="239"/>
      <c r="NUU58" s="239"/>
      <c r="NUV58" s="239"/>
      <c r="NUW58" s="239"/>
      <c r="NUX58" s="239"/>
      <c r="NUY58" s="239"/>
      <c r="NUZ58" s="239"/>
      <c r="NVA58" s="239"/>
      <c r="NVB58" s="239"/>
      <c r="NVC58" s="239"/>
      <c r="NVD58" s="239"/>
      <c r="NVE58" s="239"/>
      <c r="NVF58" s="239"/>
      <c r="NVG58" s="239"/>
      <c r="NVH58" s="239"/>
      <c r="NVI58" s="239"/>
      <c r="NVJ58" s="239"/>
      <c r="NVK58" s="239"/>
      <c r="NVL58" s="239"/>
      <c r="NVM58" s="239"/>
      <c r="NVN58" s="239"/>
      <c r="NVO58" s="239"/>
      <c r="NVP58" s="239"/>
      <c r="NVQ58" s="239"/>
      <c r="NVR58" s="239"/>
      <c r="NVS58" s="239"/>
      <c r="NVT58" s="239"/>
      <c r="NVU58" s="239"/>
      <c r="NVV58" s="239"/>
      <c r="NVW58" s="239"/>
      <c r="NVX58" s="239"/>
      <c r="NVY58" s="239"/>
      <c r="NVZ58" s="239"/>
      <c r="NWA58" s="239"/>
      <c r="NWB58" s="239"/>
      <c r="NWC58" s="239"/>
      <c r="NWD58" s="239"/>
      <c r="NWE58" s="239"/>
      <c r="NWF58" s="239"/>
      <c r="NWG58" s="239"/>
      <c r="NWH58" s="239"/>
      <c r="NWI58" s="239"/>
      <c r="NWJ58" s="239"/>
      <c r="NWK58" s="239"/>
      <c r="NWL58" s="239"/>
      <c r="NWM58" s="239"/>
      <c r="NWN58" s="239"/>
      <c r="NWO58" s="239"/>
      <c r="NWP58" s="239"/>
      <c r="NWQ58" s="239"/>
      <c r="NWR58" s="239"/>
      <c r="NWS58" s="239"/>
      <c r="NWT58" s="239"/>
      <c r="NWU58" s="239"/>
      <c r="NWV58" s="239"/>
      <c r="NWW58" s="239"/>
      <c r="NWX58" s="239"/>
      <c r="NWY58" s="239"/>
      <c r="NWZ58" s="239"/>
      <c r="NXA58" s="239"/>
      <c r="NXB58" s="239"/>
      <c r="NXC58" s="239"/>
      <c r="NXD58" s="239"/>
      <c r="NXE58" s="239"/>
      <c r="NXF58" s="239"/>
      <c r="NXG58" s="239"/>
      <c r="NXH58" s="239"/>
      <c r="NXI58" s="239"/>
      <c r="NXJ58" s="239"/>
      <c r="NXK58" s="239"/>
      <c r="NXL58" s="239"/>
      <c r="NXM58" s="239"/>
      <c r="NXN58" s="239"/>
      <c r="NXO58" s="239"/>
      <c r="NXP58" s="239"/>
      <c r="NXQ58" s="239"/>
      <c r="NXR58" s="239"/>
      <c r="NXS58" s="239"/>
      <c r="NXT58" s="239"/>
      <c r="NXU58" s="239"/>
      <c r="NXV58" s="239"/>
      <c r="NXW58" s="239"/>
      <c r="NXX58" s="239"/>
      <c r="NXY58" s="239"/>
      <c r="NXZ58" s="239"/>
      <c r="NYA58" s="239"/>
      <c r="NYB58" s="239"/>
      <c r="NYC58" s="239"/>
      <c r="NYD58" s="239"/>
      <c r="NYE58" s="239"/>
      <c r="NYF58" s="239"/>
      <c r="NYG58" s="239"/>
      <c r="NYH58" s="239"/>
      <c r="NYI58" s="239"/>
      <c r="NYJ58" s="239"/>
      <c r="NYK58" s="239"/>
      <c r="NYL58" s="239"/>
      <c r="NYM58" s="239"/>
      <c r="NYN58" s="239"/>
      <c r="NYO58" s="239"/>
      <c r="NYP58" s="239"/>
      <c r="NYQ58" s="239"/>
      <c r="NYR58" s="239"/>
      <c r="NYS58" s="239"/>
      <c r="NYT58" s="239"/>
      <c r="NYU58" s="239"/>
      <c r="NYV58" s="239"/>
      <c r="NYW58" s="239"/>
      <c r="NYX58" s="239"/>
      <c r="NYY58" s="239"/>
      <c r="NYZ58" s="239"/>
      <c r="NZA58" s="239"/>
      <c r="NZB58" s="239"/>
      <c r="NZC58" s="239"/>
      <c r="NZD58" s="239"/>
      <c r="NZE58" s="239"/>
      <c r="NZF58" s="239"/>
      <c r="NZG58" s="239"/>
      <c r="NZH58" s="239"/>
      <c r="NZI58" s="239"/>
      <c r="NZJ58" s="239"/>
      <c r="NZK58" s="239"/>
      <c r="NZL58" s="239"/>
      <c r="NZM58" s="239"/>
      <c r="NZN58" s="239"/>
      <c r="NZO58" s="239"/>
      <c r="NZP58" s="239"/>
      <c r="NZQ58" s="239"/>
      <c r="NZR58" s="239"/>
      <c r="NZS58" s="239"/>
      <c r="NZT58" s="239"/>
      <c r="NZU58" s="239"/>
      <c r="NZV58" s="239"/>
      <c r="NZW58" s="239"/>
      <c r="NZX58" s="239"/>
      <c r="NZY58" s="239"/>
      <c r="NZZ58" s="239"/>
      <c r="OAA58" s="239"/>
      <c r="OAB58" s="239"/>
      <c r="OAC58" s="239"/>
      <c r="OAD58" s="239"/>
      <c r="OAE58" s="239"/>
      <c r="OAF58" s="239"/>
      <c r="OAG58" s="239"/>
      <c r="OAH58" s="239"/>
      <c r="OAI58" s="239"/>
      <c r="OAJ58" s="239"/>
      <c r="OAK58" s="239"/>
      <c r="OAL58" s="239"/>
      <c r="OAM58" s="239"/>
      <c r="OAN58" s="239"/>
      <c r="OAO58" s="239"/>
      <c r="OAP58" s="239"/>
      <c r="OAQ58" s="239"/>
      <c r="OAR58" s="239"/>
      <c r="OAS58" s="239"/>
      <c r="OAT58" s="239"/>
      <c r="OAU58" s="239"/>
      <c r="OAV58" s="239"/>
      <c r="OAW58" s="239"/>
      <c r="OAX58" s="239"/>
      <c r="OAY58" s="239"/>
      <c r="OAZ58" s="239"/>
      <c r="OBA58" s="239"/>
      <c r="OBB58" s="239"/>
      <c r="OBC58" s="239"/>
      <c r="OBD58" s="239"/>
      <c r="OBE58" s="239"/>
      <c r="OBF58" s="239"/>
      <c r="OBG58" s="239"/>
      <c r="OBH58" s="239"/>
      <c r="OBI58" s="239"/>
      <c r="OBJ58" s="239"/>
      <c r="OBK58" s="239"/>
      <c r="OBL58" s="239"/>
      <c r="OBM58" s="239"/>
      <c r="OBN58" s="239"/>
      <c r="OBO58" s="239"/>
      <c r="OBP58" s="239"/>
      <c r="OBQ58" s="239"/>
      <c r="OBR58" s="239"/>
      <c r="OBS58" s="239"/>
      <c r="OBT58" s="239"/>
      <c r="OBU58" s="239"/>
      <c r="OBV58" s="239"/>
      <c r="OBW58" s="239"/>
      <c r="OBX58" s="239"/>
      <c r="OBY58" s="239"/>
      <c r="OBZ58" s="239"/>
      <c r="OCA58" s="239"/>
      <c r="OCB58" s="239"/>
      <c r="OCC58" s="239"/>
      <c r="OCD58" s="239"/>
      <c r="OCE58" s="239"/>
      <c r="OCF58" s="239"/>
      <c r="OCG58" s="239"/>
      <c r="OCH58" s="239"/>
      <c r="OCI58" s="239"/>
      <c r="OCJ58" s="239"/>
      <c r="OCK58" s="239"/>
      <c r="OCL58" s="239"/>
      <c r="OCM58" s="239"/>
      <c r="OCN58" s="239"/>
      <c r="OCO58" s="239"/>
      <c r="OCP58" s="239"/>
      <c r="OCQ58" s="239"/>
      <c r="OCR58" s="239"/>
      <c r="OCS58" s="239"/>
      <c r="OCT58" s="239"/>
      <c r="OCU58" s="239"/>
      <c r="OCV58" s="239"/>
      <c r="OCW58" s="239"/>
      <c r="OCX58" s="239"/>
      <c r="OCY58" s="239"/>
      <c r="OCZ58" s="239"/>
      <c r="ODA58" s="239"/>
      <c r="ODB58" s="239"/>
      <c r="ODC58" s="239"/>
      <c r="ODD58" s="239"/>
      <c r="ODE58" s="239"/>
      <c r="ODF58" s="239"/>
      <c r="ODG58" s="239"/>
      <c r="ODH58" s="239"/>
      <c r="ODI58" s="239"/>
      <c r="ODJ58" s="239"/>
      <c r="ODK58" s="239"/>
      <c r="ODL58" s="239"/>
      <c r="ODM58" s="239"/>
      <c r="ODN58" s="239"/>
      <c r="ODO58" s="239"/>
      <c r="ODP58" s="239"/>
      <c r="ODQ58" s="239"/>
      <c r="ODR58" s="239"/>
      <c r="ODS58" s="239"/>
      <c r="ODT58" s="239"/>
      <c r="ODU58" s="239"/>
      <c r="ODV58" s="239"/>
      <c r="ODW58" s="239"/>
      <c r="ODX58" s="239"/>
      <c r="ODY58" s="239"/>
      <c r="ODZ58" s="239"/>
      <c r="OEA58" s="239"/>
      <c r="OEB58" s="239"/>
      <c r="OEC58" s="239"/>
      <c r="OED58" s="239"/>
      <c r="OEE58" s="239"/>
      <c r="OEF58" s="239"/>
      <c r="OEG58" s="239"/>
      <c r="OEH58" s="239"/>
      <c r="OEI58" s="239"/>
      <c r="OEJ58" s="239"/>
      <c r="OEK58" s="239"/>
      <c r="OEL58" s="239"/>
      <c r="OEM58" s="239"/>
      <c r="OEN58" s="239"/>
      <c r="OEO58" s="239"/>
      <c r="OEP58" s="239"/>
      <c r="OEQ58" s="239"/>
      <c r="OER58" s="239"/>
      <c r="OES58" s="239"/>
      <c r="OET58" s="239"/>
      <c r="OEU58" s="239"/>
      <c r="OEV58" s="239"/>
      <c r="OEW58" s="239"/>
      <c r="OEX58" s="239"/>
      <c r="OEY58" s="239"/>
      <c r="OEZ58" s="239"/>
      <c r="OFA58" s="239"/>
      <c r="OFB58" s="239"/>
      <c r="OFC58" s="239"/>
      <c r="OFD58" s="239"/>
      <c r="OFE58" s="239"/>
      <c r="OFF58" s="239"/>
      <c r="OFG58" s="239"/>
      <c r="OFH58" s="239"/>
      <c r="OFI58" s="239"/>
      <c r="OFJ58" s="239"/>
      <c r="OFK58" s="239"/>
      <c r="OFL58" s="239"/>
      <c r="OFM58" s="239"/>
      <c r="OFN58" s="239"/>
      <c r="OFO58" s="239"/>
      <c r="OFP58" s="239"/>
      <c r="OFQ58" s="239"/>
      <c r="OFR58" s="239"/>
      <c r="OFS58" s="239"/>
      <c r="OFT58" s="239"/>
      <c r="OFU58" s="239"/>
      <c r="OFV58" s="239"/>
      <c r="OFW58" s="239"/>
      <c r="OFX58" s="239"/>
      <c r="OFY58" s="239"/>
      <c r="OFZ58" s="239"/>
      <c r="OGA58" s="239"/>
      <c r="OGB58" s="239"/>
      <c r="OGC58" s="239"/>
      <c r="OGD58" s="239"/>
      <c r="OGE58" s="239"/>
      <c r="OGF58" s="239"/>
      <c r="OGG58" s="239"/>
      <c r="OGH58" s="239"/>
      <c r="OGI58" s="239"/>
      <c r="OGJ58" s="239"/>
      <c r="OGK58" s="239"/>
      <c r="OGL58" s="239"/>
      <c r="OGM58" s="239"/>
      <c r="OGN58" s="239"/>
      <c r="OGO58" s="239"/>
      <c r="OGP58" s="239"/>
      <c r="OGQ58" s="239"/>
      <c r="OGR58" s="239"/>
      <c r="OGS58" s="239"/>
      <c r="OGT58" s="239"/>
      <c r="OGU58" s="239"/>
      <c r="OGV58" s="239"/>
      <c r="OGW58" s="239"/>
      <c r="OGX58" s="239"/>
      <c r="OGY58" s="239"/>
      <c r="OGZ58" s="239"/>
      <c r="OHA58" s="239"/>
      <c r="OHB58" s="239"/>
      <c r="OHC58" s="239"/>
      <c r="OHD58" s="239"/>
      <c r="OHE58" s="239"/>
      <c r="OHF58" s="239"/>
      <c r="OHG58" s="239"/>
      <c r="OHH58" s="239"/>
      <c r="OHI58" s="239"/>
      <c r="OHJ58" s="239"/>
      <c r="OHK58" s="239"/>
      <c r="OHL58" s="239"/>
      <c r="OHM58" s="239"/>
      <c r="OHN58" s="239"/>
      <c r="OHO58" s="239"/>
      <c r="OHP58" s="239"/>
      <c r="OHQ58" s="239"/>
      <c r="OHR58" s="239"/>
      <c r="OHS58" s="239"/>
      <c r="OHT58" s="239"/>
      <c r="OHU58" s="239"/>
      <c r="OHV58" s="239"/>
      <c r="OHW58" s="239"/>
      <c r="OHX58" s="239"/>
      <c r="OHY58" s="239"/>
      <c r="OHZ58" s="239"/>
      <c r="OIA58" s="239"/>
      <c r="OIB58" s="239"/>
      <c r="OIC58" s="239"/>
      <c r="OID58" s="239"/>
      <c r="OIE58" s="239"/>
      <c r="OIF58" s="239"/>
      <c r="OIG58" s="239"/>
      <c r="OIH58" s="239"/>
      <c r="OII58" s="239"/>
      <c r="OIJ58" s="239"/>
      <c r="OIK58" s="239"/>
      <c r="OIL58" s="239"/>
      <c r="OIM58" s="239"/>
      <c r="OIN58" s="239"/>
      <c r="OIO58" s="239"/>
      <c r="OIP58" s="239"/>
      <c r="OIQ58" s="239"/>
      <c r="OIR58" s="239"/>
      <c r="OIS58" s="239"/>
      <c r="OIT58" s="239"/>
      <c r="OIU58" s="239"/>
      <c r="OIV58" s="239"/>
      <c r="OIW58" s="239"/>
      <c r="OIX58" s="239"/>
      <c r="OIY58" s="239"/>
      <c r="OIZ58" s="239"/>
      <c r="OJA58" s="239"/>
      <c r="OJB58" s="239"/>
      <c r="OJC58" s="239"/>
      <c r="OJD58" s="239"/>
      <c r="OJE58" s="239"/>
      <c r="OJF58" s="239"/>
      <c r="OJG58" s="239"/>
      <c r="OJH58" s="239"/>
      <c r="OJI58" s="239"/>
      <c r="OJJ58" s="239"/>
      <c r="OJK58" s="239"/>
      <c r="OJL58" s="239"/>
      <c r="OJM58" s="239"/>
      <c r="OJN58" s="239"/>
      <c r="OJO58" s="239"/>
      <c r="OJP58" s="239"/>
      <c r="OJQ58" s="239"/>
      <c r="OJR58" s="239"/>
      <c r="OJS58" s="239"/>
      <c r="OJT58" s="239"/>
      <c r="OJU58" s="239"/>
      <c r="OJV58" s="239"/>
      <c r="OJW58" s="239"/>
      <c r="OJX58" s="239"/>
      <c r="OJY58" s="239"/>
      <c r="OJZ58" s="239"/>
      <c r="OKA58" s="239"/>
      <c r="OKB58" s="239"/>
      <c r="OKC58" s="239"/>
      <c r="OKD58" s="239"/>
      <c r="OKE58" s="239"/>
      <c r="OKF58" s="239"/>
      <c r="OKG58" s="239"/>
      <c r="OKH58" s="239"/>
      <c r="OKI58" s="239"/>
      <c r="OKJ58" s="239"/>
      <c r="OKK58" s="239"/>
      <c r="OKL58" s="239"/>
      <c r="OKM58" s="239"/>
      <c r="OKN58" s="239"/>
      <c r="OKO58" s="239"/>
      <c r="OKP58" s="239"/>
      <c r="OKQ58" s="239"/>
      <c r="OKR58" s="239"/>
      <c r="OKS58" s="239"/>
      <c r="OKT58" s="239"/>
      <c r="OKU58" s="239"/>
      <c r="OKV58" s="239"/>
      <c r="OKW58" s="239"/>
      <c r="OKX58" s="239"/>
      <c r="OKY58" s="239"/>
      <c r="OKZ58" s="239"/>
      <c r="OLA58" s="239"/>
      <c r="OLB58" s="239"/>
      <c r="OLC58" s="239"/>
      <c r="OLD58" s="239"/>
      <c r="OLE58" s="239"/>
      <c r="OLF58" s="239"/>
      <c r="OLG58" s="239"/>
      <c r="OLH58" s="239"/>
      <c r="OLI58" s="239"/>
      <c r="OLJ58" s="239"/>
      <c r="OLK58" s="239"/>
      <c r="OLL58" s="239"/>
      <c r="OLM58" s="239"/>
      <c r="OLN58" s="239"/>
      <c r="OLO58" s="239"/>
      <c r="OLP58" s="239"/>
      <c r="OLQ58" s="239"/>
      <c r="OLR58" s="239"/>
      <c r="OLS58" s="239"/>
      <c r="OLT58" s="239"/>
      <c r="OLU58" s="239"/>
      <c r="OLV58" s="239"/>
      <c r="OLW58" s="239"/>
      <c r="OLX58" s="239"/>
      <c r="OLY58" s="239"/>
      <c r="OLZ58" s="239"/>
      <c r="OMA58" s="239"/>
      <c r="OMB58" s="239"/>
      <c r="OMC58" s="239"/>
      <c r="OMD58" s="239"/>
      <c r="OME58" s="239"/>
      <c r="OMF58" s="239"/>
      <c r="OMG58" s="239"/>
      <c r="OMH58" s="239"/>
      <c r="OMI58" s="239"/>
      <c r="OMJ58" s="239"/>
      <c r="OMK58" s="239"/>
      <c r="OML58" s="239"/>
      <c r="OMM58" s="239"/>
      <c r="OMN58" s="239"/>
      <c r="OMO58" s="239"/>
      <c r="OMP58" s="239"/>
      <c r="OMQ58" s="239"/>
      <c r="OMR58" s="239"/>
      <c r="OMS58" s="239"/>
      <c r="OMT58" s="239"/>
      <c r="OMU58" s="239"/>
      <c r="OMV58" s="239"/>
      <c r="OMW58" s="239"/>
      <c r="OMX58" s="239"/>
      <c r="OMY58" s="239"/>
      <c r="OMZ58" s="239"/>
      <c r="ONA58" s="239"/>
      <c r="ONB58" s="239"/>
      <c r="ONC58" s="239"/>
      <c r="OND58" s="239"/>
      <c r="ONE58" s="239"/>
      <c r="ONF58" s="239"/>
      <c r="ONG58" s="239"/>
      <c r="ONH58" s="239"/>
      <c r="ONI58" s="239"/>
      <c r="ONJ58" s="239"/>
      <c r="ONK58" s="239"/>
      <c r="ONL58" s="239"/>
      <c r="ONM58" s="239"/>
      <c r="ONN58" s="239"/>
      <c r="ONO58" s="239"/>
      <c r="ONP58" s="239"/>
      <c r="ONQ58" s="239"/>
      <c r="ONR58" s="239"/>
      <c r="ONS58" s="239"/>
      <c r="ONT58" s="239"/>
      <c r="ONU58" s="239"/>
      <c r="ONV58" s="239"/>
      <c r="ONW58" s="239"/>
      <c r="ONX58" s="239"/>
      <c r="ONY58" s="239"/>
      <c r="ONZ58" s="239"/>
      <c r="OOA58" s="239"/>
      <c r="OOB58" s="239"/>
      <c r="OOC58" s="239"/>
      <c r="OOD58" s="239"/>
      <c r="OOE58" s="239"/>
      <c r="OOF58" s="239"/>
      <c r="OOG58" s="239"/>
      <c r="OOH58" s="239"/>
      <c r="OOI58" s="239"/>
      <c r="OOJ58" s="239"/>
      <c r="OOK58" s="239"/>
      <c r="OOL58" s="239"/>
      <c r="OOM58" s="239"/>
      <c r="OON58" s="239"/>
      <c r="OOO58" s="239"/>
      <c r="OOP58" s="239"/>
      <c r="OOQ58" s="239"/>
      <c r="OOR58" s="239"/>
      <c r="OOS58" s="239"/>
      <c r="OOT58" s="239"/>
      <c r="OOU58" s="239"/>
      <c r="OOV58" s="239"/>
      <c r="OOW58" s="239"/>
      <c r="OOX58" s="239"/>
      <c r="OOY58" s="239"/>
      <c r="OOZ58" s="239"/>
      <c r="OPA58" s="239"/>
      <c r="OPB58" s="239"/>
      <c r="OPC58" s="239"/>
      <c r="OPD58" s="239"/>
      <c r="OPE58" s="239"/>
      <c r="OPF58" s="239"/>
      <c r="OPG58" s="239"/>
      <c r="OPH58" s="239"/>
      <c r="OPI58" s="239"/>
      <c r="OPJ58" s="239"/>
      <c r="OPK58" s="239"/>
      <c r="OPL58" s="239"/>
      <c r="OPM58" s="239"/>
      <c r="OPN58" s="239"/>
      <c r="OPO58" s="239"/>
      <c r="OPP58" s="239"/>
      <c r="OPQ58" s="239"/>
      <c r="OPR58" s="239"/>
      <c r="OPS58" s="239"/>
      <c r="OPT58" s="239"/>
      <c r="OPU58" s="239"/>
      <c r="OPV58" s="239"/>
      <c r="OPW58" s="239"/>
      <c r="OPX58" s="239"/>
      <c r="OPY58" s="239"/>
      <c r="OPZ58" s="239"/>
      <c r="OQA58" s="239"/>
      <c r="OQB58" s="239"/>
      <c r="OQC58" s="239"/>
      <c r="OQD58" s="239"/>
      <c r="OQE58" s="239"/>
      <c r="OQF58" s="239"/>
      <c r="OQG58" s="239"/>
      <c r="OQH58" s="239"/>
      <c r="OQI58" s="239"/>
      <c r="OQJ58" s="239"/>
      <c r="OQK58" s="239"/>
      <c r="OQL58" s="239"/>
      <c r="OQM58" s="239"/>
      <c r="OQN58" s="239"/>
      <c r="OQO58" s="239"/>
      <c r="OQP58" s="239"/>
      <c r="OQQ58" s="239"/>
      <c r="OQR58" s="239"/>
      <c r="OQS58" s="239"/>
      <c r="OQT58" s="239"/>
      <c r="OQU58" s="239"/>
      <c r="OQV58" s="239"/>
      <c r="OQW58" s="239"/>
      <c r="OQX58" s="239"/>
      <c r="OQY58" s="239"/>
      <c r="OQZ58" s="239"/>
      <c r="ORA58" s="239"/>
      <c r="ORB58" s="239"/>
      <c r="ORC58" s="239"/>
      <c r="ORD58" s="239"/>
      <c r="ORE58" s="239"/>
      <c r="ORF58" s="239"/>
      <c r="ORG58" s="239"/>
      <c r="ORH58" s="239"/>
      <c r="ORI58" s="239"/>
      <c r="ORJ58" s="239"/>
      <c r="ORK58" s="239"/>
      <c r="ORL58" s="239"/>
      <c r="ORM58" s="239"/>
      <c r="ORN58" s="239"/>
      <c r="ORO58" s="239"/>
      <c r="ORP58" s="239"/>
      <c r="ORQ58" s="239"/>
      <c r="ORR58" s="239"/>
      <c r="ORS58" s="239"/>
      <c r="ORT58" s="239"/>
      <c r="ORU58" s="239"/>
      <c r="ORV58" s="239"/>
      <c r="ORW58" s="239"/>
      <c r="ORX58" s="239"/>
      <c r="ORY58" s="239"/>
      <c r="ORZ58" s="239"/>
      <c r="OSA58" s="239"/>
      <c r="OSB58" s="239"/>
      <c r="OSC58" s="239"/>
      <c r="OSD58" s="239"/>
      <c r="OSE58" s="239"/>
      <c r="OSF58" s="239"/>
      <c r="OSG58" s="239"/>
      <c r="OSH58" s="239"/>
      <c r="OSI58" s="239"/>
      <c r="OSJ58" s="239"/>
      <c r="OSK58" s="239"/>
      <c r="OSL58" s="239"/>
      <c r="OSM58" s="239"/>
      <c r="OSN58" s="239"/>
      <c r="OSO58" s="239"/>
      <c r="OSP58" s="239"/>
      <c r="OSQ58" s="239"/>
      <c r="OSR58" s="239"/>
      <c r="OSS58" s="239"/>
      <c r="OST58" s="239"/>
      <c r="OSU58" s="239"/>
      <c r="OSV58" s="239"/>
      <c r="OSW58" s="239"/>
      <c r="OSX58" s="239"/>
      <c r="OSY58" s="239"/>
      <c r="OSZ58" s="239"/>
      <c r="OTA58" s="239"/>
      <c r="OTB58" s="239"/>
      <c r="OTC58" s="239"/>
      <c r="OTD58" s="239"/>
      <c r="OTE58" s="239"/>
      <c r="OTF58" s="239"/>
      <c r="OTG58" s="239"/>
      <c r="OTH58" s="239"/>
      <c r="OTI58" s="239"/>
      <c r="OTJ58" s="239"/>
      <c r="OTK58" s="239"/>
      <c r="OTL58" s="239"/>
      <c r="OTM58" s="239"/>
      <c r="OTN58" s="239"/>
      <c r="OTO58" s="239"/>
      <c r="OTP58" s="239"/>
      <c r="OTQ58" s="239"/>
      <c r="OTR58" s="239"/>
      <c r="OTS58" s="239"/>
      <c r="OTT58" s="239"/>
      <c r="OTU58" s="239"/>
      <c r="OTV58" s="239"/>
      <c r="OTW58" s="239"/>
      <c r="OTX58" s="239"/>
      <c r="OTY58" s="239"/>
      <c r="OTZ58" s="239"/>
      <c r="OUA58" s="239"/>
      <c r="OUB58" s="239"/>
      <c r="OUC58" s="239"/>
      <c r="OUD58" s="239"/>
      <c r="OUE58" s="239"/>
      <c r="OUF58" s="239"/>
      <c r="OUG58" s="239"/>
      <c r="OUH58" s="239"/>
      <c r="OUI58" s="239"/>
      <c r="OUJ58" s="239"/>
      <c r="OUK58" s="239"/>
      <c r="OUL58" s="239"/>
      <c r="OUM58" s="239"/>
      <c r="OUN58" s="239"/>
      <c r="OUO58" s="239"/>
      <c r="OUP58" s="239"/>
      <c r="OUQ58" s="239"/>
      <c r="OUR58" s="239"/>
      <c r="OUS58" s="239"/>
      <c r="OUT58" s="239"/>
      <c r="OUU58" s="239"/>
      <c r="OUV58" s="239"/>
      <c r="OUW58" s="239"/>
      <c r="OUX58" s="239"/>
      <c r="OUY58" s="239"/>
      <c r="OUZ58" s="239"/>
      <c r="OVA58" s="239"/>
      <c r="OVB58" s="239"/>
      <c r="OVC58" s="239"/>
      <c r="OVD58" s="239"/>
      <c r="OVE58" s="239"/>
      <c r="OVF58" s="239"/>
      <c r="OVG58" s="239"/>
      <c r="OVH58" s="239"/>
      <c r="OVI58" s="239"/>
      <c r="OVJ58" s="239"/>
      <c r="OVK58" s="239"/>
      <c r="OVL58" s="239"/>
      <c r="OVM58" s="239"/>
      <c r="OVN58" s="239"/>
      <c r="OVO58" s="239"/>
      <c r="OVP58" s="239"/>
      <c r="OVQ58" s="239"/>
      <c r="OVR58" s="239"/>
      <c r="OVS58" s="239"/>
      <c r="OVT58" s="239"/>
      <c r="OVU58" s="239"/>
      <c r="OVV58" s="239"/>
      <c r="OVW58" s="239"/>
      <c r="OVX58" s="239"/>
      <c r="OVY58" s="239"/>
      <c r="OVZ58" s="239"/>
      <c r="OWA58" s="239"/>
      <c r="OWB58" s="239"/>
      <c r="OWC58" s="239"/>
      <c r="OWD58" s="239"/>
      <c r="OWE58" s="239"/>
      <c r="OWF58" s="239"/>
      <c r="OWG58" s="239"/>
      <c r="OWH58" s="239"/>
      <c r="OWI58" s="239"/>
      <c r="OWJ58" s="239"/>
      <c r="OWK58" s="239"/>
      <c r="OWL58" s="239"/>
      <c r="OWM58" s="239"/>
      <c r="OWN58" s="239"/>
      <c r="OWO58" s="239"/>
      <c r="OWP58" s="239"/>
      <c r="OWQ58" s="239"/>
      <c r="OWR58" s="239"/>
      <c r="OWS58" s="239"/>
      <c r="OWT58" s="239"/>
      <c r="OWU58" s="239"/>
      <c r="OWV58" s="239"/>
      <c r="OWW58" s="239"/>
      <c r="OWX58" s="239"/>
      <c r="OWY58" s="239"/>
      <c r="OWZ58" s="239"/>
      <c r="OXA58" s="239"/>
      <c r="OXB58" s="239"/>
      <c r="OXC58" s="239"/>
      <c r="OXD58" s="239"/>
      <c r="OXE58" s="239"/>
      <c r="OXF58" s="239"/>
      <c r="OXG58" s="239"/>
      <c r="OXH58" s="239"/>
      <c r="OXI58" s="239"/>
      <c r="OXJ58" s="239"/>
      <c r="OXK58" s="239"/>
      <c r="OXL58" s="239"/>
      <c r="OXM58" s="239"/>
      <c r="OXN58" s="239"/>
      <c r="OXO58" s="239"/>
      <c r="OXP58" s="239"/>
      <c r="OXQ58" s="239"/>
      <c r="OXR58" s="239"/>
      <c r="OXS58" s="239"/>
      <c r="OXT58" s="239"/>
      <c r="OXU58" s="239"/>
      <c r="OXV58" s="239"/>
      <c r="OXW58" s="239"/>
      <c r="OXX58" s="239"/>
      <c r="OXY58" s="239"/>
      <c r="OXZ58" s="239"/>
      <c r="OYA58" s="239"/>
      <c r="OYB58" s="239"/>
      <c r="OYC58" s="239"/>
      <c r="OYD58" s="239"/>
      <c r="OYE58" s="239"/>
      <c r="OYF58" s="239"/>
      <c r="OYG58" s="239"/>
      <c r="OYH58" s="239"/>
      <c r="OYI58" s="239"/>
      <c r="OYJ58" s="239"/>
      <c r="OYK58" s="239"/>
      <c r="OYL58" s="239"/>
      <c r="OYM58" s="239"/>
      <c r="OYN58" s="239"/>
      <c r="OYO58" s="239"/>
      <c r="OYP58" s="239"/>
      <c r="OYQ58" s="239"/>
      <c r="OYR58" s="239"/>
      <c r="OYS58" s="239"/>
      <c r="OYT58" s="239"/>
      <c r="OYU58" s="239"/>
      <c r="OYV58" s="239"/>
      <c r="OYW58" s="239"/>
      <c r="OYX58" s="239"/>
      <c r="OYY58" s="239"/>
      <c r="OYZ58" s="239"/>
      <c r="OZA58" s="239"/>
      <c r="OZB58" s="239"/>
      <c r="OZC58" s="239"/>
      <c r="OZD58" s="239"/>
      <c r="OZE58" s="239"/>
      <c r="OZF58" s="239"/>
      <c r="OZG58" s="239"/>
      <c r="OZH58" s="239"/>
      <c r="OZI58" s="239"/>
      <c r="OZJ58" s="239"/>
      <c r="OZK58" s="239"/>
      <c r="OZL58" s="239"/>
      <c r="OZM58" s="239"/>
      <c r="OZN58" s="239"/>
      <c r="OZO58" s="239"/>
      <c r="OZP58" s="239"/>
      <c r="OZQ58" s="239"/>
      <c r="OZR58" s="239"/>
      <c r="OZS58" s="239"/>
      <c r="OZT58" s="239"/>
      <c r="OZU58" s="239"/>
      <c r="OZV58" s="239"/>
      <c r="OZW58" s="239"/>
      <c r="OZX58" s="239"/>
      <c r="OZY58" s="239"/>
      <c r="OZZ58" s="239"/>
      <c r="PAA58" s="239"/>
      <c r="PAB58" s="239"/>
      <c r="PAC58" s="239"/>
      <c r="PAD58" s="239"/>
      <c r="PAE58" s="239"/>
      <c r="PAF58" s="239"/>
      <c r="PAG58" s="239"/>
      <c r="PAH58" s="239"/>
      <c r="PAI58" s="239"/>
      <c r="PAJ58" s="239"/>
      <c r="PAK58" s="239"/>
      <c r="PAL58" s="239"/>
      <c r="PAM58" s="239"/>
      <c r="PAN58" s="239"/>
      <c r="PAO58" s="239"/>
      <c r="PAP58" s="239"/>
      <c r="PAQ58" s="239"/>
      <c r="PAR58" s="239"/>
      <c r="PAS58" s="239"/>
      <c r="PAT58" s="239"/>
      <c r="PAU58" s="239"/>
      <c r="PAV58" s="239"/>
      <c r="PAW58" s="239"/>
      <c r="PAX58" s="239"/>
      <c r="PAY58" s="239"/>
      <c r="PAZ58" s="239"/>
      <c r="PBA58" s="239"/>
      <c r="PBB58" s="239"/>
      <c r="PBC58" s="239"/>
      <c r="PBD58" s="239"/>
      <c r="PBE58" s="239"/>
      <c r="PBF58" s="239"/>
      <c r="PBG58" s="239"/>
      <c r="PBH58" s="239"/>
      <c r="PBI58" s="239"/>
      <c r="PBJ58" s="239"/>
      <c r="PBK58" s="239"/>
      <c r="PBL58" s="239"/>
      <c r="PBM58" s="239"/>
      <c r="PBN58" s="239"/>
      <c r="PBO58" s="239"/>
      <c r="PBP58" s="239"/>
      <c r="PBQ58" s="239"/>
      <c r="PBR58" s="239"/>
      <c r="PBS58" s="239"/>
      <c r="PBT58" s="239"/>
      <c r="PBU58" s="239"/>
      <c r="PBV58" s="239"/>
      <c r="PBW58" s="239"/>
      <c r="PBX58" s="239"/>
      <c r="PBY58" s="239"/>
      <c r="PBZ58" s="239"/>
      <c r="PCA58" s="239"/>
      <c r="PCB58" s="239"/>
      <c r="PCC58" s="239"/>
      <c r="PCD58" s="239"/>
      <c r="PCE58" s="239"/>
      <c r="PCF58" s="239"/>
      <c r="PCG58" s="239"/>
      <c r="PCH58" s="239"/>
      <c r="PCI58" s="239"/>
      <c r="PCJ58" s="239"/>
      <c r="PCK58" s="239"/>
      <c r="PCL58" s="239"/>
      <c r="PCM58" s="239"/>
      <c r="PCN58" s="239"/>
      <c r="PCO58" s="239"/>
      <c r="PCP58" s="239"/>
      <c r="PCQ58" s="239"/>
      <c r="PCR58" s="239"/>
      <c r="PCS58" s="239"/>
      <c r="PCT58" s="239"/>
      <c r="PCU58" s="239"/>
      <c r="PCV58" s="239"/>
      <c r="PCW58" s="239"/>
      <c r="PCX58" s="239"/>
      <c r="PCY58" s="239"/>
      <c r="PCZ58" s="239"/>
      <c r="PDA58" s="239"/>
      <c r="PDB58" s="239"/>
      <c r="PDC58" s="239"/>
      <c r="PDD58" s="239"/>
      <c r="PDE58" s="239"/>
      <c r="PDF58" s="239"/>
      <c r="PDG58" s="239"/>
      <c r="PDH58" s="239"/>
      <c r="PDI58" s="239"/>
      <c r="PDJ58" s="239"/>
      <c r="PDK58" s="239"/>
      <c r="PDL58" s="239"/>
      <c r="PDM58" s="239"/>
      <c r="PDN58" s="239"/>
      <c r="PDO58" s="239"/>
      <c r="PDP58" s="239"/>
      <c r="PDQ58" s="239"/>
      <c r="PDR58" s="239"/>
      <c r="PDS58" s="239"/>
      <c r="PDT58" s="239"/>
      <c r="PDU58" s="239"/>
      <c r="PDV58" s="239"/>
      <c r="PDW58" s="239"/>
      <c r="PDX58" s="239"/>
      <c r="PDY58" s="239"/>
      <c r="PDZ58" s="239"/>
      <c r="PEA58" s="239"/>
      <c r="PEB58" s="239"/>
      <c r="PEC58" s="239"/>
      <c r="PED58" s="239"/>
      <c r="PEE58" s="239"/>
      <c r="PEF58" s="239"/>
      <c r="PEG58" s="239"/>
      <c r="PEH58" s="239"/>
      <c r="PEI58" s="239"/>
      <c r="PEJ58" s="239"/>
      <c r="PEK58" s="239"/>
      <c r="PEL58" s="239"/>
      <c r="PEM58" s="239"/>
      <c r="PEN58" s="239"/>
      <c r="PEO58" s="239"/>
      <c r="PEP58" s="239"/>
      <c r="PEQ58" s="239"/>
      <c r="PER58" s="239"/>
      <c r="PES58" s="239"/>
      <c r="PET58" s="239"/>
      <c r="PEU58" s="239"/>
      <c r="PEV58" s="239"/>
      <c r="PEW58" s="239"/>
      <c r="PEX58" s="239"/>
      <c r="PEY58" s="239"/>
      <c r="PEZ58" s="239"/>
      <c r="PFA58" s="239"/>
      <c r="PFB58" s="239"/>
      <c r="PFC58" s="239"/>
      <c r="PFD58" s="239"/>
      <c r="PFE58" s="239"/>
      <c r="PFF58" s="239"/>
      <c r="PFG58" s="239"/>
      <c r="PFH58" s="239"/>
      <c r="PFI58" s="239"/>
      <c r="PFJ58" s="239"/>
      <c r="PFK58" s="239"/>
      <c r="PFL58" s="239"/>
      <c r="PFM58" s="239"/>
      <c r="PFN58" s="239"/>
      <c r="PFO58" s="239"/>
      <c r="PFP58" s="239"/>
      <c r="PFQ58" s="239"/>
      <c r="PFR58" s="239"/>
      <c r="PFS58" s="239"/>
      <c r="PFT58" s="239"/>
      <c r="PFU58" s="239"/>
      <c r="PFV58" s="239"/>
      <c r="PFW58" s="239"/>
      <c r="PFX58" s="239"/>
      <c r="PFY58" s="239"/>
      <c r="PFZ58" s="239"/>
      <c r="PGA58" s="239"/>
      <c r="PGB58" s="239"/>
      <c r="PGC58" s="239"/>
      <c r="PGD58" s="239"/>
      <c r="PGE58" s="239"/>
      <c r="PGF58" s="239"/>
      <c r="PGG58" s="239"/>
      <c r="PGH58" s="239"/>
      <c r="PGI58" s="239"/>
      <c r="PGJ58" s="239"/>
      <c r="PGK58" s="239"/>
      <c r="PGL58" s="239"/>
      <c r="PGM58" s="239"/>
      <c r="PGN58" s="239"/>
      <c r="PGO58" s="239"/>
      <c r="PGP58" s="239"/>
      <c r="PGQ58" s="239"/>
      <c r="PGR58" s="239"/>
      <c r="PGS58" s="239"/>
      <c r="PGT58" s="239"/>
      <c r="PGU58" s="239"/>
      <c r="PGV58" s="239"/>
      <c r="PGW58" s="239"/>
      <c r="PGX58" s="239"/>
      <c r="PGY58" s="239"/>
      <c r="PGZ58" s="239"/>
      <c r="PHA58" s="239"/>
      <c r="PHB58" s="239"/>
      <c r="PHC58" s="239"/>
      <c r="PHD58" s="239"/>
      <c r="PHE58" s="239"/>
      <c r="PHF58" s="239"/>
      <c r="PHG58" s="239"/>
      <c r="PHH58" s="239"/>
      <c r="PHI58" s="239"/>
      <c r="PHJ58" s="239"/>
      <c r="PHK58" s="239"/>
      <c r="PHL58" s="239"/>
      <c r="PHM58" s="239"/>
      <c r="PHN58" s="239"/>
      <c r="PHO58" s="239"/>
      <c r="PHP58" s="239"/>
      <c r="PHQ58" s="239"/>
      <c r="PHR58" s="239"/>
      <c r="PHS58" s="239"/>
      <c r="PHT58" s="239"/>
      <c r="PHU58" s="239"/>
      <c r="PHV58" s="239"/>
      <c r="PHW58" s="239"/>
      <c r="PHX58" s="239"/>
      <c r="PHY58" s="239"/>
      <c r="PHZ58" s="239"/>
      <c r="PIA58" s="239"/>
      <c r="PIB58" s="239"/>
      <c r="PIC58" s="239"/>
      <c r="PID58" s="239"/>
      <c r="PIE58" s="239"/>
      <c r="PIF58" s="239"/>
      <c r="PIG58" s="239"/>
      <c r="PIH58" s="239"/>
      <c r="PII58" s="239"/>
      <c r="PIJ58" s="239"/>
      <c r="PIK58" s="239"/>
      <c r="PIL58" s="239"/>
      <c r="PIM58" s="239"/>
      <c r="PIN58" s="239"/>
      <c r="PIO58" s="239"/>
      <c r="PIP58" s="239"/>
      <c r="PIQ58" s="239"/>
      <c r="PIR58" s="239"/>
      <c r="PIS58" s="239"/>
      <c r="PIT58" s="239"/>
      <c r="PIU58" s="239"/>
      <c r="PIV58" s="239"/>
      <c r="PIW58" s="239"/>
      <c r="PIX58" s="239"/>
      <c r="PIY58" s="239"/>
      <c r="PIZ58" s="239"/>
      <c r="PJA58" s="239"/>
      <c r="PJB58" s="239"/>
      <c r="PJC58" s="239"/>
      <c r="PJD58" s="239"/>
      <c r="PJE58" s="239"/>
      <c r="PJF58" s="239"/>
      <c r="PJG58" s="239"/>
      <c r="PJH58" s="239"/>
      <c r="PJI58" s="239"/>
      <c r="PJJ58" s="239"/>
      <c r="PJK58" s="239"/>
      <c r="PJL58" s="239"/>
      <c r="PJM58" s="239"/>
      <c r="PJN58" s="239"/>
      <c r="PJO58" s="239"/>
      <c r="PJP58" s="239"/>
      <c r="PJQ58" s="239"/>
      <c r="PJR58" s="239"/>
      <c r="PJS58" s="239"/>
      <c r="PJT58" s="239"/>
      <c r="PJU58" s="239"/>
      <c r="PJV58" s="239"/>
      <c r="PJW58" s="239"/>
      <c r="PJX58" s="239"/>
      <c r="PJY58" s="239"/>
      <c r="PJZ58" s="239"/>
      <c r="PKA58" s="239"/>
      <c r="PKB58" s="239"/>
      <c r="PKC58" s="239"/>
      <c r="PKD58" s="239"/>
      <c r="PKE58" s="239"/>
      <c r="PKF58" s="239"/>
      <c r="PKG58" s="239"/>
      <c r="PKH58" s="239"/>
      <c r="PKI58" s="239"/>
      <c r="PKJ58" s="239"/>
      <c r="PKK58" s="239"/>
      <c r="PKL58" s="239"/>
      <c r="PKM58" s="239"/>
      <c r="PKN58" s="239"/>
      <c r="PKO58" s="239"/>
      <c r="PKP58" s="239"/>
      <c r="PKQ58" s="239"/>
      <c r="PKR58" s="239"/>
      <c r="PKS58" s="239"/>
      <c r="PKT58" s="239"/>
      <c r="PKU58" s="239"/>
      <c r="PKV58" s="239"/>
      <c r="PKW58" s="239"/>
      <c r="PKX58" s="239"/>
      <c r="PKY58" s="239"/>
      <c r="PKZ58" s="239"/>
      <c r="PLA58" s="239"/>
      <c r="PLB58" s="239"/>
      <c r="PLC58" s="239"/>
      <c r="PLD58" s="239"/>
      <c r="PLE58" s="239"/>
      <c r="PLF58" s="239"/>
      <c r="PLG58" s="239"/>
      <c r="PLH58" s="239"/>
      <c r="PLI58" s="239"/>
      <c r="PLJ58" s="239"/>
      <c r="PLK58" s="239"/>
      <c r="PLL58" s="239"/>
      <c r="PLM58" s="239"/>
      <c r="PLN58" s="239"/>
      <c r="PLO58" s="239"/>
      <c r="PLP58" s="239"/>
      <c r="PLQ58" s="239"/>
      <c r="PLR58" s="239"/>
      <c r="PLS58" s="239"/>
      <c r="PLT58" s="239"/>
      <c r="PLU58" s="239"/>
      <c r="PLV58" s="239"/>
      <c r="PLW58" s="239"/>
      <c r="PLX58" s="239"/>
      <c r="PLY58" s="239"/>
      <c r="PLZ58" s="239"/>
      <c r="PMA58" s="239"/>
      <c r="PMB58" s="239"/>
      <c r="PMC58" s="239"/>
      <c r="PMD58" s="239"/>
      <c r="PME58" s="239"/>
      <c r="PMF58" s="239"/>
      <c r="PMG58" s="239"/>
      <c r="PMH58" s="239"/>
      <c r="PMI58" s="239"/>
      <c r="PMJ58" s="239"/>
      <c r="PMK58" s="239"/>
      <c r="PML58" s="239"/>
      <c r="PMM58" s="239"/>
      <c r="PMN58" s="239"/>
      <c r="PMO58" s="239"/>
      <c r="PMP58" s="239"/>
      <c r="PMQ58" s="239"/>
      <c r="PMR58" s="239"/>
      <c r="PMS58" s="239"/>
      <c r="PMT58" s="239"/>
      <c r="PMU58" s="239"/>
      <c r="PMV58" s="239"/>
      <c r="PMW58" s="239"/>
      <c r="PMX58" s="239"/>
      <c r="PMY58" s="239"/>
      <c r="PMZ58" s="239"/>
      <c r="PNA58" s="239"/>
      <c r="PNB58" s="239"/>
      <c r="PNC58" s="239"/>
      <c r="PND58" s="239"/>
      <c r="PNE58" s="239"/>
      <c r="PNF58" s="239"/>
      <c r="PNG58" s="239"/>
      <c r="PNH58" s="239"/>
      <c r="PNI58" s="239"/>
      <c r="PNJ58" s="239"/>
      <c r="PNK58" s="239"/>
      <c r="PNL58" s="239"/>
      <c r="PNM58" s="239"/>
      <c r="PNN58" s="239"/>
      <c r="PNO58" s="239"/>
      <c r="PNP58" s="239"/>
      <c r="PNQ58" s="239"/>
      <c r="PNR58" s="239"/>
      <c r="PNS58" s="239"/>
      <c r="PNT58" s="239"/>
      <c r="PNU58" s="239"/>
      <c r="PNV58" s="239"/>
      <c r="PNW58" s="239"/>
      <c r="PNX58" s="239"/>
      <c r="PNY58" s="239"/>
      <c r="PNZ58" s="239"/>
      <c r="POA58" s="239"/>
      <c r="POB58" s="239"/>
      <c r="POC58" s="239"/>
      <c r="POD58" s="239"/>
      <c r="POE58" s="239"/>
      <c r="POF58" s="239"/>
      <c r="POG58" s="239"/>
      <c r="POH58" s="239"/>
      <c r="POI58" s="239"/>
      <c r="POJ58" s="239"/>
      <c r="POK58" s="239"/>
      <c r="POL58" s="239"/>
      <c r="POM58" s="239"/>
      <c r="PON58" s="239"/>
      <c r="POO58" s="239"/>
      <c r="POP58" s="239"/>
      <c r="POQ58" s="239"/>
      <c r="POR58" s="239"/>
      <c r="POS58" s="239"/>
      <c r="POT58" s="239"/>
      <c r="POU58" s="239"/>
      <c r="POV58" s="239"/>
      <c r="POW58" s="239"/>
      <c r="POX58" s="239"/>
      <c r="POY58" s="239"/>
      <c r="POZ58" s="239"/>
      <c r="PPA58" s="239"/>
      <c r="PPB58" s="239"/>
      <c r="PPC58" s="239"/>
      <c r="PPD58" s="239"/>
      <c r="PPE58" s="239"/>
      <c r="PPF58" s="239"/>
      <c r="PPG58" s="239"/>
      <c r="PPH58" s="239"/>
      <c r="PPI58" s="239"/>
      <c r="PPJ58" s="239"/>
      <c r="PPK58" s="239"/>
      <c r="PPL58" s="239"/>
      <c r="PPM58" s="239"/>
      <c r="PPN58" s="239"/>
      <c r="PPO58" s="239"/>
      <c r="PPP58" s="239"/>
      <c r="PPQ58" s="239"/>
      <c r="PPR58" s="239"/>
      <c r="PPS58" s="239"/>
      <c r="PPT58" s="239"/>
      <c r="PPU58" s="239"/>
      <c r="PPV58" s="239"/>
      <c r="PPW58" s="239"/>
      <c r="PPX58" s="239"/>
      <c r="PPY58" s="239"/>
      <c r="PPZ58" s="239"/>
      <c r="PQA58" s="239"/>
      <c r="PQB58" s="239"/>
      <c r="PQC58" s="239"/>
      <c r="PQD58" s="239"/>
      <c r="PQE58" s="239"/>
      <c r="PQF58" s="239"/>
      <c r="PQG58" s="239"/>
      <c r="PQH58" s="239"/>
      <c r="PQI58" s="239"/>
      <c r="PQJ58" s="239"/>
      <c r="PQK58" s="239"/>
      <c r="PQL58" s="239"/>
      <c r="PQM58" s="239"/>
      <c r="PQN58" s="239"/>
      <c r="PQO58" s="239"/>
      <c r="PQP58" s="239"/>
      <c r="PQQ58" s="239"/>
      <c r="PQR58" s="239"/>
      <c r="PQS58" s="239"/>
      <c r="PQT58" s="239"/>
      <c r="PQU58" s="239"/>
      <c r="PQV58" s="239"/>
      <c r="PQW58" s="239"/>
      <c r="PQX58" s="239"/>
      <c r="PQY58" s="239"/>
      <c r="PQZ58" s="239"/>
      <c r="PRA58" s="239"/>
      <c r="PRB58" s="239"/>
      <c r="PRC58" s="239"/>
      <c r="PRD58" s="239"/>
      <c r="PRE58" s="239"/>
      <c r="PRF58" s="239"/>
      <c r="PRG58" s="239"/>
      <c r="PRH58" s="239"/>
      <c r="PRI58" s="239"/>
      <c r="PRJ58" s="239"/>
      <c r="PRK58" s="239"/>
      <c r="PRL58" s="239"/>
      <c r="PRM58" s="239"/>
      <c r="PRN58" s="239"/>
      <c r="PRO58" s="239"/>
      <c r="PRP58" s="239"/>
      <c r="PRQ58" s="239"/>
      <c r="PRR58" s="239"/>
      <c r="PRS58" s="239"/>
      <c r="PRT58" s="239"/>
      <c r="PRU58" s="239"/>
      <c r="PRV58" s="239"/>
      <c r="PRW58" s="239"/>
      <c r="PRX58" s="239"/>
      <c r="PRY58" s="239"/>
      <c r="PRZ58" s="239"/>
      <c r="PSA58" s="239"/>
      <c r="PSB58" s="239"/>
      <c r="PSC58" s="239"/>
      <c r="PSD58" s="239"/>
      <c r="PSE58" s="239"/>
      <c r="PSF58" s="239"/>
      <c r="PSG58" s="239"/>
      <c r="PSH58" s="239"/>
      <c r="PSI58" s="239"/>
      <c r="PSJ58" s="239"/>
      <c r="PSK58" s="239"/>
      <c r="PSL58" s="239"/>
      <c r="PSM58" s="239"/>
      <c r="PSN58" s="239"/>
      <c r="PSO58" s="239"/>
      <c r="PSP58" s="239"/>
      <c r="PSQ58" s="239"/>
      <c r="PSR58" s="239"/>
      <c r="PSS58" s="239"/>
      <c r="PST58" s="239"/>
      <c r="PSU58" s="239"/>
      <c r="PSV58" s="239"/>
      <c r="PSW58" s="239"/>
      <c r="PSX58" s="239"/>
      <c r="PSY58" s="239"/>
      <c r="PSZ58" s="239"/>
      <c r="PTA58" s="239"/>
      <c r="PTB58" s="239"/>
      <c r="PTC58" s="239"/>
      <c r="PTD58" s="239"/>
      <c r="PTE58" s="239"/>
      <c r="PTF58" s="239"/>
      <c r="PTG58" s="239"/>
      <c r="PTH58" s="239"/>
      <c r="PTI58" s="239"/>
      <c r="PTJ58" s="239"/>
      <c r="PTK58" s="239"/>
      <c r="PTL58" s="239"/>
      <c r="PTM58" s="239"/>
      <c r="PTN58" s="239"/>
      <c r="PTO58" s="239"/>
      <c r="PTP58" s="239"/>
      <c r="PTQ58" s="239"/>
      <c r="PTR58" s="239"/>
      <c r="PTS58" s="239"/>
      <c r="PTT58" s="239"/>
      <c r="PTU58" s="239"/>
      <c r="PTV58" s="239"/>
      <c r="PTW58" s="239"/>
      <c r="PTX58" s="239"/>
      <c r="PTY58" s="239"/>
      <c r="PTZ58" s="239"/>
      <c r="PUA58" s="239"/>
      <c r="PUB58" s="239"/>
      <c r="PUC58" s="239"/>
      <c r="PUD58" s="239"/>
      <c r="PUE58" s="239"/>
      <c r="PUF58" s="239"/>
      <c r="PUG58" s="239"/>
      <c r="PUH58" s="239"/>
      <c r="PUI58" s="239"/>
      <c r="PUJ58" s="239"/>
      <c r="PUK58" s="239"/>
      <c r="PUL58" s="239"/>
      <c r="PUM58" s="239"/>
      <c r="PUN58" s="239"/>
      <c r="PUO58" s="239"/>
      <c r="PUP58" s="239"/>
      <c r="PUQ58" s="239"/>
      <c r="PUR58" s="239"/>
      <c r="PUS58" s="239"/>
      <c r="PUT58" s="239"/>
      <c r="PUU58" s="239"/>
      <c r="PUV58" s="239"/>
      <c r="PUW58" s="239"/>
      <c r="PUX58" s="239"/>
      <c r="PUY58" s="239"/>
      <c r="PUZ58" s="239"/>
      <c r="PVA58" s="239"/>
      <c r="PVB58" s="239"/>
      <c r="PVC58" s="239"/>
      <c r="PVD58" s="239"/>
      <c r="PVE58" s="239"/>
      <c r="PVF58" s="239"/>
      <c r="PVG58" s="239"/>
      <c r="PVH58" s="239"/>
      <c r="PVI58" s="239"/>
      <c r="PVJ58" s="239"/>
      <c r="PVK58" s="239"/>
      <c r="PVL58" s="239"/>
      <c r="PVM58" s="239"/>
      <c r="PVN58" s="239"/>
      <c r="PVO58" s="239"/>
      <c r="PVP58" s="239"/>
      <c r="PVQ58" s="239"/>
      <c r="PVR58" s="239"/>
      <c r="PVS58" s="239"/>
      <c r="PVT58" s="239"/>
      <c r="PVU58" s="239"/>
      <c r="PVV58" s="239"/>
      <c r="PVW58" s="239"/>
      <c r="PVX58" s="239"/>
      <c r="PVY58" s="239"/>
      <c r="PVZ58" s="239"/>
      <c r="PWA58" s="239"/>
      <c r="PWB58" s="239"/>
      <c r="PWC58" s="239"/>
      <c r="PWD58" s="239"/>
      <c r="PWE58" s="239"/>
      <c r="PWF58" s="239"/>
      <c r="PWG58" s="239"/>
      <c r="PWH58" s="239"/>
      <c r="PWI58" s="239"/>
      <c r="PWJ58" s="239"/>
      <c r="PWK58" s="239"/>
      <c r="PWL58" s="239"/>
      <c r="PWM58" s="239"/>
      <c r="PWN58" s="239"/>
      <c r="PWO58" s="239"/>
      <c r="PWP58" s="239"/>
      <c r="PWQ58" s="239"/>
      <c r="PWR58" s="239"/>
      <c r="PWS58" s="239"/>
      <c r="PWT58" s="239"/>
      <c r="PWU58" s="239"/>
      <c r="PWV58" s="239"/>
      <c r="PWW58" s="239"/>
      <c r="PWX58" s="239"/>
      <c r="PWY58" s="239"/>
      <c r="PWZ58" s="239"/>
      <c r="PXA58" s="239"/>
      <c r="PXB58" s="239"/>
      <c r="PXC58" s="239"/>
      <c r="PXD58" s="239"/>
      <c r="PXE58" s="239"/>
      <c r="PXF58" s="239"/>
      <c r="PXG58" s="239"/>
      <c r="PXH58" s="239"/>
      <c r="PXI58" s="239"/>
      <c r="PXJ58" s="239"/>
      <c r="PXK58" s="239"/>
      <c r="PXL58" s="239"/>
      <c r="PXM58" s="239"/>
      <c r="PXN58" s="239"/>
      <c r="PXO58" s="239"/>
      <c r="PXP58" s="239"/>
      <c r="PXQ58" s="239"/>
      <c r="PXR58" s="239"/>
      <c r="PXS58" s="239"/>
      <c r="PXT58" s="239"/>
      <c r="PXU58" s="239"/>
      <c r="PXV58" s="239"/>
      <c r="PXW58" s="239"/>
      <c r="PXX58" s="239"/>
      <c r="PXY58" s="239"/>
      <c r="PXZ58" s="239"/>
      <c r="PYA58" s="239"/>
      <c r="PYB58" s="239"/>
      <c r="PYC58" s="239"/>
      <c r="PYD58" s="239"/>
      <c r="PYE58" s="239"/>
      <c r="PYF58" s="239"/>
      <c r="PYG58" s="239"/>
      <c r="PYH58" s="239"/>
      <c r="PYI58" s="239"/>
      <c r="PYJ58" s="239"/>
      <c r="PYK58" s="239"/>
      <c r="PYL58" s="239"/>
      <c r="PYM58" s="239"/>
      <c r="PYN58" s="239"/>
      <c r="PYO58" s="239"/>
      <c r="PYP58" s="239"/>
      <c r="PYQ58" s="239"/>
      <c r="PYR58" s="239"/>
      <c r="PYS58" s="239"/>
      <c r="PYT58" s="239"/>
      <c r="PYU58" s="239"/>
      <c r="PYV58" s="239"/>
      <c r="PYW58" s="239"/>
      <c r="PYX58" s="239"/>
      <c r="PYY58" s="239"/>
      <c r="PYZ58" s="239"/>
      <c r="PZA58" s="239"/>
      <c r="PZB58" s="239"/>
      <c r="PZC58" s="239"/>
      <c r="PZD58" s="239"/>
      <c r="PZE58" s="239"/>
      <c r="PZF58" s="239"/>
      <c r="PZG58" s="239"/>
      <c r="PZH58" s="239"/>
      <c r="PZI58" s="239"/>
      <c r="PZJ58" s="239"/>
      <c r="PZK58" s="239"/>
      <c r="PZL58" s="239"/>
      <c r="PZM58" s="239"/>
      <c r="PZN58" s="239"/>
      <c r="PZO58" s="239"/>
      <c r="PZP58" s="239"/>
      <c r="PZQ58" s="239"/>
      <c r="PZR58" s="239"/>
      <c r="PZS58" s="239"/>
      <c r="PZT58" s="239"/>
      <c r="PZU58" s="239"/>
      <c r="PZV58" s="239"/>
      <c r="PZW58" s="239"/>
      <c r="PZX58" s="239"/>
      <c r="PZY58" s="239"/>
      <c r="PZZ58" s="239"/>
      <c r="QAA58" s="239"/>
      <c r="QAB58" s="239"/>
      <c r="QAC58" s="239"/>
      <c r="QAD58" s="239"/>
      <c r="QAE58" s="239"/>
      <c r="QAF58" s="239"/>
      <c r="QAG58" s="239"/>
      <c r="QAH58" s="239"/>
      <c r="QAI58" s="239"/>
      <c r="QAJ58" s="239"/>
      <c r="QAK58" s="239"/>
      <c r="QAL58" s="239"/>
      <c r="QAM58" s="239"/>
      <c r="QAN58" s="239"/>
      <c r="QAO58" s="239"/>
      <c r="QAP58" s="239"/>
      <c r="QAQ58" s="239"/>
      <c r="QAR58" s="239"/>
      <c r="QAS58" s="239"/>
      <c r="QAT58" s="239"/>
      <c r="QAU58" s="239"/>
      <c r="QAV58" s="239"/>
      <c r="QAW58" s="239"/>
      <c r="QAX58" s="239"/>
      <c r="QAY58" s="239"/>
      <c r="QAZ58" s="239"/>
      <c r="QBA58" s="239"/>
      <c r="QBB58" s="239"/>
      <c r="QBC58" s="239"/>
      <c r="QBD58" s="239"/>
      <c r="QBE58" s="239"/>
      <c r="QBF58" s="239"/>
      <c r="QBG58" s="239"/>
      <c r="QBH58" s="239"/>
      <c r="QBI58" s="239"/>
      <c r="QBJ58" s="239"/>
      <c r="QBK58" s="239"/>
      <c r="QBL58" s="239"/>
      <c r="QBM58" s="239"/>
      <c r="QBN58" s="239"/>
      <c r="QBO58" s="239"/>
      <c r="QBP58" s="239"/>
      <c r="QBQ58" s="239"/>
      <c r="QBR58" s="239"/>
      <c r="QBS58" s="239"/>
      <c r="QBT58" s="239"/>
      <c r="QBU58" s="239"/>
      <c r="QBV58" s="239"/>
      <c r="QBW58" s="239"/>
      <c r="QBX58" s="239"/>
      <c r="QBY58" s="239"/>
      <c r="QBZ58" s="239"/>
      <c r="QCA58" s="239"/>
      <c r="QCB58" s="239"/>
      <c r="QCC58" s="239"/>
      <c r="QCD58" s="239"/>
      <c r="QCE58" s="239"/>
      <c r="QCF58" s="239"/>
      <c r="QCG58" s="239"/>
      <c r="QCH58" s="239"/>
      <c r="QCI58" s="239"/>
      <c r="QCJ58" s="239"/>
      <c r="QCK58" s="239"/>
      <c r="QCL58" s="239"/>
      <c r="QCM58" s="239"/>
      <c r="QCN58" s="239"/>
      <c r="QCO58" s="239"/>
      <c r="QCP58" s="239"/>
      <c r="QCQ58" s="239"/>
      <c r="QCR58" s="239"/>
      <c r="QCS58" s="239"/>
      <c r="QCT58" s="239"/>
      <c r="QCU58" s="239"/>
      <c r="QCV58" s="239"/>
      <c r="QCW58" s="239"/>
      <c r="QCX58" s="239"/>
      <c r="QCY58" s="239"/>
      <c r="QCZ58" s="239"/>
      <c r="QDA58" s="239"/>
      <c r="QDB58" s="239"/>
      <c r="QDC58" s="239"/>
      <c r="QDD58" s="239"/>
      <c r="QDE58" s="239"/>
      <c r="QDF58" s="239"/>
      <c r="QDG58" s="239"/>
      <c r="QDH58" s="239"/>
      <c r="QDI58" s="239"/>
      <c r="QDJ58" s="239"/>
      <c r="QDK58" s="239"/>
      <c r="QDL58" s="239"/>
      <c r="QDM58" s="239"/>
      <c r="QDN58" s="239"/>
      <c r="QDO58" s="239"/>
      <c r="QDP58" s="239"/>
      <c r="QDQ58" s="239"/>
      <c r="QDR58" s="239"/>
      <c r="QDS58" s="239"/>
      <c r="QDT58" s="239"/>
      <c r="QDU58" s="239"/>
      <c r="QDV58" s="239"/>
      <c r="QDW58" s="239"/>
      <c r="QDX58" s="239"/>
      <c r="QDY58" s="239"/>
      <c r="QDZ58" s="239"/>
      <c r="QEA58" s="239"/>
      <c r="QEB58" s="239"/>
      <c r="QEC58" s="239"/>
      <c r="QED58" s="239"/>
      <c r="QEE58" s="239"/>
      <c r="QEF58" s="239"/>
      <c r="QEG58" s="239"/>
      <c r="QEH58" s="239"/>
      <c r="QEI58" s="239"/>
      <c r="QEJ58" s="239"/>
      <c r="QEK58" s="239"/>
      <c r="QEL58" s="239"/>
      <c r="QEM58" s="239"/>
      <c r="QEN58" s="239"/>
      <c r="QEO58" s="239"/>
      <c r="QEP58" s="239"/>
      <c r="QEQ58" s="239"/>
      <c r="QER58" s="239"/>
      <c r="QES58" s="239"/>
      <c r="QET58" s="239"/>
      <c r="QEU58" s="239"/>
      <c r="QEV58" s="239"/>
      <c r="QEW58" s="239"/>
      <c r="QEX58" s="239"/>
      <c r="QEY58" s="239"/>
      <c r="QEZ58" s="239"/>
      <c r="QFA58" s="239"/>
      <c r="QFB58" s="239"/>
      <c r="QFC58" s="239"/>
      <c r="QFD58" s="239"/>
      <c r="QFE58" s="239"/>
      <c r="QFF58" s="239"/>
      <c r="QFG58" s="239"/>
      <c r="QFH58" s="239"/>
      <c r="QFI58" s="239"/>
      <c r="QFJ58" s="239"/>
      <c r="QFK58" s="239"/>
      <c r="QFL58" s="239"/>
      <c r="QFM58" s="239"/>
      <c r="QFN58" s="239"/>
      <c r="QFO58" s="239"/>
      <c r="QFP58" s="239"/>
      <c r="QFQ58" s="239"/>
      <c r="QFR58" s="239"/>
      <c r="QFS58" s="239"/>
      <c r="QFT58" s="239"/>
      <c r="QFU58" s="239"/>
      <c r="QFV58" s="239"/>
      <c r="QFW58" s="239"/>
      <c r="QFX58" s="239"/>
      <c r="QFY58" s="239"/>
      <c r="QFZ58" s="239"/>
      <c r="QGA58" s="239"/>
      <c r="QGB58" s="239"/>
      <c r="QGC58" s="239"/>
      <c r="QGD58" s="239"/>
      <c r="QGE58" s="239"/>
      <c r="QGF58" s="239"/>
      <c r="QGG58" s="239"/>
      <c r="QGH58" s="239"/>
      <c r="QGI58" s="239"/>
      <c r="QGJ58" s="239"/>
      <c r="QGK58" s="239"/>
      <c r="QGL58" s="239"/>
      <c r="QGM58" s="239"/>
      <c r="QGN58" s="239"/>
      <c r="QGO58" s="239"/>
      <c r="QGP58" s="239"/>
      <c r="QGQ58" s="239"/>
      <c r="QGR58" s="239"/>
      <c r="QGS58" s="239"/>
      <c r="QGT58" s="239"/>
      <c r="QGU58" s="239"/>
      <c r="QGV58" s="239"/>
      <c r="QGW58" s="239"/>
      <c r="QGX58" s="239"/>
      <c r="QGY58" s="239"/>
      <c r="QGZ58" s="239"/>
      <c r="QHA58" s="239"/>
      <c r="QHB58" s="239"/>
      <c r="QHC58" s="239"/>
      <c r="QHD58" s="239"/>
      <c r="QHE58" s="239"/>
      <c r="QHF58" s="239"/>
      <c r="QHG58" s="239"/>
      <c r="QHH58" s="239"/>
      <c r="QHI58" s="239"/>
      <c r="QHJ58" s="239"/>
      <c r="QHK58" s="239"/>
      <c r="QHL58" s="239"/>
      <c r="QHM58" s="239"/>
      <c r="QHN58" s="239"/>
      <c r="QHO58" s="239"/>
      <c r="QHP58" s="239"/>
      <c r="QHQ58" s="239"/>
      <c r="QHR58" s="239"/>
      <c r="QHS58" s="239"/>
      <c r="QHT58" s="239"/>
      <c r="QHU58" s="239"/>
      <c r="QHV58" s="239"/>
      <c r="QHW58" s="239"/>
      <c r="QHX58" s="239"/>
      <c r="QHY58" s="239"/>
      <c r="QHZ58" s="239"/>
      <c r="QIA58" s="239"/>
      <c r="QIB58" s="239"/>
      <c r="QIC58" s="239"/>
      <c r="QID58" s="239"/>
      <c r="QIE58" s="239"/>
      <c r="QIF58" s="239"/>
      <c r="QIG58" s="239"/>
      <c r="QIH58" s="239"/>
      <c r="QII58" s="239"/>
      <c r="QIJ58" s="239"/>
      <c r="QIK58" s="239"/>
      <c r="QIL58" s="239"/>
      <c r="QIM58" s="239"/>
      <c r="QIN58" s="239"/>
      <c r="QIO58" s="239"/>
      <c r="QIP58" s="239"/>
      <c r="QIQ58" s="239"/>
      <c r="QIR58" s="239"/>
      <c r="QIS58" s="239"/>
      <c r="QIT58" s="239"/>
      <c r="QIU58" s="239"/>
      <c r="QIV58" s="239"/>
      <c r="QIW58" s="239"/>
      <c r="QIX58" s="239"/>
      <c r="QIY58" s="239"/>
      <c r="QIZ58" s="239"/>
      <c r="QJA58" s="239"/>
      <c r="QJB58" s="239"/>
      <c r="QJC58" s="239"/>
      <c r="QJD58" s="239"/>
      <c r="QJE58" s="239"/>
      <c r="QJF58" s="239"/>
      <c r="QJG58" s="239"/>
      <c r="QJH58" s="239"/>
      <c r="QJI58" s="239"/>
      <c r="QJJ58" s="239"/>
      <c r="QJK58" s="239"/>
      <c r="QJL58" s="239"/>
      <c r="QJM58" s="239"/>
      <c r="QJN58" s="239"/>
      <c r="QJO58" s="239"/>
      <c r="QJP58" s="239"/>
      <c r="QJQ58" s="239"/>
      <c r="QJR58" s="239"/>
      <c r="QJS58" s="239"/>
      <c r="QJT58" s="239"/>
      <c r="QJU58" s="239"/>
      <c r="QJV58" s="239"/>
      <c r="QJW58" s="239"/>
      <c r="QJX58" s="239"/>
      <c r="QJY58" s="239"/>
      <c r="QJZ58" s="239"/>
      <c r="QKA58" s="239"/>
      <c r="QKB58" s="239"/>
      <c r="QKC58" s="239"/>
      <c r="QKD58" s="239"/>
      <c r="QKE58" s="239"/>
      <c r="QKF58" s="239"/>
      <c r="QKG58" s="239"/>
      <c r="QKH58" s="239"/>
      <c r="QKI58" s="239"/>
      <c r="QKJ58" s="239"/>
      <c r="QKK58" s="239"/>
      <c r="QKL58" s="239"/>
      <c r="QKM58" s="239"/>
      <c r="QKN58" s="239"/>
      <c r="QKO58" s="239"/>
      <c r="QKP58" s="239"/>
      <c r="QKQ58" s="239"/>
      <c r="QKR58" s="239"/>
      <c r="QKS58" s="239"/>
      <c r="QKT58" s="239"/>
      <c r="QKU58" s="239"/>
      <c r="QKV58" s="239"/>
      <c r="QKW58" s="239"/>
      <c r="QKX58" s="239"/>
      <c r="QKY58" s="239"/>
      <c r="QKZ58" s="239"/>
      <c r="QLA58" s="239"/>
      <c r="QLB58" s="239"/>
      <c r="QLC58" s="239"/>
      <c r="QLD58" s="239"/>
      <c r="QLE58" s="239"/>
      <c r="QLF58" s="239"/>
      <c r="QLG58" s="239"/>
      <c r="QLH58" s="239"/>
      <c r="QLI58" s="239"/>
      <c r="QLJ58" s="239"/>
      <c r="QLK58" s="239"/>
      <c r="QLL58" s="239"/>
      <c r="QLM58" s="239"/>
      <c r="QLN58" s="239"/>
      <c r="QLO58" s="239"/>
      <c r="QLP58" s="239"/>
      <c r="QLQ58" s="239"/>
      <c r="QLR58" s="239"/>
      <c r="QLS58" s="239"/>
      <c r="QLT58" s="239"/>
      <c r="QLU58" s="239"/>
      <c r="QLV58" s="239"/>
      <c r="QLW58" s="239"/>
      <c r="QLX58" s="239"/>
      <c r="QLY58" s="239"/>
      <c r="QLZ58" s="239"/>
      <c r="QMA58" s="239"/>
      <c r="QMB58" s="239"/>
      <c r="QMC58" s="239"/>
      <c r="QMD58" s="239"/>
      <c r="QME58" s="239"/>
      <c r="QMF58" s="239"/>
      <c r="QMG58" s="239"/>
      <c r="QMH58" s="239"/>
      <c r="QMI58" s="239"/>
      <c r="QMJ58" s="239"/>
      <c r="QMK58" s="239"/>
      <c r="QML58" s="239"/>
      <c r="QMM58" s="239"/>
      <c r="QMN58" s="239"/>
      <c r="QMO58" s="239"/>
      <c r="QMP58" s="239"/>
      <c r="QMQ58" s="239"/>
      <c r="QMR58" s="239"/>
      <c r="QMS58" s="239"/>
      <c r="QMT58" s="239"/>
      <c r="QMU58" s="239"/>
      <c r="QMV58" s="239"/>
      <c r="QMW58" s="239"/>
      <c r="QMX58" s="239"/>
      <c r="QMY58" s="239"/>
      <c r="QMZ58" s="239"/>
      <c r="QNA58" s="239"/>
      <c r="QNB58" s="239"/>
      <c r="QNC58" s="239"/>
      <c r="QND58" s="239"/>
      <c r="QNE58" s="239"/>
      <c r="QNF58" s="239"/>
      <c r="QNG58" s="239"/>
      <c r="QNH58" s="239"/>
      <c r="QNI58" s="239"/>
      <c r="QNJ58" s="239"/>
      <c r="QNK58" s="239"/>
      <c r="QNL58" s="239"/>
      <c r="QNM58" s="239"/>
      <c r="QNN58" s="239"/>
      <c r="QNO58" s="239"/>
      <c r="QNP58" s="239"/>
      <c r="QNQ58" s="239"/>
      <c r="QNR58" s="239"/>
      <c r="QNS58" s="239"/>
      <c r="QNT58" s="239"/>
      <c r="QNU58" s="239"/>
      <c r="QNV58" s="239"/>
      <c r="QNW58" s="239"/>
      <c r="QNX58" s="239"/>
      <c r="QNY58" s="239"/>
      <c r="QNZ58" s="239"/>
      <c r="QOA58" s="239"/>
      <c r="QOB58" s="239"/>
      <c r="QOC58" s="239"/>
      <c r="QOD58" s="239"/>
      <c r="QOE58" s="239"/>
      <c r="QOF58" s="239"/>
      <c r="QOG58" s="239"/>
      <c r="QOH58" s="239"/>
      <c r="QOI58" s="239"/>
      <c r="QOJ58" s="239"/>
      <c r="QOK58" s="239"/>
      <c r="QOL58" s="239"/>
      <c r="QOM58" s="239"/>
      <c r="QON58" s="239"/>
      <c r="QOO58" s="239"/>
      <c r="QOP58" s="239"/>
      <c r="QOQ58" s="239"/>
      <c r="QOR58" s="239"/>
      <c r="QOS58" s="239"/>
      <c r="QOT58" s="239"/>
      <c r="QOU58" s="239"/>
      <c r="QOV58" s="239"/>
      <c r="QOW58" s="239"/>
      <c r="QOX58" s="239"/>
      <c r="QOY58" s="239"/>
      <c r="QOZ58" s="239"/>
      <c r="QPA58" s="239"/>
      <c r="QPB58" s="239"/>
      <c r="QPC58" s="239"/>
      <c r="QPD58" s="239"/>
      <c r="QPE58" s="239"/>
      <c r="QPF58" s="239"/>
      <c r="QPG58" s="239"/>
      <c r="QPH58" s="239"/>
      <c r="QPI58" s="239"/>
      <c r="QPJ58" s="239"/>
      <c r="QPK58" s="239"/>
      <c r="QPL58" s="239"/>
      <c r="QPM58" s="239"/>
      <c r="QPN58" s="239"/>
      <c r="QPO58" s="239"/>
      <c r="QPP58" s="239"/>
      <c r="QPQ58" s="239"/>
      <c r="QPR58" s="239"/>
      <c r="QPS58" s="239"/>
      <c r="QPT58" s="239"/>
      <c r="QPU58" s="239"/>
      <c r="QPV58" s="239"/>
      <c r="QPW58" s="239"/>
      <c r="QPX58" s="239"/>
      <c r="QPY58" s="239"/>
      <c r="QPZ58" s="239"/>
      <c r="QQA58" s="239"/>
      <c r="QQB58" s="239"/>
      <c r="QQC58" s="239"/>
      <c r="QQD58" s="239"/>
      <c r="QQE58" s="239"/>
      <c r="QQF58" s="239"/>
      <c r="QQG58" s="239"/>
      <c r="QQH58" s="239"/>
      <c r="QQI58" s="239"/>
      <c r="QQJ58" s="239"/>
      <c r="QQK58" s="239"/>
      <c r="QQL58" s="239"/>
      <c r="QQM58" s="239"/>
      <c r="QQN58" s="239"/>
      <c r="QQO58" s="239"/>
      <c r="QQP58" s="239"/>
      <c r="QQQ58" s="239"/>
      <c r="QQR58" s="239"/>
      <c r="QQS58" s="239"/>
      <c r="QQT58" s="239"/>
      <c r="QQU58" s="239"/>
      <c r="QQV58" s="239"/>
      <c r="QQW58" s="239"/>
      <c r="QQX58" s="239"/>
      <c r="QQY58" s="239"/>
      <c r="QQZ58" s="239"/>
      <c r="QRA58" s="239"/>
      <c r="QRB58" s="239"/>
      <c r="QRC58" s="239"/>
      <c r="QRD58" s="239"/>
      <c r="QRE58" s="239"/>
      <c r="QRF58" s="239"/>
      <c r="QRG58" s="239"/>
      <c r="QRH58" s="239"/>
      <c r="QRI58" s="239"/>
      <c r="QRJ58" s="239"/>
      <c r="QRK58" s="239"/>
      <c r="QRL58" s="239"/>
      <c r="QRM58" s="239"/>
      <c r="QRN58" s="239"/>
      <c r="QRO58" s="239"/>
      <c r="QRP58" s="239"/>
      <c r="QRQ58" s="239"/>
      <c r="QRR58" s="239"/>
      <c r="QRS58" s="239"/>
      <c r="QRT58" s="239"/>
      <c r="QRU58" s="239"/>
      <c r="QRV58" s="239"/>
      <c r="QRW58" s="239"/>
      <c r="QRX58" s="239"/>
      <c r="QRY58" s="239"/>
      <c r="QRZ58" s="239"/>
      <c r="QSA58" s="239"/>
      <c r="QSB58" s="239"/>
      <c r="QSC58" s="239"/>
      <c r="QSD58" s="239"/>
      <c r="QSE58" s="239"/>
      <c r="QSF58" s="239"/>
      <c r="QSG58" s="239"/>
      <c r="QSH58" s="239"/>
      <c r="QSI58" s="239"/>
      <c r="QSJ58" s="239"/>
      <c r="QSK58" s="239"/>
      <c r="QSL58" s="239"/>
      <c r="QSM58" s="239"/>
      <c r="QSN58" s="239"/>
      <c r="QSO58" s="239"/>
      <c r="QSP58" s="239"/>
      <c r="QSQ58" s="239"/>
      <c r="QSR58" s="239"/>
      <c r="QSS58" s="239"/>
      <c r="QST58" s="239"/>
      <c r="QSU58" s="239"/>
      <c r="QSV58" s="239"/>
      <c r="QSW58" s="239"/>
      <c r="QSX58" s="239"/>
      <c r="QSY58" s="239"/>
      <c r="QSZ58" s="239"/>
      <c r="QTA58" s="239"/>
      <c r="QTB58" s="239"/>
      <c r="QTC58" s="239"/>
      <c r="QTD58" s="239"/>
      <c r="QTE58" s="239"/>
      <c r="QTF58" s="239"/>
      <c r="QTG58" s="239"/>
      <c r="QTH58" s="239"/>
      <c r="QTI58" s="239"/>
      <c r="QTJ58" s="239"/>
      <c r="QTK58" s="239"/>
      <c r="QTL58" s="239"/>
      <c r="QTM58" s="239"/>
      <c r="QTN58" s="239"/>
      <c r="QTO58" s="239"/>
      <c r="QTP58" s="239"/>
      <c r="QTQ58" s="239"/>
      <c r="QTR58" s="239"/>
      <c r="QTS58" s="239"/>
      <c r="QTT58" s="239"/>
      <c r="QTU58" s="239"/>
      <c r="QTV58" s="239"/>
      <c r="QTW58" s="239"/>
      <c r="QTX58" s="239"/>
      <c r="QTY58" s="239"/>
      <c r="QTZ58" s="239"/>
      <c r="QUA58" s="239"/>
      <c r="QUB58" s="239"/>
      <c r="QUC58" s="239"/>
      <c r="QUD58" s="239"/>
      <c r="QUE58" s="239"/>
      <c r="QUF58" s="239"/>
      <c r="QUG58" s="239"/>
      <c r="QUH58" s="239"/>
      <c r="QUI58" s="239"/>
      <c r="QUJ58" s="239"/>
      <c r="QUK58" s="239"/>
      <c r="QUL58" s="239"/>
      <c r="QUM58" s="239"/>
      <c r="QUN58" s="239"/>
      <c r="QUO58" s="239"/>
      <c r="QUP58" s="239"/>
      <c r="QUQ58" s="239"/>
      <c r="QUR58" s="239"/>
      <c r="QUS58" s="239"/>
      <c r="QUT58" s="239"/>
      <c r="QUU58" s="239"/>
      <c r="QUV58" s="239"/>
      <c r="QUW58" s="239"/>
      <c r="QUX58" s="239"/>
      <c r="QUY58" s="239"/>
      <c r="QUZ58" s="239"/>
      <c r="QVA58" s="239"/>
      <c r="QVB58" s="239"/>
      <c r="QVC58" s="239"/>
      <c r="QVD58" s="239"/>
      <c r="QVE58" s="239"/>
      <c r="QVF58" s="239"/>
      <c r="QVG58" s="239"/>
      <c r="QVH58" s="239"/>
      <c r="QVI58" s="239"/>
      <c r="QVJ58" s="239"/>
      <c r="QVK58" s="239"/>
      <c r="QVL58" s="239"/>
      <c r="QVM58" s="239"/>
      <c r="QVN58" s="239"/>
      <c r="QVO58" s="239"/>
      <c r="QVP58" s="239"/>
      <c r="QVQ58" s="239"/>
      <c r="QVR58" s="239"/>
      <c r="QVS58" s="239"/>
      <c r="QVT58" s="239"/>
      <c r="QVU58" s="239"/>
      <c r="QVV58" s="239"/>
      <c r="QVW58" s="239"/>
      <c r="QVX58" s="239"/>
      <c r="QVY58" s="239"/>
      <c r="QVZ58" s="239"/>
      <c r="QWA58" s="239"/>
      <c r="QWB58" s="239"/>
      <c r="QWC58" s="239"/>
      <c r="QWD58" s="239"/>
      <c r="QWE58" s="239"/>
      <c r="QWF58" s="239"/>
      <c r="QWG58" s="239"/>
      <c r="QWH58" s="239"/>
      <c r="QWI58" s="239"/>
      <c r="QWJ58" s="239"/>
      <c r="QWK58" s="239"/>
      <c r="QWL58" s="239"/>
      <c r="QWM58" s="239"/>
      <c r="QWN58" s="239"/>
      <c r="QWO58" s="239"/>
      <c r="QWP58" s="239"/>
      <c r="QWQ58" s="239"/>
      <c r="QWR58" s="239"/>
      <c r="QWS58" s="239"/>
      <c r="QWT58" s="239"/>
      <c r="QWU58" s="239"/>
      <c r="QWV58" s="239"/>
      <c r="QWW58" s="239"/>
      <c r="QWX58" s="239"/>
      <c r="QWY58" s="239"/>
      <c r="QWZ58" s="239"/>
      <c r="QXA58" s="239"/>
      <c r="QXB58" s="239"/>
      <c r="QXC58" s="239"/>
      <c r="QXD58" s="239"/>
      <c r="QXE58" s="239"/>
      <c r="QXF58" s="239"/>
      <c r="QXG58" s="239"/>
      <c r="QXH58" s="239"/>
      <c r="QXI58" s="239"/>
      <c r="QXJ58" s="239"/>
      <c r="QXK58" s="239"/>
      <c r="QXL58" s="239"/>
      <c r="QXM58" s="239"/>
      <c r="QXN58" s="239"/>
      <c r="QXO58" s="239"/>
      <c r="QXP58" s="239"/>
      <c r="QXQ58" s="239"/>
      <c r="QXR58" s="239"/>
      <c r="QXS58" s="239"/>
      <c r="QXT58" s="239"/>
      <c r="QXU58" s="239"/>
      <c r="QXV58" s="239"/>
      <c r="QXW58" s="239"/>
      <c r="QXX58" s="239"/>
      <c r="QXY58" s="239"/>
      <c r="QXZ58" s="239"/>
      <c r="QYA58" s="239"/>
      <c r="QYB58" s="239"/>
      <c r="QYC58" s="239"/>
      <c r="QYD58" s="239"/>
      <c r="QYE58" s="239"/>
      <c r="QYF58" s="239"/>
      <c r="QYG58" s="239"/>
      <c r="QYH58" s="239"/>
      <c r="QYI58" s="239"/>
      <c r="QYJ58" s="239"/>
      <c r="QYK58" s="239"/>
      <c r="QYL58" s="239"/>
      <c r="QYM58" s="239"/>
      <c r="QYN58" s="239"/>
      <c r="QYO58" s="239"/>
      <c r="QYP58" s="239"/>
      <c r="QYQ58" s="239"/>
      <c r="QYR58" s="239"/>
      <c r="QYS58" s="239"/>
      <c r="QYT58" s="239"/>
      <c r="QYU58" s="239"/>
      <c r="QYV58" s="239"/>
      <c r="QYW58" s="239"/>
      <c r="QYX58" s="239"/>
      <c r="QYY58" s="239"/>
      <c r="QYZ58" s="239"/>
      <c r="QZA58" s="239"/>
      <c r="QZB58" s="239"/>
      <c r="QZC58" s="239"/>
      <c r="QZD58" s="239"/>
      <c r="QZE58" s="239"/>
      <c r="QZF58" s="239"/>
      <c r="QZG58" s="239"/>
      <c r="QZH58" s="239"/>
      <c r="QZI58" s="239"/>
      <c r="QZJ58" s="239"/>
      <c r="QZK58" s="239"/>
      <c r="QZL58" s="239"/>
      <c r="QZM58" s="239"/>
      <c r="QZN58" s="239"/>
      <c r="QZO58" s="239"/>
      <c r="QZP58" s="239"/>
      <c r="QZQ58" s="239"/>
      <c r="QZR58" s="239"/>
      <c r="QZS58" s="239"/>
      <c r="QZT58" s="239"/>
      <c r="QZU58" s="239"/>
      <c r="QZV58" s="239"/>
      <c r="QZW58" s="239"/>
      <c r="QZX58" s="239"/>
      <c r="QZY58" s="239"/>
      <c r="QZZ58" s="239"/>
      <c r="RAA58" s="239"/>
      <c r="RAB58" s="239"/>
      <c r="RAC58" s="239"/>
      <c r="RAD58" s="239"/>
      <c r="RAE58" s="239"/>
      <c r="RAF58" s="239"/>
      <c r="RAG58" s="239"/>
      <c r="RAH58" s="239"/>
      <c r="RAI58" s="239"/>
      <c r="RAJ58" s="239"/>
      <c r="RAK58" s="239"/>
      <c r="RAL58" s="239"/>
      <c r="RAM58" s="239"/>
      <c r="RAN58" s="239"/>
      <c r="RAO58" s="239"/>
      <c r="RAP58" s="239"/>
      <c r="RAQ58" s="239"/>
      <c r="RAR58" s="239"/>
      <c r="RAS58" s="239"/>
      <c r="RAT58" s="239"/>
      <c r="RAU58" s="239"/>
      <c r="RAV58" s="239"/>
      <c r="RAW58" s="239"/>
      <c r="RAX58" s="239"/>
      <c r="RAY58" s="239"/>
      <c r="RAZ58" s="239"/>
      <c r="RBA58" s="239"/>
      <c r="RBB58" s="239"/>
      <c r="RBC58" s="239"/>
      <c r="RBD58" s="239"/>
      <c r="RBE58" s="239"/>
      <c r="RBF58" s="239"/>
      <c r="RBG58" s="239"/>
      <c r="RBH58" s="239"/>
      <c r="RBI58" s="239"/>
      <c r="RBJ58" s="239"/>
      <c r="RBK58" s="239"/>
      <c r="RBL58" s="239"/>
      <c r="RBM58" s="239"/>
      <c r="RBN58" s="239"/>
      <c r="RBO58" s="239"/>
      <c r="RBP58" s="239"/>
      <c r="RBQ58" s="239"/>
      <c r="RBR58" s="239"/>
      <c r="RBS58" s="239"/>
      <c r="RBT58" s="239"/>
      <c r="RBU58" s="239"/>
      <c r="RBV58" s="239"/>
      <c r="RBW58" s="239"/>
      <c r="RBX58" s="239"/>
      <c r="RBY58" s="239"/>
      <c r="RBZ58" s="239"/>
      <c r="RCA58" s="239"/>
      <c r="RCB58" s="239"/>
      <c r="RCC58" s="239"/>
      <c r="RCD58" s="239"/>
      <c r="RCE58" s="239"/>
      <c r="RCF58" s="239"/>
      <c r="RCG58" s="239"/>
      <c r="RCH58" s="239"/>
      <c r="RCI58" s="239"/>
      <c r="RCJ58" s="239"/>
      <c r="RCK58" s="239"/>
      <c r="RCL58" s="239"/>
      <c r="RCM58" s="239"/>
      <c r="RCN58" s="239"/>
      <c r="RCO58" s="239"/>
      <c r="RCP58" s="239"/>
      <c r="RCQ58" s="239"/>
      <c r="RCR58" s="239"/>
      <c r="RCS58" s="239"/>
      <c r="RCT58" s="239"/>
      <c r="RCU58" s="239"/>
      <c r="RCV58" s="239"/>
      <c r="RCW58" s="239"/>
      <c r="RCX58" s="239"/>
      <c r="RCY58" s="239"/>
      <c r="RCZ58" s="239"/>
      <c r="RDA58" s="239"/>
      <c r="RDB58" s="239"/>
      <c r="RDC58" s="239"/>
      <c r="RDD58" s="239"/>
      <c r="RDE58" s="239"/>
      <c r="RDF58" s="239"/>
      <c r="RDG58" s="239"/>
      <c r="RDH58" s="239"/>
      <c r="RDI58" s="239"/>
      <c r="RDJ58" s="239"/>
      <c r="RDK58" s="239"/>
      <c r="RDL58" s="239"/>
      <c r="RDM58" s="239"/>
      <c r="RDN58" s="239"/>
      <c r="RDO58" s="239"/>
      <c r="RDP58" s="239"/>
      <c r="RDQ58" s="239"/>
      <c r="RDR58" s="239"/>
      <c r="RDS58" s="239"/>
      <c r="RDT58" s="239"/>
      <c r="RDU58" s="239"/>
      <c r="RDV58" s="239"/>
      <c r="RDW58" s="239"/>
      <c r="RDX58" s="239"/>
      <c r="RDY58" s="239"/>
      <c r="RDZ58" s="239"/>
      <c r="REA58" s="239"/>
      <c r="REB58" s="239"/>
      <c r="REC58" s="239"/>
      <c r="RED58" s="239"/>
      <c r="REE58" s="239"/>
      <c r="REF58" s="239"/>
      <c r="REG58" s="239"/>
      <c r="REH58" s="239"/>
      <c r="REI58" s="239"/>
      <c r="REJ58" s="239"/>
      <c r="REK58" s="239"/>
      <c r="REL58" s="239"/>
      <c r="REM58" s="239"/>
      <c r="REN58" s="239"/>
      <c r="REO58" s="239"/>
      <c r="REP58" s="239"/>
      <c r="REQ58" s="239"/>
      <c r="RER58" s="239"/>
      <c r="RES58" s="239"/>
      <c r="RET58" s="239"/>
      <c r="REU58" s="239"/>
      <c r="REV58" s="239"/>
      <c r="REW58" s="239"/>
      <c r="REX58" s="239"/>
      <c r="REY58" s="239"/>
      <c r="REZ58" s="239"/>
      <c r="RFA58" s="239"/>
      <c r="RFB58" s="239"/>
      <c r="RFC58" s="239"/>
      <c r="RFD58" s="239"/>
      <c r="RFE58" s="239"/>
      <c r="RFF58" s="239"/>
      <c r="RFG58" s="239"/>
      <c r="RFH58" s="239"/>
      <c r="RFI58" s="239"/>
      <c r="RFJ58" s="239"/>
      <c r="RFK58" s="239"/>
      <c r="RFL58" s="239"/>
      <c r="RFM58" s="239"/>
      <c r="RFN58" s="239"/>
      <c r="RFO58" s="239"/>
      <c r="RFP58" s="239"/>
      <c r="RFQ58" s="239"/>
      <c r="RFR58" s="239"/>
      <c r="RFS58" s="239"/>
      <c r="RFT58" s="239"/>
      <c r="RFU58" s="239"/>
      <c r="RFV58" s="239"/>
      <c r="RFW58" s="239"/>
      <c r="RFX58" s="239"/>
      <c r="RFY58" s="239"/>
      <c r="RFZ58" s="239"/>
      <c r="RGA58" s="239"/>
      <c r="RGB58" s="239"/>
      <c r="RGC58" s="239"/>
      <c r="RGD58" s="239"/>
      <c r="RGE58" s="239"/>
      <c r="RGF58" s="239"/>
      <c r="RGG58" s="239"/>
      <c r="RGH58" s="239"/>
      <c r="RGI58" s="239"/>
      <c r="RGJ58" s="239"/>
      <c r="RGK58" s="239"/>
      <c r="RGL58" s="239"/>
      <c r="RGM58" s="239"/>
      <c r="RGN58" s="239"/>
      <c r="RGO58" s="239"/>
      <c r="RGP58" s="239"/>
      <c r="RGQ58" s="239"/>
      <c r="RGR58" s="239"/>
      <c r="RGS58" s="239"/>
      <c r="RGT58" s="239"/>
      <c r="RGU58" s="239"/>
      <c r="RGV58" s="239"/>
      <c r="RGW58" s="239"/>
      <c r="RGX58" s="239"/>
      <c r="RGY58" s="239"/>
      <c r="RGZ58" s="239"/>
      <c r="RHA58" s="239"/>
      <c r="RHB58" s="239"/>
      <c r="RHC58" s="239"/>
      <c r="RHD58" s="239"/>
      <c r="RHE58" s="239"/>
      <c r="RHF58" s="239"/>
      <c r="RHG58" s="239"/>
      <c r="RHH58" s="239"/>
      <c r="RHI58" s="239"/>
      <c r="RHJ58" s="239"/>
      <c r="RHK58" s="239"/>
      <c r="RHL58" s="239"/>
      <c r="RHM58" s="239"/>
      <c r="RHN58" s="239"/>
      <c r="RHO58" s="239"/>
      <c r="RHP58" s="239"/>
      <c r="RHQ58" s="239"/>
      <c r="RHR58" s="239"/>
      <c r="RHS58" s="239"/>
      <c r="RHT58" s="239"/>
      <c r="RHU58" s="239"/>
      <c r="RHV58" s="239"/>
      <c r="RHW58" s="239"/>
      <c r="RHX58" s="239"/>
      <c r="RHY58" s="239"/>
      <c r="RHZ58" s="239"/>
      <c r="RIA58" s="239"/>
      <c r="RIB58" s="239"/>
      <c r="RIC58" s="239"/>
      <c r="RID58" s="239"/>
      <c r="RIE58" s="239"/>
      <c r="RIF58" s="239"/>
      <c r="RIG58" s="239"/>
      <c r="RIH58" s="239"/>
      <c r="RII58" s="239"/>
      <c r="RIJ58" s="239"/>
      <c r="RIK58" s="239"/>
      <c r="RIL58" s="239"/>
      <c r="RIM58" s="239"/>
      <c r="RIN58" s="239"/>
      <c r="RIO58" s="239"/>
      <c r="RIP58" s="239"/>
      <c r="RIQ58" s="239"/>
      <c r="RIR58" s="239"/>
      <c r="RIS58" s="239"/>
      <c r="RIT58" s="239"/>
      <c r="RIU58" s="239"/>
      <c r="RIV58" s="239"/>
      <c r="RIW58" s="239"/>
      <c r="RIX58" s="239"/>
      <c r="RIY58" s="239"/>
      <c r="RIZ58" s="239"/>
      <c r="RJA58" s="239"/>
      <c r="RJB58" s="239"/>
      <c r="RJC58" s="239"/>
      <c r="RJD58" s="239"/>
      <c r="RJE58" s="239"/>
      <c r="RJF58" s="239"/>
      <c r="RJG58" s="239"/>
      <c r="RJH58" s="239"/>
      <c r="RJI58" s="239"/>
      <c r="RJJ58" s="239"/>
      <c r="RJK58" s="239"/>
      <c r="RJL58" s="239"/>
      <c r="RJM58" s="239"/>
      <c r="RJN58" s="239"/>
      <c r="RJO58" s="239"/>
      <c r="RJP58" s="239"/>
      <c r="RJQ58" s="239"/>
      <c r="RJR58" s="239"/>
      <c r="RJS58" s="239"/>
      <c r="RJT58" s="239"/>
      <c r="RJU58" s="239"/>
      <c r="RJV58" s="239"/>
      <c r="RJW58" s="239"/>
      <c r="RJX58" s="239"/>
      <c r="RJY58" s="239"/>
      <c r="RJZ58" s="239"/>
      <c r="RKA58" s="239"/>
      <c r="RKB58" s="239"/>
      <c r="RKC58" s="239"/>
      <c r="RKD58" s="239"/>
      <c r="RKE58" s="239"/>
      <c r="RKF58" s="239"/>
      <c r="RKG58" s="239"/>
      <c r="RKH58" s="239"/>
      <c r="RKI58" s="239"/>
      <c r="RKJ58" s="239"/>
      <c r="RKK58" s="239"/>
      <c r="RKL58" s="239"/>
      <c r="RKM58" s="239"/>
      <c r="RKN58" s="239"/>
      <c r="RKO58" s="239"/>
      <c r="RKP58" s="239"/>
      <c r="RKQ58" s="239"/>
      <c r="RKR58" s="239"/>
      <c r="RKS58" s="239"/>
      <c r="RKT58" s="239"/>
      <c r="RKU58" s="239"/>
      <c r="RKV58" s="239"/>
      <c r="RKW58" s="239"/>
      <c r="RKX58" s="239"/>
      <c r="RKY58" s="239"/>
      <c r="RKZ58" s="239"/>
      <c r="RLA58" s="239"/>
      <c r="RLB58" s="239"/>
      <c r="RLC58" s="239"/>
      <c r="RLD58" s="239"/>
      <c r="RLE58" s="239"/>
      <c r="RLF58" s="239"/>
      <c r="RLG58" s="239"/>
      <c r="RLH58" s="239"/>
      <c r="RLI58" s="239"/>
      <c r="RLJ58" s="239"/>
      <c r="RLK58" s="239"/>
      <c r="RLL58" s="239"/>
      <c r="RLM58" s="239"/>
      <c r="RLN58" s="239"/>
      <c r="RLO58" s="239"/>
      <c r="RLP58" s="239"/>
      <c r="RLQ58" s="239"/>
      <c r="RLR58" s="239"/>
      <c r="RLS58" s="239"/>
      <c r="RLT58" s="239"/>
      <c r="RLU58" s="239"/>
      <c r="RLV58" s="239"/>
      <c r="RLW58" s="239"/>
      <c r="RLX58" s="239"/>
      <c r="RLY58" s="239"/>
      <c r="RLZ58" s="239"/>
      <c r="RMA58" s="239"/>
      <c r="RMB58" s="239"/>
      <c r="RMC58" s="239"/>
      <c r="RMD58" s="239"/>
      <c r="RME58" s="239"/>
      <c r="RMF58" s="239"/>
      <c r="RMG58" s="239"/>
      <c r="RMH58" s="239"/>
      <c r="RMI58" s="239"/>
      <c r="RMJ58" s="239"/>
      <c r="RMK58" s="239"/>
      <c r="RML58" s="239"/>
      <c r="RMM58" s="239"/>
      <c r="RMN58" s="239"/>
      <c r="RMO58" s="239"/>
      <c r="RMP58" s="239"/>
      <c r="RMQ58" s="239"/>
      <c r="RMR58" s="239"/>
      <c r="RMS58" s="239"/>
      <c r="RMT58" s="239"/>
      <c r="RMU58" s="239"/>
      <c r="RMV58" s="239"/>
      <c r="RMW58" s="239"/>
      <c r="RMX58" s="239"/>
      <c r="RMY58" s="239"/>
      <c r="RMZ58" s="239"/>
      <c r="RNA58" s="239"/>
      <c r="RNB58" s="239"/>
      <c r="RNC58" s="239"/>
      <c r="RND58" s="239"/>
      <c r="RNE58" s="239"/>
      <c r="RNF58" s="239"/>
      <c r="RNG58" s="239"/>
      <c r="RNH58" s="239"/>
      <c r="RNI58" s="239"/>
      <c r="RNJ58" s="239"/>
      <c r="RNK58" s="239"/>
      <c r="RNL58" s="239"/>
      <c r="RNM58" s="239"/>
      <c r="RNN58" s="239"/>
      <c r="RNO58" s="239"/>
      <c r="RNP58" s="239"/>
      <c r="RNQ58" s="239"/>
      <c r="RNR58" s="239"/>
      <c r="RNS58" s="239"/>
      <c r="RNT58" s="239"/>
      <c r="RNU58" s="239"/>
      <c r="RNV58" s="239"/>
      <c r="RNW58" s="239"/>
      <c r="RNX58" s="239"/>
      <c r="RNY58" s="239"/>
      <c r="RNZ58" s="239"/>
      <c r="ROA58" s="239"/>
      <c r="ROB58" s="239"/>
      <c r="ROC58" s="239"/>
      <c r="ROD58" s="239"/>
      <c r="ROE58" s="239"/>
      <c r="ROF58" s="239"/>
      <c r="ROG58" s="239"/>
      <c r="ROH58" s="239"/>
      <c r="ROI58" s="239"/>
      <c r="ROJ58" s="239"/>
      <c r="ROK58" s="239"/>
      <c r="ROL58" s="239"/>
      <c r="ROM58" s="239"/>
      <c r="RON58" s="239"/>
      <c r="ROO58" s="239"/>
      <c r="ROP58" s="239"/>
      <c r="ROQ58" s="239"/>
      <c r="ROR58" s="239"/>
      <c r="ROS58" s="239"/>
      <c r="ROT58" s="239"/>
      <c r="ROU58" s="239"/>
      <c r="ROV58" s="239"/>
      <c r="ROW58" s="239"/>
      <c r="ROX58" s="239"/>
      <c r="ROY58" s="239"/>
      <c r="ROZ58" s="239"/>
      <c r="RPA58" s="239"/>
      <c r="RPB58" s="239"/>
      <c r="RPC58" s="239"/>
      <c r="RPD58" s="239"/>
      <c r="RPE58" s="239"/>
      <c r="RPF58" s="239"/>
      <c r="RPG58" s="239"/>
      <c r="RPH58" s="239"/>
      <c r="RPI58" s="239"/>
      <c r="RPJ58" s="239"/>
      <c r="RPK58" s="239"/>
      <c r="RPL58" s="239"/>
      <c r="RPM58" s="239"/>
      <c r="RPN58" s="239"/>
      <c r="RPO58" s="239"/>
      <c r="RPP58" s="239"/>
      <c r="RPQ58" s="239"/>
      <c r="RPR58" s="239"/>
      <c r="RPS58" s="239"/>
      <c r="RPT58" s="239"/>
      <c r="RPU58" s="239"/>
      <c r="RPV58" s="239"/>
      <c r="RPW58" s="239"/>
      <c r="RPX58" s="239"/>
      <c r="RPY58" s="239"/>
      <c r="RPZ58" s="239"/>
      <c r="RQA58" s="239"/>
      <c r="RQB58" s="239"/>
      <c r="RQC58" s="239"/>
      <c r="RQD58" s="239"/>
      <c r="RQE58" s="239"/>
      <c r="RQF58" s="239"/>
      <c r="RQG58" s="239"/>
      <c r="RQH58" s="239"/>
      <c r="RQI58" s="239"/>
      <c r="RQJ58" s="239"/>
      <c r="RQK58" s="239"/>
      <c r="RQL58" s="239"/>
      <c r="RQM58" s="239"/>
      <c r="RQN58" s="239"/>
      <c r="RQO58" s="239"/>
      <c r="RQP58" s="239"/>
      <c r="RQQ58" s="239"/>
      <c r="RQR58" s="239"/>
      <c r="RQS58" s="239"/>
      <c r="RQT58" s="239"/>
      <c r="RQU58" s="239"/>
      <c r="RQV58" s="239"/>
      <c r="RQW58" s="239"/>
      <c r="RQX58" s="239"/>
      <c r="RQY58" s="239"/>
      <c r="RQZ58" s="239"/>
      <c r="RRA58" s="239"/>
      <c r="RRB58" s="239"/>
      <c r="RRC58" s="239"/>
      <c r="RRD58" s="239"/>
      <c r="RRE58" s="239"/>
      <c r="RRF58" s="239"/>
      <c r="RRG58" s="239"/>
      <c r="RRH58" s="239"/>
      <c r="RRI58" s="239"/>
      <c r="RRJ58" s="239"/>
      <c r="RRK58" s="239"/>
      <c r="RRL58" s="239"/>
      <c r="RRM58" s="239"/>
      <c r="RRN58" s="239"/>
      <c r="RRO58" s="239"/>
      <c r="RRP58" s="239"/>
      <c r="RRQ58" s="239"/>
      <c r="RRR58" s="239"/>
      <c r="RRS58" s="239"/>
      <c r="RRT58" s="239"/>
      <c r="RRU58" s="239"/>
      <c r="RRV58" s="239"/>
      <c r="RRW58" s="239"/>
      <c r="RRX58" s="239"/>
      <c r="RRY58" s="239"/>
      <c r="RRZ58" s="239"/>
      <c r="RSA58" s="239"/>
      <c r="RSB58" s="239"/>
      <c r="RSC58" s="239"/>
      <c r="RSD58" s="239"/>
      <c r="RSE58" s="239"/>
      <c r="RSF58" s="239"/>
      <c r="RSG58" s="239"/>
      <c r="RSH58" s="239"/>
      <c r="RSI58" s="239"/>
      <c r="RSJ58" s="239"/>
      <c r="RSK58" s="239"/>
      <c r="RSL58" s="239"/>
      <c r="RSM58" s="239"/>
      <c r="RSN58" s="239"/>
      <c r="RSO58" s="239"/>
      <c r="RSP58" s="239"/>
      <c r="RSQ58" s="239"/>
      <c r="RSR58" s="239"/>
      <c r="RSS58" s="239"/>
      <c r="RST58" s="239"/>
      <c r="RSU58" s="239"/>
      <c r="RSV58" s="239"/>
      <c r="RSW58" s="239"/>
      <c r="RSX58" s="239"/>
      <c r="RSY58" s="239"/>
      <c r="RSZ58" s="239"/>
      <c r="RTA58" s="239"/>
      <c r="RTB58" s="239"/>
      <c r="RTC58" s="239"/>
      <c r="RTD58" s="239"/>
      <c r="RTE58" s="239"/>
      <c r="RTF58" s="239"/>
      <c r="RTG58" s="239"/>
      <c r="RTH58" s="239"/>
      <c r="RTI58" s="239"/>
      <c r="RTJ58" s="239"/>
      <c r="RTK58" s="239"/>
      <c r="RTL58" s="239"/>
      <c r="RTM58" s="239"/>
      <c r="RTN58" s="239"/>
      <c r="RTO58" s="239"/>
      <c r="RTP58" s="239"/>
      <c r="RTQ58" s="239"/>
      <c r="RTR58" s="239"/>
      <c r="RTS58" s="239"/>
      <c r="RTT58" s="239"/>
      <c r="RTU58" s="239"/>
      <c r="RTV58" s="239"/>
      <c r="RTW58" s="239"/>
      <c r="RTX58" s="239"/>
      <c r="RTY58" s="239"/>
      <c r="RTZ58" s="239"/>
      <c r="RUA58" s="239"/>
      <c r="RUB58" s="239"/>
      <c r="RUC58" s="239"/>
      <c r="RUD58" s="239"/>
      <c r="RUE58" s="239"/>
      <c r="RUF58" s="239"/>
      <c r="RUG58" s="239"/>
      <c r="RUH58" s="239"/>
      <c r="RUI58" s="239"/>
      <c r="RUJ58" s="239"/>
      <c r="RUK58" s="239"/>
      <c r="RUL58" s="239"/>
      <c r="RUM58" s="239"/>
      <c r="RUN58" s="239"/>
      <c r="RUO58" s="239"/>
      <c r="RUP58" s="239"/>
      <c r="RUQ58" s="239"/>
      <c r="RUR58" s="239"/>
      <c r="RUS58" s="239"/>
      <c r="RUT58" s="239"/>
      <c r="RUU58" s="239"/>
      <c r="RUV58" s="239"/>
      <c r="RUW58" s="239"/>
      <c r="RUX58" s="239"/>
      <c r="RUY58" s="239"/>
      <c r="RUZ58" s="239"/>
      <c r="RVA58" s="239"/>
      <c r="RVB58" s="239"/>
      <c r="RVC58" s="239"/>
      <c r="RVD58" s="239"/>
      <c r="RVE58" s="239"/>
      <c r="RVF58" s="239"/>
      <c r="RVG58" s="239"/>
      <c r="RVH58" s="239"/>
      <c r="RVI58" s="239"/>
      <c r="RVJ58" s="239"/>
      <c r="RVK58" s="239"/>
      <c r="RVL58" s="239"/>
      <c r="RVM58" s="239"/>
      <c r="RVN58" s="239"/>
      <c r="RVO58" s="239"/>
      <c r="RVP58" s="239"/>
      <c r="RVQ58" s="239"/>
      <c r="RVR58" s="239"/>
      <c r="RVS58" s="239"/>
      <c r="RVT58" s="239"/>
      <c r="RVU58" s="239"/>
      <c r="RVV58" s="239"/>
      <c r="RVW58" s="239"/>
      <c r="RVX58" s="239"/>
      <c r="RVY58" s="239"/>
      <c r="RVZ58" s="239"/>
      <c r="RWA58" s="239"/>
      <c r="RWB58" s="239"/>
      <c r="RWC58" s="239"/>
      <c r="RWD58" s="239"/>
      <c r="RWE58" s="239"/>
      <c r="RWF58" s="239"/>
      <c r="RWG58" s="239"/>
      <c r="RWH58" s="239"/>
      <c r="RWI58" s="239"/>
      <c r="RWJ58" s="239"/>
      <c r="RWK58" s="239"/>
      <c r="RWL58" s="239"/>
      <c r="RWM58" s="239"/>
      <c r="RWN58" s="239"/>
      <c r="RWO58" s="239"/>
      <c r="RWP58" s="239"/>
      <c r="RWQ58" s="239"/>
      <c r="RWR58" s="239"/>
      <c r="RWS58" s="239"/>
      <c r="RWT58" s="239"/>
      <c r="RWU58" s="239"/>
      <c r="RWV58" s="239"/>
      <c r="RWW58" s="239"/>
      <c r="RWX58" s="239"/>
      <c r="RWY58" s="239"/>
      <c r="RWZ58" s="239"/>
      <c r="RXA58" s="239"/>
      <c r="RXB58" s="239"/>
      <c r="RXC58" s="239"/>
      <c r="RXD58" s="239"/>
      <c r="RXE58" s="239"/>
      <c r="RXF58" s="239"/>
      <c r="RXG58" s="239"/>
      <c r="RXH58" s="239"/>
      <c r="RXI58" s="239"/>
      <c r="RXJ58" s="239"/>
      <c r="RXK58" s="239"/>
      <c r="RXL58" s="239"/>
      <c r="RXM58" s="239"/>
      <c r="RXN58" s="239"/>
      <c r="RXO58" s="239"/>
      <c r="RXP58" s="239"/>
      <c r="RXQ58" s="239"/>
      <c r="RXR58" s="239"/>
      <c r="RXS58" s="239"/>
      <c r="RXT58" s="239"/>
      <c r="RXU58" s="239"/>
      <c r="RXV58" s="239"/>
      <c r="RXW58" s="239"/>
      <c r="RXX58" s="239"/>
      <c r="RXY58" s="239"/>
      <c r="RXZ58" s="239"/>
      <c r="RYA58" s="239"/>
      <c r="RYB58" s="239"/>
      <c r="RYC58" s="239"/>
      <c r="RYD58" s="239"/>
      <c r="RYE58" s="239"/>
      <c r="RYF58" s="239"/>
      <c r="RYG58" s="239"/>
      <c r="RYH58" s="239"/>
      <c r="RYI58" s="239"/>
      <c r="RYJ58" s="239"/>
      <c r="RYK58" s="239"/>
      <c r="RYL58" s="239"/>
      <c r="RYM58" s="239"/>
      <c r="RYN58" s="239"/>
      <c r="RYO58" s="239"/>
      <c r="RYP58" s="239"/>
      <c r="RYQ58" s="239"/>
      <c r="RYR58" s="239"/>
      <c r="RYS58" s="239"/>
      <c r="RYT58" s="239"/>
      <c r="RYU58" s="239"/>
      <c r="RYV58" s="239"/>
      <c r="RYW58" s="239"/>
      <c r="RYX58" s="239"/>
      <c r="RYY58" s="239"/>
      <c r="RYZ58" s="239"/>
      <c r="RZA58" s="239"/>
      <c r="RZB58" s="239"/>
      <c r="RZC58" s="239"/>
      <c r="RZD58" s="239"/>
      <c r="RZE58" s="239"/>
      <c r="RZF58" s="239"/>
      <c r="RZG58" s="239"/>
      <c r="RZH58" s="239"/>
      <c r="RZI58" s="239"/>
      <c r="RZJ58" s="239"/>
      <c r="RZK58" s="239"/>
      <c r="RZL58" s="239"/>
      <c r="RZM58" s="239"/>
      <c r="RZN58" s="239"/>
      <c r="RZO58" s="239"/>
      <c r="RZP58" s="239"/>
      <c r="RZQ58" s="239"/>
      <c r="RZR58" s="239"/>
      <c r="RZS58" s="239"/>
      <c r="RZT58" s="239"/>
      <c r="RZU58" s="239"/>
      <c r="RZV58" s="239"/>
      <c r="RZW58" s="239"/>
      <c r="RZX58" s="239"/>
      <c r="RZY58" s="239"/>
      <c r="RZZ58" s="239"/>
      <c r="SAA58" s="239"/>
      <c r="SAB58" s="239"/>
      <c r="SAC58" s="239"/>
      <c r="SAD58" s="239"/>
      <c r="SAE58" s="239"/>
      <c r="SAF58" s="239"/>
      <c r="SAG58" s="239"/>
      <c r="SAH58" s="239"/>
      <c r="SAI58" s="239"/>
      <c r="SAJ58" s="239"/>
      <c r="SAK58" s="239"/>
      <c r="SAL58" s="239"/>
      <c r="SAM58" s="239"/>
      <c r="SAN58" s="239"/>
      <c r="SAO58" s="239"/>
      <c r="SAP58" s="239"/>
      <c r="SAQ58" s="239"/>
      <c r="SAR58" s="239"/>
      <c r="SAS58" s="239"/>
      <c r="SAT58" s="239"/>
      <c r="SAU58" s="239"/>
      <c r="SAV58" s="239"/>
      <c r="SAW58" s="239"/>
      <c r="SAX58" s="239"/>
      <c r="SAY58" s="239"/>
      <c r="SAZ58" s="239"/>
      <c r="SBA58" s="239"/>
      <c r="SBB58" s="239"/>
      <c r="SBC58" s="239"/>
      <c r="SBD58" s="239"/>
      <c r="SBE58" s="239"/>
      <c r="SBF58" s="239"/>
      <c r="SBG58" s="239"/>
      <c r="SBH58" s="239"/>
      <c r="SBI58" s="239"/>
      <c r="SBJ58" s="239"/>
      <c r="SBK58" s="239"/>
      <c r="SBL58" s="239"/>
      <c r="SBM58" s="239"/>
      <c r="SBN58" s="239"/>
      <c r="SBO58" s="239"/>
      <c r="SBP58" s="239"/>
      <c r="SBQ58" s="239"/>
      <c r="SBR58" s="239"/>
      <c r="SBS58" s="239"/>
      <c r="SBT58" s="239"/>
      <c r="SBU58" s="239"/>
      <c r="SBV58" s="239"/>
      <c r="SBW58" s="239"/>
      <c r="SBX58" s="239"/>
      <c r="SBY58" s="239"/>
      <c r="SBZ58" s="239"/>
      <c r="SCA58" s="239"/>
      <c r="SCB58" s="239"/>
      <c r="SCC58" s="239"/>
      <c r="SCD58" s="239"/>
      <c r="SCE58" s="239"/>
      <c r="SCF58" s="239"/>
      <c r="SCG58" s="239"/>
      <c r="SCH58" s="239"/>
      <c r="SCI58" s="239"/>
      <c r="SCJ58" s="239"/>
      <c r="SCK58" s="239"/>
      <c r="SCL58" s="239"/>
      <c r="SCM58" s="239"/>
      <c r="SCN58" s="239"/>
      <c r="SCO58" s="239"/>
      <c r="SCP58" s="239"/>
      <c r="SCQ58" s="239"/>
      <c r="SCR58" s="239"/>
      <c r="SCS58" s="239"/>
      <c r="SCT58" s="239"/>
      <c r="SCU58" s="239"/>
      <c r="SCV58" s="239"/>
      <c r="SCW58" s="239"/>
      <c r="SCX58" s="239"/>
      <c r="SCY58" s="239"/>
      <c r="SCZ58" s="239"/>
      <c r="SDA58" s="239"/>
      <c r="SDB58" s="239"/>
      <c r="SDC58" s="239"/>
      <c r="SDD58" s="239"/>
      <c r="SDE58" s="239"/>
      <c r="SDF58" s="239"/>
      <c r="SDG58" s="239"/>
      <c r="SDH58" s="239"/>
      <c r="SDI58" s="239"/>
      <c r="SDJ58" s="239"/>
      <c r="SDK58" s="239"/>
      <c r="SDL58" s="239"/>
      <c r="SDM58" s="239"/>
      <c r="SDN58" s="239"/>
      <c r="SDO58" s="239"/>
      <c r="SDP58" s="239"/>
      <c r="SDQ58" s="239"/>
      <c r="SDR58" s="239"/>
      <c r="SDS58" s="239"/>
      <c r="SDT58" s="239"/>
      <c r="SDU58" s="239"/>
      <c r="SDV58" s="239"/>
      <c r="SDW58" s="239"/>
      <c r="SDX58" s="239"/>
      <c r="SDY58" s="239"/>
      <c r="SDZ58" s="239"/>
      <c r="SEA58" s="239"/>
      <c r="SEB58" s="239"/>
      <c r="SEC58" s="239"/>
      <c r="SED58" s="239"/>
      <c r="SEE58" s="239"/>
      <c r="SEF58" s="239"/>
      <c r="SEG58" s="239"/>
      <c r="SEH58" s="239"/>
      <c r="SEI58" s="239"/>
      <c r="SEJ58" s="239"/>
      <c r="SEK58" s="239"/>
      <c r="SEL58" s="239"/>
      <c r="SEM58" s="239"/>
      <c r="SEN58" s="239"/>
      <c r="SEO58" s="239"/>
      <c r="SEP58" s="239"/>
      <c r="SEQ58" s="239"/>
      <c r="SER58" s="239"/>
      <c r="SES58" s="239"/>
      <c r="SET58" s="239"/>
      <c r="SEU58" s="239"/>
      <c r="SEV58" s="239"/>
      <c r="SEW58" s="239"/>
      <c r="SEX58" s="239"/>
      <c r="SEY58" s="239"/>
      <c r="SEZ58" s="239"/>
      <c r="SFA58" s="239"/>
      <c r="SFB58" s="239"/>
      <c r="SFC58" s="239"/>
      <c r="SFD58" s="239"/>
      <c r="SFE58" s="239"/>
      <c r="SFF58" s="239"/>
      <c r="SFG58" s="239"/>
      <c r="SFH58" s="239"/>
      <c r="SFI58" s="239"/>
      <c r="SFJ58" s="239"/>
      <c r="SFK58" s="239"/>
      <c r="SFL58" s="239"/>
      <c r="SFM58" s="239"/>
      <c r="SFN58" s="239"/>
      <c r="SFO58" s="239"/>
      <c r="SFP58" s="239"/>
      <c r="SFQ58" s="239"/>
      <c r="SFR58" s="239"/>
      <c r="SFS58" s="239"/>
      <c r="SFT58" s="239"/>
      <c r="SFU58" s="239"/>
      <c r="SFV58" s="239"/>
      <c r="SFW58" s="239"/>
      <c r="SFX58" s="239"/>
      <c r="SFY58" s="239"/>
      <c r="SFZ58" s="239"/>
      <c r="SGA58" s="239"/>
      <c r="SGB58" s="239"/>
      <c r="SGC58" s="239"/>
      <c r="SGD58" s="239"/>
      <c r="SGE58" s="239"/>
      <c r="SGF58" s="239"/>
      <c r="SGG58" s="239"/>
      <c r="SGH58" s="239"/>
      <c r="SGI58" s="239"/>
      <c r="SGJ58" s="239"/>
      <c r="SGK58" s="239"/>
      <c r="SGL58" s="239"/>
      <c r="SGM58" s="239"/>
      <c r="SGN58" s="239"/>
      <c r="SGO58" s="239"/>
      <c r="SGP58" s="239"/>
      <c r="SGQ58" s="239"/>
      <c r="SGR58" s="239"/>
      <c r="SGS58" s="239"/>
      <c r="SGT58" s="239"/>
      <c r="SGU58" s="239"/>
      <c r="SGV58" s="239"/>
      <c r="SGW58" s="239"/>
      <c r="SGX58" s="239"/>
      <c r="SGY58" s="239"/>
      <c r="SGZ58" s="239"/>
      <c r="SHA58" s="239"/>
      <c r="SHB58" s="239"/>
      <c r="SHC58" s="239"/>
      <c r="SHD58" s="239"/>
      <c r="SHE58" s="239"/>
      <c r="SHF58" s="239"/>
      <c r="SHG58" s="239"/>
      <c r="SHH58" s="239"/>
      <c r="SHI58" s="239"/>
      <c r="SHJ58" s="239"/>
      <c r="SHK58" s="239"/>
      <c r="SHL58" s="239"/>
      <c r="SHM58" s="239"/>
      <c r="SHN58" s="239"/>
      <c r="SHO58" s="239"/>
      <c r="SHP58" s="239"/>
      <c r="SHQ58" s="239"/>
      <c r="SHR58" s="239"/>
      <c r="SHS58" s="239"/>
      <c r="SHT58" s="239"/>
      <c r="SHU58" s="239"/>
      <c r="SHV58" s="239"/>
      <c r="SHW58" s="239"/>
      <c r="SHX58" s="239"/>
      <c r="SHY58" s="239"/>
      <c r="SHZ58" s="239"/>
      <c r="SIA58" s="239"/>
      <c r="SIB58" s="239"/>
      <c r="SIC58" s="239"/>
      <c r="SID58" s="239"/>
      <c r="SIE58" s="239"/>
      <c r="SIF58" s="239"/>
      <c r="SIG58" s="239"/>
      <c r="SIH58" s="239"/>
      <c r="SII58" s="239"/>
      <c r="SIJ58" s="239"/>
      <c r="SIK58" s="239"/>
      <c r="SIL58" s="239"/>
      <c r="SIM58" s="239"/>
      <c r="SIN58" s="239"/>
      <c r="SIO58" s="239"/>
      <c r="SIP58" s="239"/>
      <c r="SIQ58" s="239"/>
      <c r="SIR58" s="239"/>
      <c r="SIS58" s="239"/>
      <c r="SIT58" s="239"/>
      <c r="SIU58" s="239"/>
      <c r="SIV58" s="239"/>
      <c r="SIW58" s="239"/>
      <c r="SIX58" s="239"/>
      <c r="SIY58" s="239"/>
      <c r="SIZ58" s="239"/>
      <c r="SJA58" s="239"/>
      <c r="SJB58" s="239"/>
      <c r="SJC58" s="239"/>
      <c r="SJD58" s="239"/>
      <c r="SJE58" s="239"/>
      <c r="SJF58" s="239"/>
      <c r="SJG58" s="239"/>
      <c r="SJH58" s="239"/>
      <c r="SJI58" s="239"/>
      <c r="SJJ58" s="239"/>
      <c r="SJK58" s="239"/>
      <c r="SJL58" s="239"/>
      <c r="SJM58" s="239"/>
      <c r="SJN58" s="239"/>
      <c r="SJO58" s="239"/>
      <c r="SJP58" s="239"/>
      <c r="SJQ58" s="239"/>
      <c r="SJR58" s="239"/>
      <c r="SJS58" s="239"/>
      <c r="SJT58" s="239"/>
      <c r="SJU58" s="239"/>
      <c r="SJV58" s="239"/>
      <c r="SJW58" s="239"/>
      <c r="SJX58" s="239"/>
      <c r="SJY58" s="239"/>
      <c r="SJZ58" s="239"/>
      <c r="SKA58" s="239"/>
      <c r="SKB58" s="239"/>
      <c r="SKC58" s="239"/>
      <c r="SKD58" s="239"/>
      <c r="SKE58" s="239"/>
      <c r="SKF58" s="239"/>
      <c r="SKG58" s="239"/>
      <c r="SKH58" s="239"/>
      <c r="SKI58" s="239"/>
      <c r="SKJ58" s="239"/>
      <c r="SKK58" s="239"/>
      <c r="SKL58" s="239"/>
      <c r="SKM58" s="239"/>
      <c r="SKN58" s="239"/>
      <c r="SKO58" s="239"/>
      <c r="SKP58" s="239"/>
      <c r="SKQ58" s="239"/>
      <c r="SKR58" s="239"/>
      <c r="SKS58" s="239"/>
      <c r="SKT58" s="239"/>
      <c r="SKU58" s="239"/>
      <c r="SKV58" s="239"/>
      <c r="SKW58" s="239"/>
      <c r="SKX58" s="239"/>
      <c r="SKY58" s="239"/>
      <c r="SKZ58" s="239"/>
      <c r="SLA58" s="239"/>
      <c r="SLB58" s="239"/>
      <c r="SLC58" s="239"/>
      <c r="SLD58" s="239"/>
      <c r="SLE58" s="239"/>
      <c r="SLF58" s="239"/>
      <c r="SLG58" s="239"/>
      <c r="SLH58" s="239"/>
      <c r="SLI58" s="239"/>
      <c r="SLJ58" s="239"/>
      <c r="SLK58" s="239"/>
      <c r="SLL58" s="239"/>
      <c r="SLM58" s="239"/>
      <c r="SLN58" s="239"/>
      <c r="SLO58" s="239"/>
      <c r="SLP58" s="239"/>
      <c r="SLQ58" s="239"/>
      <c r="SLR58" s="239"/>
      <c r="SLS58" s="239"/>
      <c r="SLT58" s="239"/>
      <c r="SLU58" s="239"/>
      <c r="SLV58" s="239"/>
      <c r="SLW58" s="239"/>
      <c r="SLX58" s="239"/>
      <c r="SLY58" s="239"/>
      <c r="SLZ58" s="239"/>
      <c r="SMA58" s="239"/>
      <c r="SMB58" s="239"/>
      <c r="SMC58" s="239"/>
      <c r="SMD58" s="239"/>
      <c r="SME58" s="239"/>
      <c r="SMF58" s="239"/>
      <c r="SMG58" s="239"/>
      <c r="SMH58" s="239"/>
      <c r="SMI58" s="239"/>
      <c r="SMJ58" s="239"/>
      <c r="SMK58" s="239"/>
      <c r="SML58" s="239"/>
      <c r="SMM58" s="239"/>
      <c r="SMN58" s="239"/>
      <c r="SMO58" s="239"/>
      <c r="SMP58" s="239"/>
      <c r="SMQ58" s="239"/>
      <c r="SMR58" s="239"/>
      <c r="SMS58" s="239"/>
      <c r="SMT58" s="239"/>
      <c r="SMU58" s="239"/>
      <c r="SMV58" s="239"/>
      <c r="SMW58" s="239"/>
      <c r="SMX58" s="239"/>
      <c r="SMY58" s="239"/>
      <c r="SMZ58" s="239"/>
      <c r="SNA58" s="239"/>
      <c r="SNB58" s="239"/>
      <c r="SNC58" s="239"/>
      <c r="SND58" s="239"/>
      <c r="SNE58" s="239"/>
      <c r="SNF58" s="239"/>
      <c r="SNG58" s="239"/>
      <c r="SNH58" s="239"/>
      <c r="SNI58" s="239"/>
      <c r="SNJ58" s="239"/>
      <c r="SNK58" s="239"/>
      <c r="SNL58" s="239"/>
      <c r="SNM58" s="239"/>
      <c r="SNN58" s="239"/>
      <c r="SNO58" s="239"/>
      <c r="SNP58" s="239"/>
      <c r="SNQ58" s="239"/>
      <c r="SNR58" s="239"/>
      <c r="SNS58" s="239"/>
      <c r="SNT58" s="239"/>
      <c r="SNU58" s="239"/>
      <c r="SNV58" s="239"/>
      <c r="SNW58" s="239"/>
      <c r="SNX58" s="239"/>
      <c r="SNY58" s="239"/>
      <c r="SNZ58" s="239"/>
      <c r="SOA58" s="239"/>
      <c r="SOB58" s="239"/>
      <c r="SOC58" s="239"/>
      <c r="SOD58" s="239"/>
      <c r="SOE58" s="239"/>
      <c r="SOF58" s="239"/>
      <c r="SOG58" s="239"/>
      <c r="SOH58" s="239"/>
      <c r="SOI58" s="239"/>
      <c r="SOJ58" s="239"/>
      <c r="SOK58" s="239"/>
      <c r="SOL58" s="239"/>
      <c r="SOM58" s="239"/>
      <c r="SON58" s="239"/>
      <c r="SOO58" s="239"/>
      <c r="SOP58" s="239"/>
      <c r="SOQ58" s="239"/>
      <c r="SOR58" s="239"/>
      <c r="SOS58" s="239"/>
      <c r="SOT58" s="239"/>
      <c r="SOU58" s="239"/>
      <c r="SOV58" s="239"/>
      <c r="SOW58" s="239"/>
      <c r="SOX58" s="239"/>
      <c r="SOY58" s="239"/>
      <c r="SOZ58" s="239"/>
      <c r="SPA58" s="239"/>
      <c r="SPB58" s="239"/>
      <c r="SPC58" s="239"/>
      <c r="SPD58" s="239"/>
      <c r="SPE58" s="239"/>
      <c r="SPF58" s="239"/>
      <c r="SPG58" s="239"/>
      <c r="SPH58" s="239"/>
      <c r="SPI58" s="239"/>
      <c r="SPJ58" s="239"/>
      <c r="SPK58" s="239"/>
      <c r="SPL58" s="239"/>
      <c r="SPM58" s="239"/>
      <c r="SPN58" s="239"/>
      <c r="SPO58" s="239"/>
      <c r="SPP58" s="239"/>
      <c r="SPQ58" s="239"/>
      <c r="SPR58" s="239"/>
      <c r="SPS58" s="239"/>
      <c r="SPT58" s="239"/>
      <c r="SPU58" s="239"/>
      <c r="SPV58" s="239"/>
      <c r="SPW58" s="239"/>
      <c r="SPX58" s="239"/>
      <c r="SPY58" s="239"/>
      <c r="SPZ58" s="239"/>
      <c r="SQA58" s="239"/>
      <c r="SQB58" s="239"/>
      <c r="SQC58" s="239"/>
      <c r="SQD58" s="239"/>
      <c r="SQE58" s="239"/>
      <c r="SQF58" s="239"/>
      <c r="SQG58" s="239"/>
      <c r="SQH58" s="239"/>
      <c r="SQI58" s="239"/>
      <c r="SQJ58" s="239"/>
      <c r="SQK58" s="239"/>
      <c r="SQL58" s="239"/>
      <c r="SQM58" s="239"/>
      <c r="SQN58" s="239"/>
      <c r="SQO58" s="239"/>
      <c r="SQP58" s="239"/>
      <c r="SQQ58" s="239"/>
      <c r="SQR58" s="239"/>
      <c r="SQS58" s="239"/>
      <c r="SQT58" s="239"/>
      <c r="SQU58" s="239"/>
      <c r="SQV58" s="239"/>
      <c r="SQW58" s="239"/>
      <c r="SQX58" s="239"/>
      <c r="SQY58" s="239"/>
      <c r="SQZ58" s="239"/>
      <c r="SRA58" s="239"/>
      <c r="SRB58" s="239"/>
      <c r="SRC58" s="239"/>
      <c r="SRD58" s="239"/>
      <c r="SRE58" s="239"/>
      <c r="SRF58" s="239"/>
      <c r="SRG58" s="239"/>
      <c r="SRH58" s="239"/>
      <c r="SRI58" s="239"/>
      <c r="SRJ58" s="239"/>
      <c r="SRK58" s="239"/>
      <c r="SRL58" s="239"/>
      <c r="SRM58" s="239"/>
      <c r="SRN58" s="239"/>
      <c r="SRO58" s="239"/>
      <c r="SRP58" s="239"/>
      <c r="SRQ58" s="239"/>
      <c r="SRR58" s="239"/>
      <c r="SRS58" s="239"/>
      <c r="SRT58" s="239"/>
      <c r="SRU58" s="239"/>
      <c r="SRV58" s="239"/>
      <c r="SRW58" s="239"/>
      <c r="SRX58" s="239"/>
      <c r="SRY58" s="239"/>
      <c r="SRZ58" s="239"/>
      <c r="SSA58" s="239"/>
      <c r="SSB58" s="239"/>
      <c r="SSC58" s="239"/>
      <c r="SSD58" s="239"/>
      <c r="SSE58" s="239"/>
      <c r="SSF58" s="239"/>
      <c r="SSG58" s="239"/>
      <c r="SSH58" s="239"/>
      <c r="SSI58" s="239"/>
      <c r="SSJ58" s="239"/>
      <c r="SSK58" s="239"/>
      <c r="SSL58" s="239"/>
      <c r="SSM58" s="239"/>
      <c r="SSN58" s="239"/>
      <c r="SSO58" s="239"/>
      <c r="SSP58" s="239"/>
      <c r="SSQ58" s="239"/>
      <c r="SSR58" s="239"/>
      <c r="SSS58" s="239"/>
      <c r="SST58" s="239"/>
      <c r="SSU58" s="239"/>
      <c r="SSV58" s="239"/>
      <c r="SSW58" s="239"/>
      <c r="SSX58" s="239"/>
      <c r="SSY58" s="239"/>
      <c r="SSZ58" s="239"/>
      <c r="STA58" s="239"/>
      <c r="STB58" s="239"/>
      <c r="STC58" s="239"/>
      <c r="STD58" s="239"/>
      <c r="STE58" s="239"/>
      <c r="STF58" s="239"/>
      <c r="STG58" s="239"/>
      <c r="STH58" s="239"/>
      <c r="STI58" s="239"/>
      <c r="STJ58" s="239"/>
      <c r="STK58" s="239"/>
      <c r="STL58" s="239"/>
      <c r="STM58" s="239"/>
      <c r="STN58" s="239"/>
      <c r="STO58" s="239"/>
      <c r="STP58" s="239"/>
      <c r="STQ58" s="239"/>
      <c r="STR58" s="239"/>
      <c r="STS58" s="239"/>
      <c r="STT58" s="239"/>
      <c r="STU58" s="239"/>
      <c r="STV58" s="239"/>
      <c r="STW58" s="239"/>
      <c r="STX58" s="239"/>
      <c r="STY58" s="239"/>
      <c r="STZ58" s="239"/>
      <c r="SUA58" s="239"/>
      <c r="SUB58" s="239"/>
      <c r="SUC58" s="239"/>
      <c r="SUD58" s="239"/>
      <c r="SUE58" s="239"/>
      <c r="SUF58" s="239"/>
      <c r="SUG58" s="239"/>
      <c r="SUH58" s="239"/>
      <c r="SUI58" s="239"/>
      <c r="SUJ58" s="239"/>
      <c r="SUK58" s="239"/>
      <c r="SUL58" s="239"/>
      <c r="SUM58" s="239"/>
      <c r="SUN58" s="239"/>
      <c r="SUO58" s="239"/>
      <c r="SUP58" s="239"/>
      <c r="SUQ58" s="239"/>
      <c r="SUR58" s="239"/>
      <c r="SUS58" s="239"/>
      <c r="SUT58" s="239"/>
      <c r="SUU58" s="239"/>
      <c r="SUV58" s="239"/>
      <c r="SUW58" s="239"/>
      <c r="SUX58" s="239"/>
      <c r="SUY58" s="239"/>
      <c r="SUZ58" s="239"/>
      <c r="SVA58" s="239"/>
      <c r="SVB58" s="239"/>
      <c r="SVC58" s="239"/>
      <c r="SVD58" s="239"/>
      <c r="SVE58" s="239"/>
      <c r="SVF58" s="239"/>
      <c r="SVG58" s="239"/>
      <c r="SVH58" s="239"/>
      <c r="SVI58" s="239"/>
      <c r="SVJ58" s="239"/>
      <c r="SVK58" s="239"/>
      <c r="SVL58" s="239"/>
      <c r="SVM58" s="239"/>
      <c r="SVN58" s="239"/>
      <c r="SVO58" s="239"/>
      <c r="SVP58" s="239"/>
      <c r="SVQ58" s="239"/>
      <c r="SVR58" s="239"/>
      <c r="SVS58" s="239"/>
      <c r="SVT58" s="239"/>
      <c r="SVU58" s="239"/>
      <c r="SVV58" s="239"/>
      <c r="SVW58" s="239"/>
      <c r="SVX58" s="239"/>
      <c r="SVY58" s="239"/>
      <c r="SVZ58" s="239"/>
      <c r="SWA58" s="239"/>
      <c r="SWB58" s="239"/>
      <c r="SWC58" s="239"/>
      <c r="SWD58" s="239"/>
      <c r="SWE58" s="239"/>
      <c r="SWF58" s="239"/>
      <c r="SWG58" s="239"/>
      <c r="SWH58" s="239"/>
      <c r="SWI58" s="239"/>
      <c r="SWJ58" s="239"/>
      <c r="SWK58" s="239"/>
      <c r="SWL58" s="239"/>
      <c r="SWM58" s="239"/>
      <c r="SWN58" s="239"/>
      <c r="SWO58" s="239"/>
      <c r="SWP58" s="239"/>
      <c r="SWQ58" s="239"/>
      <c r="SWR58" s="239"/>
      <c r="SWS58" s="239"/>
      <c r="SWT58" s="239"/>
      <c r="SWU58" s="239"/>
      <c r="SWV58" s="239"/>
      <c r="SWW58" s="239"/>
      <c r="SWX58" s="239"/>
      <c r="SWY58" s="239"/>
      <c r="SWZ58" s="239"/>
      <c r="SXA58" s="239"/>
      <c r="SXB58" s="239"/>
      <c r="SXC58" s="239"/>
      <c r="SXD58" s="239"/>
      <c r="SXE58" s="239"/>
      <c r="SXF58" s="239"/>
      <c r="SXG58" s="239"/>
      <c r="SXH58" s="239"/>
      <c r="SXI58" s="239"/>
      <c r="SXJ58" s="239"/>
      <c r="SXK58" s="239"/>
      <c r="SXL58" s="239"/>
      <c r="SXM58" s="239"/>
      <c r="SXN58" s="239"/>
      <c r="SXO58" s="239"/>
      <c r="SXP58" s="239"/>
      <c r="SXQ58" s="239"/>
      <c r="SXR58" s="239"/>
      <c r="SXS58" s="239"/>
      <c r="SXT58" s="239"/>
      <c r="SXU58" s="239"/>
      <c r="SXV58" s="239"/>
      <c r="SXW58" s="239"/>
      <c r="SXX58" s="239"/>
      <c r="SXY58" s="239"/>
      <c r="SXZ58" s="239"/>
      <c r="SYA58" s="239"/>
      <c r="SYB58" s="239"/>
      <c r="SYC58" s="239"/>
      <c r="SYD58" s="239"/>
      <c r="SYE58" s="239"/>
      <c r="SYF58" s="239"/>
      <c r="SYG58" s="239"/>
      <c r="SYH58" s="239"/>
      <c r="SYI58" s="239"/>
      <c r="SYJ58" s="239"/>
      <c r="SYK58" s="239"/>
      <c r="SYL58" s="239"/>
      <c r="SYM58" s="239"/>
      <c r="SYN58" s="239"/>
      <c r="SYO58" s="239"/>
      <c r="SYP58" s="239"/>
      <c r="SYQ58" s="239"/>
      <c r="SYR58" s="239"/>
      <c r="SYS58" s="239"/>
      <c r="SYT58" s="239"/>
      <c r="SYU58" s="239"/>
      <c r="SYV58" s="239"/>
      <c r="SYW58" s="239"/>
      <c r="SYX58" s="239"/>
      <c r="SYY58" s="239"/>
      <c r="SYZ58" s="239"/>
      <c r="SZA58" s="239"/>
      <c r="SZB58" s="239"/>
      <c r="SZC58" s="239"/>
      <c r="SZD58" s="239"/>
      <c r="SZE58" s="239"/>
      <c r="SZF58" s="239"/>
      <c r="SZG58" s="239"/>
      <c r="SZH58" s="239"/>
      <c r="SZI58" s="239"/>
      <c r="SZJ58" s="239"/>
      <c r="SZK58" s="239"/>
      <c r="SZL58" s="239"/>
      <c r="SZM58" s="239"/>
      <c r="SZN58" s="239"/>
      <c r="SZO58" s="239"/>
      <c r="SZP58" s="239"/>
      <c r="SZQ58" s="239"/>
      <c r="SZR58" s="239"/>
      <c r="SZS58" s="239"/>
      <c r="SZT58" s="239"/>
      <c r="SZU58" s="239"/>
      <c r="SZV58" s="239"/>
      <c r="SZW58" s="239"/>
      <c r="SZX58" s="239"/>
      <c r="SZY58" s="239"/>
      <c r="SZZ58" s="239"/>
      <c r="TAA58" s="239"/>
      <c r="TAB58" s="239"/>
      <c r="TAC58" s="239"/>
      <c r="TAD58" s="239"/>
      <c r="TAE58" s="239"/>
      <c r="TAF58" s="239"/>
      <c r="TAG58" s="239"/>
      <c r="TAH58" s="239"/>
      <c r="TAI58" s="239"/>
      <c r="TAJ58" s="239"/>
      <c r="TAK58" s="239"/>
      <c r="TAL58" s="239"/>
      <c r="TAM58" s="239"/>
      <c r="TAN58" s="239"/>
      <c r="TAO58" s="239"/>
      <c r="TAP58" s="239"/>
      <c r="TAQ58" s="239"/>
      <c r="TAR58" s="239"/>
      <c r="TAS58" s="239"/>
      <c r="TAT58" s="239"/>
      <c r="TAU58" s="239"/>
      <c r="TAV58" s="239"/>
      <c r="TAW58" s="239"/>
      <c r="TAX58" s="239"/>
      <c r="TAY58" s="239"/>
      <c r="TAZ58" s="239"/>
      <c r="TBA58" s="239"/>
      <c r="TBB58" s="239"/>
      <c r="TBC58" s="239"/>
      <c r="TBD58" s="239"/>
      <c r="TBE58" s="239"/>
      <c r="TBF58" s="239"/>
      <c r="TBG58" s="239"/>
      <c r="TBH58" s="239"/>
      <c r="TBI58" s="239"/>
      <c r="TBJ58" s="239"/>
      <c r="TBK58" s="239"/>
      <c r="TBL58" s="239"/>
      <c r="TBM58" s="239"/>
      <c r="TBN58" s="239"/>
      <c r="TBO58" s="239"/>
      <c r="TBP58" s="239"/>
      <c r="TBQ58" s="239"/>
      <c r="TBR58" s="239"/>
      <c r="TBS58" s="239"/>
      <c r="TBT58" s="239"/>
      <c r="TBU58" s="239"/>
      <c r="TBV58" s="239"/>
      <c r="TBW58" s="239"/>
      <c r="TBX58" s="239"/>
      <c r="TBY58" s="239"/>
      <c r="TBZ58" s="239"/>
      <c r="TCA58" s="239"/>
      <c r="TCB58" s="239"/>
      <c r="TCC58" s="239"/>
      <c r="TCD58" s="239"/>
      <c r="TCE58" s="239"/>
      <c r="TCF58" s="239"/>
      <c r="TCG58" s="239"/>
      <c r="TCH58" s="239"/>
      <c r="TCI58" s="239"/>
      <c r="TCJ58" s="239"/>
      <c r="TCK58" s="239"/>
      <c r="TCL58" s="239"/>
      <c r="TCM58" s="239"/>
      <c r="TCN58" s="239"/>
      <c r="TCO58" s="239"/>
      <c r="TCP58" s="239"/>
      <c r="TCQ58" s="239"/>
      <c r="TCR58" s="239"/>
      <c r="TCS58" s="239"/>
      <c r="TCT58" s="239"/>
      <c r="TCU58" s="239"/>
      <c r="TCV58" s="239"/>
      <c r="TCW58" s="239"/>
      <c r="TCX58" s="239"/>
      <c r="TCY58" s="239"/>
      <c r="TCZ58" s="239"/>
      <c r="TDA58" s="239"/>
      <c r="TDB58" s="239"/>
      <c r="TDC58" s="239"/>
      <c r="TDD58" s="239"/>
      <c r="TDE58" s="239"/>
      <c r="TDF58" s="239"/>
      <c r="TDG58" s="239"/>
      <c r="TDH58" s="239"/>
      <c r="TDI58" s="239"/>
      <c r="TDJ58" s="239"/>
      <c r="TDK58" s="239"/>
      <c r="TDL58" s="239"/>
      <c r="TDM58" s="239"/>
      <c r="TDN58" s="239"/>
      <c r="TDO58" s="239"/>
      <c r="TDP58" s="239"/>
      <c r="TDQ58" s="239"/>
      <c r="TDR58" s="239"/>
      <c r="TDS58" s="239"/>
      <c r="TDT58" s="239"/>
      <c r="TDU58" s="239"/>
      <c r="TDV58" s="239"/>
      <c r="TDW58" s="239"/>
      <c r="TDX58" s="239"/>
      <c r="TDY58" s="239"/>
      <c r="TDZ58" s="239"/>
      <c r="TEA58" s="239"/>
      <c r="TEB58" s="239"/>
      <c r="TEC58" s="239"/>
      <c r="TED58" s="239"/>
      <c r="TEE58" s="239"/>
      <c r="TEF58" s="239"/>
      <c r="TEG58" s="239"/>
      <c r="TEH58" s="239"/>
      <c r="TEI58" s="239"/>
      <c r="TEJ58" s="239"/>
      <c r="TEK58" s="239"/>
      <c r="TEL58" s="239"/>
      <c r="TEM58" s="239"/>
      <c r="TEN58" s="239"/>
      <c r="TEO58" s="239"/>
      <c r="TEP58" s="239"/>
      <c r="TEQ58" s="239"/>
      <c r="TER58" s="239"/>
      <c r="TES58" s="239"/>
      <c r="TET58" s="239"/>
      <c r="TEU58" s="239"/>
      <c r="TEV58" s="239"/>
      <c r="TEW58" s="239"/>
      <c r="TEX58" s="239"/>
      <c r="TEY58" s="239"/>
      <c r="TEZ58" s="239"/>
      <c r="TFA58" s="239"/>
      <c r="TFB58" s="239"/>
      <c r="TFC58" s="239"/>
      <c r="TFD58" s="239"/>
      <c r="TFE58" s="239"/>
      <c r="TFF58" s="239"/>
      <c r="TFG58" s="239"/>
      <c r="TFH58" s="239"/>
      <c r="TFI58" s="239"/>
      <c r="TFJ58" s="239"/>
      <c r="TFK58" s="239"/>
      <c r="TFL58" s="239"/>
      <c r="TFM58" s="239"/>
      <c r="TFN58" s="239"/>
      <c r="TFO58" s="239"/>
      <c r="TFP58" s="239"/>
      <c r="TFQ58" s="239"/>
      <c r="TFR58" s="239"/>
      <c r="TFS58" s="239"/>
      <c r="TFT58" s="239"/>
      <c r="TFU58" s="239"/>
      <c r="TFV58" s="239"/>
      <c r="TFW58" s="239"/>
      <c r="TFX58" s="239"/>
      <c r="TFY58" s="239"/>
      <c r="TFZ58" s="239"/>
      <c r="TGA58" s="239"/>
      <c r="TGB58" s="239"/>
      <c r="TGC58" s="239"/>
      <c r="TGD58" s="239"/>
      <c r="TGE58" s="239"/>
      <c r="TGF58" s="239"/>
      <c r="TGG58" s="239"/>
      <c r="TGH58" s="239"/>
      <c r="TGI58" s="239"/>
      <c r="TGJ58" s="239"/>
      <c r="TGK58" s="239"/>
      <c r="TGL58" s="239"/>
      <c r="TGM58" s="239"/>
      <c r="TGN58" s="239"/>
      <c r="TGO58" s="239"/>
      <c r="TGP58" s="239"/>
      <c r="TGQ58" s="239"/>
      <c r="TGR58" s="239"/>
      <c r="TGS58" s="239"/>
      <c r="TGT58" s="239"/>
      <c r="TGU58" s="239"/>
      <c r="TGV58" s="239"/>
      <c r="TGW58" s="239"/>
      <c r="TGX58" s="239"/>
      <c r="TGY58" s="239"/>
      <c r="TGZ58" s="239"/>
      <c r="THA58" s="239"/>
      <c r="THB58" s="239"/>
      <c r="THC58" s="239"/>
      <c r="THD58" s="239"/>
      <c r="THE58" s="239"/>
      <c r="THF58" s="239"/>
      <c r="THG58" s="239"/>
      <c r="THH58" s="239"/>
      <c r="THI58" s="239"/>
      <c r="THJ58" s="239"/>
      <c r="THK58" s="239"/>
      <c r="THL58" s="239"/>
      <c r="THM58" s="239"/>
      <c r="THN58" s="239"/>
      <c r="THO58" s="239"/>
      <c r="THP58" s="239"/>
      <c r="THQ58" s="239"/>
      <c r="THR58" s="239"/>
      <c r="THS58" s="239"/>
      <c r="THT58" s="239"/>
      <c r="THU58" s="239"/>
      <c r="THV58" s="239"/>
      <c r="THW58" s="239"/>
      <c r="THX58" s="239"/>
      <c r="THY58" s="239"/>
      <c r="THZ58" s="239"/>
      <c r="TIA58" s="239"/>
      <c r="TIB58" s="239"/>
      <c r="TIC58" s="239"/>
      <c r="TID58" s="239"/>
      <c r="TIE58" s="239"/>
      <c r="TIF58" s="239"/>
      <c r="TIG58" s="239"/>
      <c r="TIH58" s="239"/>
      <c r="TII58" s="239"/>
      <c r="TIJ58" s="239"/>
      <c r="TIK58" s="239"/>
      <c r="TIL58" s="239"/>
      <c r="TIM58" s="239"/>
      <c r="TIN58" s="239"/>
      <c r="TIO58" s="239"/>
      <c r="TIP58" s="239"/>
      <c r="TIQ58" s="239"/>
      <c r="TIR58" s="239"/>
      <c r="TIS58" s="239"/>
      <c r="TIT58" s="239"/>
      <c r="TIU58" s="239"/>
      <c r="TIV58" s="239"/>
      <c r="TIW58" s="239"/>
      <c r="TIX58" s="239"/>
      <c r="TIY58" s="239"/>
      <c r="TIZ58" s="239"/>
      <c r="TJA58" s="239"/>
      <c r="TJB58" s="239"/>
      <c r="TJC58" s="239"/>
      <c r="TJD58" s="239"/>
      <c r="TJE58" s="239"/>
      <c r="TJF58" s="239"/>
      <c r="TJG58" s="239"/>
      <c r="TJH58" s="239"/>
      <c r="TJI58" s="239"/>
      <c r="TJJ58" s="239"/>
      <c r="TJK58" s="239"/>
      <c r="TJL58" s="239"/>
      <c r="TJM58" s="239"/>
      <c r="TJN58" s="239"/>
      <c r="TJO58" s="239"/>
      <c r="TJP58" s="239"/>
      <c r="TJQ58" s="239"/>
      <c r="TJR58" s="239"/>
      <c r="TJS58" s="239"/>
      <c r="TJT58" s="239"/>
      <c r="TJU58" s="239"/>
      <c r="TJV58" s="239"/>
      <c r="TJW58" s="239"/>
      <c r="TJX58" s="239"/>
      <c r="TJY58" s="239"/>
      <c r="TJZ58" s="239"/>
      <c r="TKA58" s="239"/>
      <c r="TKB58" s="239"/>
      <c r="TKC58" s="239"/>
      <c r="TKD58" s="239"/>
      <c r="TKE58" s="239"/>
      <c r="TKF58" s="239"/>
      <c r="TKG58" s="239"/>
      <c r="TKH58" s="239"/>
      <c r="TKI58" s="239"/>
      <c r="TKJ58" s="239"/>
      <c r="TKK58" s="239"/>
      <c r="TKL58" s="239"/>
      <c r="TKM58" s="239"/>
      <c r="TKN58" s="239"/>
      <c r="TKO58" s="239"/>
      <c r="TKP58" s="239"/>
      <c r="TKQ58" s="239"/>
      <c r="TKR58" s="239"/>
      <c r="TKS58" s="239"/>
      <c r="TKT58" s="239"/>
      <c r="TKU58" s="239"/>
      <c r="TKV58" s="239"/>
      <c r="TKW58" s="239"/>
      <c r="TKX58" s="239"/>
      <c r="TKY58" s="239"/>
      <c r="TKZ58" s="239"/>
      <c r="TLA58" s="239"/>
      <c r="TLB58" s="239"/>
      <c r="TLC58" s="239"/>
      <c r="TLD58" s="239"/>
      <c r="TLE58" s="239"/>
      <c r="TLF58" s="239"/>
      <c r="TLG58" s="239"/>
      <c r="TLH58" s="239"/>
      <c r="TLI58" s="239"/>
      <c r="TLJ58" s="239"/>
      <c r="TLK58" s="239"/>
      <c r="TLL58" s="239"/>
      <c r="TLM58" s="239"/>
      <c r="TLN58" s="239"/>
      <c r="TLO58" s="239"/>
      <c r="TLP58" s="239"/>
      <c r="TLQ58" s="239"/>
      <c r="TLR58" s="239"/>
      <c r="TLS58" s="239"/>
      <c r="TLT58" s="239"/>
      <c r="TLU58" s="239"/>
      <c r="TLV58" s="239"/>
      <c r="TLW58" s="239"/>
      <c r="TLX58" s="239"/>
      <c r="TLY58" s="239"/>
      <c r="TLZ58" s="239"/>
      <c r="TMA58" s="239"/>
      <c r="TMB58" s="239"/>
      <c r="TMC58" s="239"/>
      <c r="TMD58" s="239"/>
      <c r="TME58" s="239"/>
      <c r="TMF58" s="239"/>
      <c r="TMG58" s="239"/>
      <c r="TMH58" s="239"/>
      <c r="TMI58" s="239"/>
      <c r="TMJ58" s="239"/>
      <c r="TMK58" s="239"/>
      <c r="TML58" s="239"/>
      <c r="TMM58" s="239"/>
      <c r="TMN58" s="239"/>
      <c r="TMO58" s="239"/>
      <c r="TMP58" s="239"/>
      <c r="TMQ58" s="239"/>
      <c r="TMR58" s="239"/>
      <c r="TMS58" s="239"/>
      <c r="TMT58" s="239"/>
      <c r="TMU58" s="239"/>
      <c r="TMV58" s="239"/>
      <c r="TMW58" s="239"/>
      <c r="TMX58" s="239"/>
      <c r="TMY58" s="239"/>
      <c r="TMZ58" s="239"/>
      <c r="TNA58" s="239"/>
      <c r="TNB58" s="239"/>
      <c r="TNC58" s="239"/>
      <c r="TND58" s="239"/>
      <c r="TNE58" s="239"/>
      <c r="TNF58" s="239"/>
      <c r="TNG58" s="239"/>
      <c r="TNH58" s="239"/>
      <c r="TNI58" s="239"/>
      <c r="TNJ58" s="239"/>
      <c r="TNK58" s="239"/>
      <c r="TNL58" s="239"/>
      <c r="TNM58" s="239"/>
      <c r="TNN58" s="239"/>
      <c r="TNO58" s="239"/>
      <c r="TNP58" s="239"/>
      <c r="TNQ58" s="239"/>
      <c r="TNR58" s="239"/>
      <c r="TNS58" s="239"/>
      <c r="TNT58" s="239"/>
      <c r="TNU58" s="239"/>
      <c r="TNV58" s="239"/>
      <c r="TNW58" s="239"/>
      <c r="TNX58" s="239"/>
      <c r="TNY58" s="239"/>
      <c r="TNZ58" s="239"/>
      <c r="TOA58" s="239"/>
      <c r="TOB58" s="239"/>
      <c r="TOC58" s="239"/>
      <c r="TOD58" s="239"/>
      <c r="TOE58" s="239"/>
      <c r="TOF58" s="239"/>
      <c r="TOG58" s="239"/>
      <c r="TOH58" s="239"/>
      <c r="TOI58" s="239"/>
      <c r="TOJ58" s="239"/>
      <c r="TOK58" s="239"/>
      <c r="TOL58" s="239"/>
      <c r="TOM58" s="239"/>
      <c r="TON58" s="239"/>
      <c r="TOO58" s="239"/>
      <c r="TOP58" s="239"/>
      <c r="TOQ58" s="239"/>
      <c r="TOR58" s="239"/>
      <c r="TOS58" s="239"/>
      <c r="TOT58" s="239"/>
      <c r="TOU58" s="239"/>
      <c r="TOV58" s="239"/>
      <c r="TOW58" s="239"/>
      <c r="TOX58" s="239"/>
      <c r="TOY58" s="239"/>
      <c r="TOZ58" s="239"/>
      <c r="TPA58" s="239"/>
      <c r="TPB58" s="239"/>
      <c r="TPC58" s="239"/>
      <c r="TPD58" s="239"/>
      <c r="TPE58" s="239"/>
      <c r="TPF58" s="239"/>
      <c r="TPG58" s="239"/>
      <c r="TPH58" s="239"/>
      <c r="TPI58" s="239"/>
      <c r="TPJ58" s="239"/>
      <c r="TPK58" s="239"/>
      <c r="TPL58" s="239"/>
      <c r="TPM58" s="239"/>
      <c r="TPN58" s="239"/>
      <c r="TPO58" s="239"/>
      <c r="TPP58" s="239"/>
      <c r="TPQ58" s="239"/>
      <c r="TPR58" s="239"/>
      <c r="TPS58" s="239"/>
      <c r="TPT58" s="239"/>
      <c r="TPU58" s="239"/>
      <c r="TPV58" s="239"/>
      <c r="TPW58" s="239"/>
      <c r="TPX58" s="239"/>
      <c r="TPY58" s="239"/>
      <c r="TPZ58" s="239"/>
      <c r="TQA58" s="239"/>
      <c r="TQB58" s="239"/>
      <c r="TQC58" s="239"/>
      <c r="TQD58" s="239"/>
      <c r="TQE58" s="239"/>
      <c r="TQF58" s="239"/>
      <c r="TQG58" s="239"/>
      <c r="TQH58" s="239"/>
      <c r="TQI58" s="239"/>
      <c r="TQJ58" s="239"/>
      <c r="TQK58" s="239"/>
      <c r="TQL58" s="239"/>
      <c r="TQM58" s="239"/>
      <c r="TQN58" s="239"/>
      <c r="TQO58" s="239"/>
      <c r="TQP58" s="239"/>
      <c r="TQQ58" s="239"/>
      <c r="TQR58" s="239"/>
      <c r="TQS58" s="239"/>
      <c r="TQT58" s="239"/>
      <c r="TQU58" s="239"/>
      <c r="TQV58" s="239"/>
      <c r="TQW58" s="239"/>
      <c r="TQX58" s="239"/>
      <c r="TQY58" s="239"/>
      <c r="TQZ58" s="239"/>
      <c r="TRA58" s="239"/>
      <c r="TRB58" s="239"/>
      <c r="TRC58" s="239"/>
      <c r="TRD58" s="239"/>
      <c r="TRE58" s="239"/>
      <c r="TRF58" s="239"/>
      <c r="TRG58" s="239"/>
      <c r="TRH58" s="239"/>
      <c r="TRI58" s="239"/>
      <c r="TRJ58" s="239"/>
      <c r="TRK58" s="239"/>
      <c r="TRL58" s="239"/>
      <c r="TRM58" s="239"/>
      <c r="TRN58" s="239"/>
      <c r="TRO58" s="239"/>
      <c r="TRP58" s="239"/>
      <c r="TRQ58" s="239"/>
      <c r="TRR58" s="239"/>
      <c r="TRS58" s="239"/>
      <c r="TRT58" s="239"/>
      <c r="TRU58" s="239"/>
      <c r="TRV58" s="239"/>
      <c r="TRW58" s="239"/>
      <c r="TRX58" s="239"/>
      <c r="TRY58" s="239"/>
      <c r="TRZ58" s="239"/>
      <c r="TSA58" s="239"/>
      <c r="TSB58" s="239"/>
      <c r="TSC58" s="239"/>
      <c r="TSD58" s="239"/>
      <c r="TSE58" s="239"/>
      <c r="TSF58" s="239"/>
      <c r="TSG58" s="239"/>
      <c r="TSH58" s="239"/>
      <c r="TSI58" s="239"/>
      <c r="TSJ58" s="239"/>
      <c r="TSK58" s="239"/>
      <c r="TSL58" s="239"/>
      <c r="TSM58" s="239"/>
      <c r="TSN58" s="239"/>
      <c r="TSO58" s="239"/>
      <c r="TSP58" s="239"/>
      <c r="TSQ58" s="239"/>
      <c r="TSR58" s="239"/>
      <c r="TSS58" s="239"/>
      <c r="TST58" s="239"/>
      <c r="TSU58" s="239"/>
      <c r="TSV58" s="239"/>
      <c r="TSW58" s="239"/>
      <c r="TSX58" s="239"/>
      <c r="TSY58" s="239"/>
      <c r="TSZ58" s="239"/>
      <c r="TTA58" s="239"/>
      <c r="TTB58" s="239"/>
      <c r="TTC58" s="239"/>
      <c r="TTD58" s="239"/>
      <c r="TTE58" s="239"/>
      <c r="TTF58" s="239"/>
      <c r="TTG58" s="239"/>
      <c r="TTH58" s="239"/>
      <c r="TTI58" s="239"/>
      <c r="TTJ58" s="239"/>
      <c r="TTK58" s="239"/>
      <c r="TTL58" s="239"/>
      <c r="TTM58" s="239"/>
      <c r="TTN58" s="239"/>
      <c r="TTO58" s="239"/>
      <c r="TTP58" s="239"/>
      <c r="TTQ58" s="239"/>
      <c r="TTR58" s="239"/>
      <c r="TTS58" s="239"/>
      <c r="TTT58" s="239"/>
      <c r="TTU58" s="239"/>
      <c r="TTV58" s="239"/>
      <c r="TTW58" s="239"/>
      <c r="TTX58" s="239"/>
      <c r="TTY58" s="239"/>
      <c r="TTZ58" s="239"/>
      <c r="TUA58" s="239"/>
      <c r="TUB58" s="239"/>
      <c r="TUC58" s="239"/>
      <c r="TUD58" s="239"/>
      <c r="TUE58" s="239"/>
      <c r="TUF58" s="239"/>
      <c r="TUG58" s="239"/>
      <c r="TUH58" s="239"/>
      <c r="TUI58" s="239"/>
      <c r="TUJ58" s="239"/>
      <c r="TUK58" s="239"/>
      <c r="TUL58" s="239"/>
      <c r="TUM58" s="239"/>
      <c r="TUN58" s="239"/>
      <c r="TUO58" s="239"/>
      <c r="TUP58" s="239"/>
      <c r="TUQ58" s="239"/>
      <c r="TUR58" s="239"/>
      <c r="TUS58" s="239"/>
      <c r="TUT58" s="239"/>
      <c r="TUU58" s="239"/>
      <c r="TUV58" s="239"/>
      <c r="TUW58" s="239"/>
      <c r="TUX58" s="239"/>
      <c r="TUY58" s="239"/>
      <c r="TUZ58" s="239"/>
      <c r="TVA58" s="239"/>
      <c r="TVB58" s="239"/>
      <c r="TVC58" s="239"/>
      <c r="TVD58" s="239"/>
      <c r="TVE58" s="239"/>
      <c r="TVF58" s="239"/>
      <c r="TVG58" s="239"/>
      <c r="TVH58" s="239"/>
      <c r="TVI58" s="239"/>
      <c r="TVJ58" s="239"/>
      <c r="TVK58" s="239"/>
      <c r="TVL58" s="239"/>
      <c r="TVM58" s="239"/>
      <c r="TVN58" s="239"/>
      <c r="TVO58" s="239"/>
      <c r="TVP58" s="239"/>
      <c r="TVQ58" s="239"/>
      <c r="TVR58" s="239"/>
      <c r="TVS58" s="239"/>
      <c r="TVT58" s="239"/>
      <c r="TVU58" s="239"/>
      <c r="TVV58" s="239"/>
      <c r="TVW58" s="239"/>
      <c r="TVX58" s="239"/>
      <c r="TVY58" s="239"/>
      <c r="TVZ58" s="239"/>
      <c r="TWA58" s="239"/>
      <c r="TWB58" s="239"/>
      <c r="TWC58" s="239"/>
      <c r="TWD58" s="239"/>
      <c r="TWE58" s="239"/>
      <c r="TWF58" s="239"/>
      <c r="TWG58" s="239"/>
      <c r="TWH58" s="239"/>
      <c r="TWI58" s="239"/>
      <c r="TWJ58" s="239"/>
      <c r="TWK58" s="239"/>
      <c r="TWL58" s="239"/>
      <c r="TWM58" s="239"/>
      <c r="TWN58" s="239"/>
      <c r="TWO58" s="239"/>
      <c r="TWP58" s="239"/>
      <c r="TWQ58" s="239"/>
      <c r="TWR58" s="239"/>
      <c r="TWS58" s="239"/>
      <c r="TWT58" s="239"/>
      <c r="TWU58" s="239"/>
      <c r="TWV58" s="239"/>
      <c r="TWW58" s="239"/>
      <c r="TWX58" s="239"/>
      <c r="TWY58" s="239"/>
      <c r="TWZ58" s="239"/>
      <c r="TXA58" s="239"/>
      <c r="TXB58" s="239"/>
      <c r="TXC58" s="239"/>
      <c r="TXD58" s="239"/>
      <c r="TXE58" s="239"/>
      <c r="TXF58" s="239"/>
      <c r="TXG58" s="239"/>
      <c r="TXH58" s="239"/>
      <c r="TXI58" s="239"/>
      <c r="TXJ58" s="239"/>
      <c r="TXK58" s="239"/>
      <c r="TXL58" s="239"/>
      <c r="TXM58" s="239"/>
      <c r="TXN58" s="239"/>
      <c r="TXO58" s="239"/>
      <c r="TXP58" s="239"/>
      <c r="TXQ58" s="239"/>
      <c r="TXR58" s="239"/>
      <c r="TXS58" s="239"/>
      <c r="TXT58" s="239"/>
      <c r="TXU58" s="239"/>
      <c r="TXV58" s="239"/>
      <c r="TXW58" s="239"/>
      <c r="TXX58" s="239"/>
      <c r="TXY58" s="239"/>
      <c r="TXZ58" s="239"/>
      <c r="TYA58" s="239"/>
      <c r="TYB58" s="239"/>
      <c r="TYC58" s="239"/>
      <c r="TYD58" s="239"/>
      <c r="TYE58" s="239"/>
      <c r="TYF58" s="239"/>
      <c r="TYG58" s="239"/>
      <c r="TYH58" s="239"/>
      <c r="TYI58" s="239"/>
      <c r="TYJ58" s="239"/>
      <c r="TYK58" s="239"/>
      <c r="TYL58" s="239"/>
      <c r="TYM58" s="239"/>
      <c r="TYN58" s="239"/>
      <c r="TYO58" s="239"/>
      <c r="TYP58" s="239"/>
      <c r="TYQ58" s="239"/>
      <c r="TYR58" s="239"/>
      <c r="TYS58" s="239"/>
      <c r="TYT58" s="239"/>
      <c r="TYU58" s="239"/>
      <c r="TYV58" s="239"/>
      <c r="TYW58" s="239"/>
      <c r="TYX58" s="239"/>
      <c r="TYY58" s="239"/>
      <c r="TYZ58" s="239"/>
      <c r="TZA58" s="239"/>
      <c r="TZB58" s="239"/>
      <c r="TZC58" s="239"/>
      <c r="TZD58" s="239"/>
      <c r="TZE58" s="239"/>
      <c r="TZF58" s="239"/>
      <c r="TZG58" s="239"/>
      <c r="TZH58" s="239"/>
      <c r="TZI58" s="239"/>
      <c r="TZJ58" s="239"/>
      <c r="TZK58" s="239"/>
      <c r="TZL58" s="239"/>
      <c r="TZM58" s="239"/>
      <c r="TZN58" s="239"/>
      <c r="TZO58" s="239"/>
      <c r="TZP58" s="239"/>
      <c r="TZQ58" s="239"/>
      <c r="TZR58" s="239"/>
      <c r="TZS58" s="239"/>
      <c r="TZT58" s="239"/>
      <c r="TZU58" s="239"/>
      <c r="TZV58" s="239"/>
      <c r="TZW58" s="239"/>
      <c r="TZX58" s="239"/>
      <c r="TZY58" s="239"/>
      <c r="TZZ58" s="239"/>
      <c r="UAA58" s="239"/>
      <c r="UAB58" s="239"/>
      <c r="UAC58" s="239"/>
      <c r="UAD58" s="239"/>
      <c r="UAE58" s="239"/>
      <c r="UAF58" s="239"/>
      <c r="UAG58" s="239"/>
      <c r="UAH58" s="239"/>
      <c r="UAI58" s="239"/>
      <c r="UAJ58" s="239"/>
      <c r="UAK58" s="239"/>
      <c r="UAL58" s="239"/>
      <c r="UAM58" s="239"/>
      <c r="UAN58" s="239"/>
      <c r="UAO58" s="239"/>
      <c r="UAP58" s="239"/>
      <c r="UAQ58" s="239"/>
      <c r="UAR58" s="239"/>
      <c r="UAS58" s="239"/>
      <c r="UAT58" s="239"/>
      <c r="UAU58" s="239"/>
      <c r="UAV58" s="239"/>
      <c r="UAW58" s="239"/>
      <c r="UAX58" s="239"/>
      <c r="UAY58" s="239"/>
      <c r="UAZ58" s="239"/>
      <c r="UBA58" s="239"/>
      <c r="UBB58" s="239"/>
      <c r="UBC58" s="239"/>
      <c r="UBD58" s="239"/>
      <c r="UBE58" s="239"/>
      <c r="UBF58" s="239"/>
      <c r="UBG58" s="239"/>
      <c r="UBH58" s="239"/>
      <c r="UBI58" s="239"/>
      <c r="UBJ58" s="239"/>
      <c r="UBK58" s="239"/>
      <c r="UBL58" s="239"/>
      <c r="UBM58" s="239"/>
      <c r="UBN58" s="239"/>
      <c r="UBO58" s="239"/>
      <c r="UBP58" s="239"/>
      <c r="UBQ58" s="239"/>
      <c r="UBR58" s="239"/>
      <c r="UBS58" s="239"/>
      <c r="UBT58" s="239"/>
      <c r="UBU58" s="239"/>
      <c r="UBV58" s="239"/>
      <c r="UBW58" s="239"/>
      <c r="UBX58" s="239"/>
      <c r="UBY58" s="239"/>
      <c r="UBZ58" s="239"/>
      <c r="UCA58" s="239"/>
      <c r="UCB58" s="239"/>
      <c r="UCC58" s="239"/>
      <c r="UCD58" s="239"/>
      <c r="UCE58" s="239"/>
      <c r="UCF58" s="239"/>
      <c r="UCG58" s="239"/>
      <c r="UCH58" s="239"/>
      <c r="UCI58" s="239"/>
      <c r="UCJ58" s="239"/>
      <c r="UCK58" s="239"/>
      <c r="UCL58" s="239"/>
      <c r="UCM58" s="239"/>
      <c r="UCN58" s="239"/>
      <c r="UCO58" s="239"/>
      <c r="UCP58" s="239"/>
      <c r="UCQ58" s="239"/>
      <c r="UCR58" s="239"/>
      <c r="UCS58" s="239"/>
      <c r="UCT58" s="239"/>
      <c r="UCU58" s="239"/>
      <c r="UCV58" s="239"/>
      <c r="UCW58" s="239"/>
      <c r="UCX58" s="239"/>
      <c r="UCY58" s="239"/>
      <c r="UCZ58" s="239"/>
      <c r="UDA58" s="239"/>
      <c r="UDB58" s="239"/>
      <c r="UDC58" s="239"/>
      <c r="UDD58" s="239"/>
      <c r="UDE58" s="239"/>
      <c r="UDF58" s="239"/>
      <c r="UDG58" s="239"/>
      <c r="UDH58" s="239"/>
      <c r="UDI58" s="239"/>
      <c r="UDJ58" s="239"/>
      <c r="UDK58" s="239"/>
      <c r="UDL58" s="239"/>
      <c r="UDM58" s="239"/>
      <c r="UDN58" s="239"/>
      <c r="UDO58" s="239"/>
      <c r="UDP58" s="239"/>
      <c r="UDQ58" s="239"/>
      <c r="UDR58" s="239"/>
      <c r="UDS58" s="239"/>
      <c r="UDT58" s="239"/>
      <c r="UDU58" s="239"/>
      <c r="UDV58" s="239"/>
      <c r="UDW58" s="239"/>
      <c r="UDX58" s="239"/>
      <c r="UDY58" s="239"/>
      <c r="UDZ58" s="239"/>
      <c r="UEA58" s="239"/>
      <c r="UEB58" s="239"/>
      <c r="UEC58" s="239"/>
      <c r="UED58" s="239"/>
      <c r="UEE58" s="239"/>
      <c r="UEF58" s="239"/>
      <c r="UEG58" s="239"/>
      <c r="UEH58" s="239"/>
      <c r="UEI58" s="239"/>
      <c r="UEJ58" s="239"/>
      <c r="UEK58" s="239"/>
      <c r="UEL58" s="239"/>
      <c r="UEM58" s="239"/>
      <c r="UEN58" s="239"/>
      <c r="UEO58" s="239"/>
      <c r="UEP58" s="239"/>
      <c r="UEQ58" s="239"/>
      <c r="UER58" s="239"/>
      <c r="UES58" s="239"/>
      <c r="UET58" s="239"/>
      <c r="UEU58" s="239"/>
      <c r="UEV58" s="239"/>
      <c r="UEW58" s="239"/>
      <c r="UEX58" s="239"/>
      <c r="UEY58" s="239"/>
      <c r="UEZ58" s="239"/>
      <c r="UFA58" s="239"/>
      <c r="UFB58" s="239"/>
      <c r="UFC58" s="239"/>
      <c r="UFD58" s="239"/>
      <c r="UFE58" s="239"/>
      <c r="UFF58" s="239"/>
      <c r="UFG58" s="239"/>
      <c r="UFH58" s="239"/>
      <c r="UFI58" s="239"/>
      <c r="UFJ58" s="239"/>
      <c r="UFK58" s="239"/>
      <c r="UFL58" s="239"/>
      <c r="UFM58" s="239"/>
      <c r="UFN58" s="239"/>
      <c r="UFO58" s="239"/>
      <c r="UFP58" s="239"/>
      <c r="UFQ58" s="239"/>
      <c r="UFR58" s="239"/>
      <c r="UFS58" s="239"/>
      <c r="UFT58" s="239"/>
      <c r="UFU58" s="239"/>
      <c r="UFV58" s="239"/>
      <c r="UFW58" s="239"/>
      <c r="UFX58" s="239"/>
      <c r="UFY58" s="239"/>
      <c r="UFZ58" s="239"/>
      <c r="UGA58" s="239"/>
      <c r="UGB58" s="239"/>
      <c r="UGC58" s="239"/>
      <c r="UGD58" s="239"/>
      <c r="UGE58" s="239"/>
      <c r="UGF58" s="239"/>
      <c r="UGG58" s="239"/>
      <c r="UGH58" s="239"/>
      <c r="UGI58" s="239"/>
      <c r="UGJ58" s="239"/>
      <c r="UGK58" s="239"/>
      <c r="UGL58" s="239"/>
      <c r="UGM58" s="239"/>
      <c r="UGN58" s="239"/>
      <c r="UGO58" s="239"/>
      <c r="UGP58" s="239"/>
      <c r="UGQ58" s="239"/>
      <c r="UGR58" s="239"/>
      <c r="UGS58" s="239"/>
      <c r="UGT58" s="239"/>
      <c r="UGU58" s="239"/>
      <c r="UGV58" s="239"/>
      <c r="UGW58" s="239"/>
      <c r="UGX58" s="239"/>
      <c r="UGY58" s="239"/>
      <c r="UGZ58" s="239"/>
      <c r="UHA58" s="239"/>
      <c r="UHB58" s="239"/>
      <c r="UHC58" s="239"/>
      <c r="UHD58" s="239"/>
      <c r="UHE58" s="239"/>
      <c r="UHF58" s="239"/>
      <c r="UHG58" s="239"/>
      <c r="UHH58" s="239"/>
      <c r="UHI58" s="239"/>
      <c r="UHJ58" s="239"/>
      <c r="UHK58" s="239"/>
      <c r="UHL58" s="239"/>
      <c r="UHM58" s="239"/>
      <c r="UHN58" s="239"/>
      <c r="UHO58" s="239"/>
      <c r="UHP58" s="239"/>
      <c r="UHQ58" s="239"/>
      <c r="UHR58" s="239"/>
      <c r="UHS58" s="239"/>
      <c r="UHT58" s="239"/>
      <c r="UHU58" s="239"/>
      <c r="UHV58" s="239"/>
      <c r="UHW58" s="239"/>
      <c r="UHX58" s="239"/>
      <c r="UHY58" s="239"/>
      <c r="UHZ58" s="239"/>
      <c r="UIA58" s="239"/>
      <c r="UIB58" s="239"/>
      <c r="UIC58" s="239"/>
      <c r="UID58" s="239"/>
      <c r="UIE58" s="239"/>
      <c r="UIF58" s="239"/>
      <c r="UIG58" s="239"/>
      <c r="UIH58" s="239"/>
      <c r="UII58" s="239"/>
      <c r="UIJ58" s="239"/>
      <c r="UIK58" s="239"/>
      <c r="UIL58" s="239"/>
      <c r="UIM58" s="239"/>
      <c r="UIN58" s="239"/>
      <c r="UIO58" s="239"/>
      <c r="UIP58" s="239"/>
      <c r="UIQ58" s="239"/>
      <c r="UIR58" s="239"/>
      <c r="UIS58" s="239"/>
      <c r="UIT58" s="239"/>
      <c r="UIU58" s="239"/>
      <c r="UIV58" s="239"/>
      <c r="UIW58" s="239"/>
      <c r="UIX58" s="239"/>
      <c r="UIY58" s="239"/>
      <c r="UIZ58" s="239"/>
      <c r="UJA58" s="239"/>
      <c r="UJB58" s="239"/>
      <c r="UJC58" s="239"/>
      <c r="UJD58" s="239"/>
      <c r="UJE58" s="239"/>
      <c r="UJF58" s="239"/>
      <c r="UJG58" s="239"/>
      <c r="UJH58" s="239"/>
      <c r="UJI58" s="239"/>
      <c r="UJJ58" s="239"/>
      <c r="UJK58" s="239"/>
      <c r="UJL58" s="239"/>
      <c r="UJM58" s="239"/>
      <c r="UJN58" s="239"/>
      <c r="UJO58" s="239"/>
      <c r="UJP58" s="239"/>
      <c r="UJQ58" s="239"/>
      <c r="UJR58" s="239"/>
      <c r="UJS58" s="239"/>
      <c r="UJT58" s="239"/>
      <c r="UJU58" s="239"/>
      <c r="UJV58" s="239"/>
      <c r="UJW58" s="239"/>
      <c r="UJX58" s="239"/>
      <c r="UJY58" s="239"/>
      <c r="UJZ58" s="239"/>
      <c r="UKA58" s="239"/>
      <c r="UKB58" s="239"/>
      <c r="UKC58" s="239"/>
      <c r="UKD58" s="239"/>
      <c r="UKE58" s="239"/>
      <c r="UKF58" s="239"/>
      <c r="UKG58" s="239"/>
      <c r="UKH58" s="239"/>
      <c r="UKI58" s="239"/>
      <c r="UKJ58" s="239"/>
      <c r="UKK58" s="239"/>
      <c r="UKL58" s="239"/>
      <c r="UKM58" s="239"/>
      <c r="UKN58" s="239"/>
      <c r="UKO58" s="239"/>
      <c r="UKP58" s="239"/>
      <c r="UKQ58" s="239"/>
      <c r="UKR58" s="239"/>
      <c r="UKS58" s="239"/>
      <c r="UKT58" s="239"/>
      <c r="UKU58" s="239"/>
      <c r="UKV58" s="239"/>
      <c r="UKW58" s="239"/>
      <c r="UKX58" s="239"/>
      <c r="UKY58" s="239"/>
      <c r="UKZ58" s="239"/>
      <c r="ULA58" s="239"/>
      <c r="ULB58" s="239"/>
      <c r="ULC58" s="239"/>
      <c r="ULD58" s="239"/>
      <c r="ULE58" s="239"/>
      <c r="ULF58" s="239"/>
      <c r="ULG58" s="239"/>
      <c r="ULH58" s="239"/>
      <c r="ULI58" s="239"/>
      <c r="ULJ58" s="239"/>
      <c r="ULK58" s="239"/>
      <c r="ULL58" s="239"/>
      <c r="ULM58" s="239"/>
      <c r="ULN58" s="239"/>
      <c r="ULO58" s="239"/>
      <c r="ULP58" s="239"/>
      <c r="ULQ58" s="239"/>
      <c r="ULR58" s="239"/>
      <c r="ULS58" s="239"/>
      <c r="ULT58" s="239"/>
      <c r="ULU58" s="239"/>
      <c r="ULV58" s="239"/>
      <c r="ULW58" s="239"/>
      <c r="ULX58" s="239"/>
      <c r="ULY58" s="239"/>
      <c r="ULZ58" s="239"/>
      <c r="UMA58" s="239"/>
      <c r="UMB58" s="239"/>
      <c r="UMC58" s="239"/>
      <c r="UMD58" s="239"/>
      <c r="UME58" s="239"/>
      <c r="UMF58" s="239"/>
      <c r="UMG58" s="239"/>
      <c r="UMH58" s="239"/>
      <c r="UMI58" s="239"/>
      <c r="UMJ58" s="239"/>
      <c r="UMK58" s="239"/>
      <c r="UML58" s="239"/>
      <c r="UMM58" s="239"/>
      <c r="UMN58" s="239"/>
      <c r="UMO58" s="239"/>
      <c r="UMP58" s="239"/>
      <c r="UMQ58" s="239"/>
      <c r="UMR58" s="239"/>
      <c r="UMS58" s="239"/>
      <c r="UMT58" s="239"/>
      <c r="UMU58" s="239"/>
      <c r="UMV58" s="239"/>
      <c r="UMW58" s="239"/>
      <c r="UMX58" s="239"/>
      <c r="UMY58" s="239"/>
      <c r="UMZ58" s="239"/>
      <c r="UNA58" s="239"/>
      <c r="UNB58" s="239"/>
      <c r="UNC58" s="239"/>
      <c r="UND58" s="239"/>
      <c r="UNE58" s="239"/>
      <c r="UNF58" s="239"/>
      <c r="UNG58" s="239"/>
      <c r="UNH58" s="239"/>
      <c r="UNI58" s="239"/>
      <c r="UNJ58" s="239"/>
      <c r="UNK58" s="239"/>
      <c r="UNL58" s="239"/>
      <c r="UNM58" s="239"/>
      <c r="UNN58" s="239"/>
      <c r="UNO58" s="239"/>
      <c r="UNP58" s="239"/>
      <c r="UNQ58" s="239"/>
      <c r="UNR58" s="239"/>
      <c r="UNS58" s="239"/>
      <c r="UNT58" s="239"/>
      <c r="UNU58" s="239"/>
      <c r="UNV58" s="239"/>
      <c r="UNW58" s="239"/>
      <c r="UNX58" s="239"/>
      <c r="UNY58" s="239"/>
      <c r="UNZ58" s="239"/>
      <c r="UOA58" s="239"/>
      <c r="UOB58" s="239"/>
      <c r="UOC58" s="239"/>
      <c r="UOD58" s="239"/>
      <c r="UOE58" s="239"/>
      <c r="UOF58" s="239"/>
      <c r="UOG58" s="239"/>
      <c r="UOH58" s="239"/>
      <c r="UOI58" s="239"/>
      <c r="UOJ58" s="239"/>
      <c r="UOK58" s="239"/>
      <c r="UOL58" s="239"/>
      <c r="UOM58" s="239"/>
      <c r="UON58" s="239"/>
      <c r="UOO58" s="239"/>
      <c r="UOP58" s="239"/>
      <c r="UOQ58" s="239"/>
      <c r="UOR58" s="239"/>
      <c r="UOS58" s="239"/>
      <c r="UOT58" s="239"/>
      <c r="UOU58" s="239"/>
      <c r="UOV58" s="239"/>
      <c r="UOW58" s="239"/>
      <c r="UOX58" s="239"/>
      <c r="UOY58" s="239"/>
      <c r="UOZ58" s="239"/>
      <c r="UPA58" s="239"/>
      <c r="UPB58" s="239"/>
      <c r="UPC58" s="239"/>
      <c r="UPD58" s="239"/>
      <c r="UPE58" s="239"/>
      <c r="UPF58" s="239"/>
      <c r="UPG58" s="239"/>
      <c r="UPH58" s="239"/>
      <c r="UPI58" s="239"/>
      <c r="UPJ58" s="239"/>
      <c r="UPK58" s="239"/>
      <c r="UPL58" s="239"/>
      <c r="UPM58" s="239"/>
      <c r="UPN58" s="239"/>
      <c r="UPO58" s="239"/>
      <c r="UPP58" s="239"/>
      <c r="UPQ58" s="239"/>
      <c r="UPR58" s="239"/>
      <c r="UPS58" s="239"/>
      <c r="UPT58" s="239"/>
      <c r="UPU58" s="239"/>
      <c r="UPV58" s="239"/>
      <c r="UPW58" s="239"/>
      <c r="UPX58" s="239"/>
      <c r="UPY58" s="239"/>
      <c r="UPZ58" s="239"/>
      <c r="UQA58" s="239"/>
      <c r="UQB58" s="239"/>
      <c r="UQC58" s="239"/>
      <c r="UQD58" s="239"/>
      <c r="UQE58" s="239"/>
      <c r="UQF58" s="239"/>
      <c r="UQG58" s="239"/>
      <c r="UQH58" s="239"/>
      <c r="UQI58" s="239"/>
      <c r="UQJ58" s="239"/>
      <c r="UQK58" s="239"/>
      <c r="UQL58" s="239"/>
      <c r="UQM58" s="239"/>
      <c r="UQN58" s="239"/>
      <c r="UQO58" s="239"/>
      <c r="UQP58" s="239"/>
      <c r="UQQ58" s="239"/>
      <c r="UQR58" s="239"/>
      <c r="UQS58" s="239"/>
      <c r="UQT58" s="239"/>
      <c r="UQU58" s="239"/>
      <c r="UQV58" s="239"/>
      <c r="UQW58" s="239"/>
      <c r="UQX58" s="239"/>
      <c r="UQY58" s="239"/>
      <c r="UQZ58" s="239"/>
      <c r="URA58" s="239"/>
      <c r="URB58" s="239"/>
      <c r="URC58" s="239"/>
      <c r="URD58" s="239"/>
      <c r="URE58" s="239"/>
      <c r="URF58" s="239"/>
      <c r="URG58" s="239"/>
      <c r="URH58" s="239"/>
      <c r="URI58" s="239"/>
      <c r="URJ58" s="239"/>
      <c r="URK58" s="239"/>
      <c r="URL58" s="239"/>
      <c r="URM58" s="239"/>
      <c r="URN58" s="239"/>
      <c r="URO58" s="239"/>
      <c r="URP58" s="239"/>
      <c r="URQ58" s="239"/>
      <c r="URR58" s="239"/>
      <c r="URS58" s="239"/>
      <c r="URT58" s="239"/>
      <c r="URU58" s="239"/>
      <c r="URV58" s="239"/>
      <c r="URW58" s="239"/>
      <c r="URX58" s="239"/>
      <c r="URY58" s="239"/>
      <c r="URZ58" s="239"/>
      <c r="USA58" s="239"/>
      <c r="USB58" s="239"/>
      <c r="USC58" s="239"/>
      <c r="USD58" s="239"/>
      <c r="USE58" s="239"/>
      <c r="USF58" s="239"/>
      <c r="USG58" s="239"/>
      <c r="USH58" s="239"/>
      <c r="USI58" s="239"/>
      <c r="USJ58" s="239"/>
      <c r="USK58" s="239"/>
      <c r="USL58" s="239"/>
      <c r="USM58" s="239"/>
      <c r="USN58" s="239"/>
      <c r="USO58" s="239"/>
      <c r="USP58" s="239"/>
      <c r="USQ58" s="239"/>
      <c r="USR58" s="239"/>
      <c r="USS58" s="239"/>
      <c r="UST58" s="239"/>
      <c r="USU58" s="239"/>
      <c r="USV58" s="239"/>
      <c r="USW58" s="239"/>
      <c r="USX58" s="239"/>
      <c r="USY58" s="239"/>
      <c r="USZ58" s="239"/>
      <c r="UTA58" s="239"/>
      <c r="UTB58" s="239"/>
      <c r="UTC58" s="239"/>
      <c r="UTD58" s="239"/>
      <c r="UTE58" s="239"/>
      <c r="UTF58" s="239"/>
      <c r="UTG58" s="239"/>
      <c r="UTH58" s="239"/>
      <c r="UTI58" s="239"/>
      <c r="UTJ58" s="239"/>
      <c r="UTK58" s="239"/>
      <c r="UTL58" s="239"/>
      <c r="UTM58" s="239"/>
      <c r="UTN58" s="239"/>
      <c r="UTO58" s="239"/>
      <c r="UTP58" s="239"/>
      <c r="UTQ58" s="239"/>
      <c r="UTR58" s="239"/>
      <c r="UTS58" s="239"/>
      <c r="UTT58" s="239"/>
      <c r="UTU58" s="239"/>
      <c r="UTV58" s="239"/>
      <c r="UTW58" s="239"/>
      <c r="UTX58" s="239"/>
      <c r="UTY58" s="239"/>
      <c r="UTZ58" s="239"/>
      <c r="UUA58" s="239"/>
      <c r="UUB58" s="239"/>
      <c r="UUC58" s="239"/>
      <c r="UUD58" s="239"/>
      <c r="UUE58" s="239"/>
      <c r="UUF58" s="239"/>
      <c r="UUG58" s="239"/>
      <c r="UUH58" s="239"/>
      <c r="UUI58" s="239"/>
      <c r="UUJ58" s="239"/>
      <c r="UUK58" s="239"/>
      <c r="UUL58" s="239"/>
      <c r="UUM58" s="239"/>
      <c r="UUN58" s="239"/>
      <c r="UUO58" s="239"/>
      <c r="UUP58" s="239"/>
      <c r="UUQ58" s="239"/>
      <c r="UUR58" s="239"/>
      <c r="UUS58" s="239"/>
      <c r="UUT58" s="239"/>
      <c r="UUU58" s="239"/>
      <c r="UUV58" s="239"/>
      <c r="UUW58" s="239"/>
      <c r="UUX58" s="239"/>
      <c r="UUY58" s="239"/>
      <c r="UUZ58" s="239"/>
      <c r="UVA58" s="239"/>
      <c r="UVB58" s="239"/>
      <c r="UVC58" s="239"/>
      <c r="UVD58" s="239"/>
      <c r="UVE58" s="239"/>
      <c r="UVF58" s="239"/>
      <c r="UVG58" s="239"/>
      <c r="UVH58" s="239"/>
      <c r="UVI58" s="239"/>
      <c r="UVJ58" s="239"/>
      <c r="UVK58" s="239"/>
      <c r="UVL58" s="239"/>
      <c r="UVM58" s="239"/>
      <c r="UVN58" s="239"/>
      <c r="UVO58" s="239"/>
      <c r="UVP58" s="239"/>
      <c r="UVQ58" s="239"/>
      <c r="UVR58" s="239"/>
      <c r="UVS58" s="239"/>
      <c r="UVT58" s="239"/>
      <c r="UVU58" s="239"/>
      <c r="UVV58" s="239"/>
      <c r="UVW58" s="239"/>
      <c r="UVX58" s="239"/>
      <c r="UVY58" s="239"/>
      <c r="UVZ58" s="239"/>
      <c r="UWA58" s="239"/>
      <c r="UWB58" s="239"/>
      <c r="UWC58" s="239"/>
      <c r="UWD58" s="239"/>
      <c r="UWE58" s="239"/>
      <c r="UWF58" s="239"/>
      <c r="UWG58" s="239"/>
      <c r="UWH58" s="239"/>
      <c r="UWI58" s="239"/>
      <c r="UWJ58" s="239"/>
      <c r="UWK58" s="239"/>
      <c r="UWL58" s="239"/>
      <c r="UWM58" s="239"/>
      <c r="UWN58" s="239"/>
      <c r="UWO58" s="239"/>
      <c r="UWP58" s="239"/>
      <c r="UWQ58" s="239"/>
      <c r="UWR58" s="239"/>
      <c r="UWS58" s="239"/>
      <c r="UWT58" s="239"/>
      <c r="UWU58" s="239"/>
      <c r="UWV58" s="239"/>
      <c r="UWW58" s="239"/>
      <c r="UWX58" s="239"/>
      <c r="UWY58" s="239"/>
      <c r="UWZ58" s="239"/>
      <c r="UXA58" s="239"/>
      <c r="UXB58" s="239"/>
      <c r="UXC58" s="239"/>
      <c r="UXD58" s="239"/>
      <c r="UXE58" s="239"/>
      <c r="UXF58" s="239"/>
      <c r="UXG58" s="239"/>
      <c r="UXH58" s="239"/>
      <c r="UXI58" s="239"/>
      <c r="UXJ58" s="239"/>
      <c r="UXK58" s="239"/>
      <c r="UXL58" s="239"/>
      <c r="UXM58" s="239"/>
      <c r="UXN58" s="239"/>
      <c r="UXO58" s="239"/>
      <c r="UXP58" s="239"/>
      <c r="UXQ58" s="239"/>
      <c r="UXR58" s="239"/>
      <c r="UXS58" s="239"/>
      <c r="UXT58" s="239"/>
      <c r="UXU58" s="239"/>
      <c r="UXV58" s="239"/>
      <c r="UXW58" s="239"/>
      <c r="UXX58" s="239"/>
      <c r="UXY58" s="239"/>
      <c r="UXZ58" s="239"/>
      <c r="UYA58" s="239"/>
      <c r="UYB58" s="239"/>
      <c r="UYC58" s="239"/>
      <c r="UYD58" s="239"/>
      <c r="UYE58" s="239"/>
      <c r="UYF58" s="239"/>
      <c r="UYG58" s="239"/>
      <c r="UYH58" s="239"/>
      <c r="UYI58" s="239"/>
      <c r="UYJ58" s="239"/>
      <c r="UYK58" s="239"/>
      <c r="UYL58" s="239"/>
      <c r="UYM58" s="239"/>
      <c r="UYN58" s="239"/>
      <c r="UYO58" s="239"/>
      <c r="UYP58" s="239"/>
      <c r="UYQ58" s="239"/>
      <c r="UYR58" s="239"/>
      <c r="UYS58" s="239"/>
      <c r="UYT58" s="239"/>
      <c r="UYU58" s="239"/>
      <c r="UYV58" s="239"/>
      <c r="UYW58" s="239"/>
      <c r="UYX58" s="239"/>
      <c r="UYY58" s="239"/>
      <c r="UYZ58" s="239"/>
      <c r="UZA58" s="239"/>
      <c r="UZB58" s="239"/>
      <c r="UZC58" s="239"/>
      <c r="UZD58" s="239"/>
      <c r="UZE58" s="239"/>
      <c r="UZF58" s="239"/>
      <c r="UZG58" s="239"/>
      <c r="UZH58" s="239"/>
      <c r="UZI58" s="239"/>
      <c r="UZJ58" s="239"/>
      <c r="UZK58" s="239"/>
      <c r="UZL58" s="239"/>
      <c r="UZM58" s="239"/>
      <c r="UZN58" s="239"/>
      <c r="UZO58" s="239"/>
      <c r="UZP58" s="239"/>
      <c r="UZQ58" s="239"/>
      <c r="UZR58" s="239"/>
      <c r="UZS58" s="239"/>
      <c r="UZT58" s="239"/>
      <c r="UZU58" s="239"/>
      <c r="UZV58" s="239"/>
      <c r="UZW58" s="239"/>
      <c r="UZX58" s="239"/>
      <c r="UZY58" s="239"/>
      <c r="UZZ58" s="239"/>
      <c r="VAA58" s="239"/>
      <c r="VAB58" s="239"/>
      <c r="VAC58" s="239"/>
      <c r="VAD58" s="239"/>
      <c r="VAE58" s="239"/>
      <c r="VAF58" s="239"/>
      <c r="VAG58" s="239"/>
      <c r="VAH58" s="239"/>
      <c r="VAI58" s="239"/>
      <c r="VAJ58" s="239"/>
      <c r="VAK58" s="239"/>
      <c r="VAL58" s="239"/>
      <c r="VAM58" s="239"/>
      <c r="VAN58" s="239"/>
      <c r="VAO58" s="239"/>
      <c r="VAP58" s="239"/>
      <c r="VAQ58" s="239"/>
      <c r="VAR58" s="239"/>
      <c r="VAS58" s="239"/>
      <c r="VAT58" s="239"/>
      <c r="VAU58" s="239"/>
      <c r="VAV58" s="239"/>
      <c r="VAW58" s="239"/>
      <c r="VAX58" s="239"/>
      <c r="VAY58" s="239"/>
      <c r="VAZ58" s="239"/>
      <c r="VBA58" s="239"/>
      <c r="VBB58" s="239"/>
      <c r="VBC58" s="239"/>
      <c r="VBD58" s="239"/>
      <c r="VBE58" s="239"/>
      <c r="VBF58" s="239"/>
      <c r="VBG58" s="239"/>
      <c r="VBH58" s="239"/>
      <c r="VBI58" s="239"/>
      <c r="VBJ58" s="239"/>
      <c r="VBK58" s="239"/>
      <c r="VBL58" s="239"/>
      <c r="VBM58" s="239"/>
      <c r="VBN58" s="239"/>
      <c r="VBO58" s="239"/>
      <c r="VBP58" s="239"/>
      <c r="VBQ58" s="239"/>
      <c r="VBR58" s="239"/>
      <c r="VBS58" s="239"/>
      <c r="VBT58" s="239"/>
      <c r="VBU58" s="239"/>
      <c r="VBV58" s="239"/>
      <c r="VBW58" s="239"/>
      <c r="VBX58" s="239"/>
      <c r="VBY58" s="239"/>
      <c r="VBZ58" s="239"/>
      <c r="VCA58" s="239"/>
      <c r="VCB58" s="239"/>
      <c r="VCC58" s="239"/>
      <c r="VCD58" s="239"/>
      <c r="VCE58" s="239"/>
      <c r="VCF58" s="239"/>
      <c r="VCG58" s="239"/>
      <c r="VCH58" s="239"/>
      <c r="VCI58" s="239"/>
      <c r="VCJ58" s="239"/>
      <c r="VCK58" s="239"/>
      <c r="VCL58" s="239"/>
      <c r="VCM58" s="239"/>
      <c r="VCN58" s="239"/>
      <c r="VCO58" s="239"/>
      <c r="VCP58" s="239"/>
      <c r="VCQ58" s="239"/>
      <c r="VCR58" s="239"/>
      <c r="VCS58" s="239"/>
      <c r="VCT58" s="239"/>
      <c r="VCU58" s="239"/>
      <c r="VCV58" s="239"/>
      <c r="VCW58" s="239"/>
      <c r="VCX58" s="239"/>
      <c r="VCY58" s="239"/>
      <c r="VCZ58" s="239"/>
      <c r="VDA58" s="239"/>
      <c r="VDB58" s="239"/>
      <c r="VDC58" s="239"/>
      <c r="VDD58" s="239"/>
      <c r="VDE58" s="239"/>
      <c r="VDF58" s="239"/>
      <c r="VDG58" s="239"/>
      <c r="VDH58" s="239"/>
      <c r="VDI58" s="239"/>
      <c r="VDJ58" s="239"/>
      <c r="VDK58" s="239"/>
      <c r="VDL58" s="239"/>
      <c r="VDM58" s="239"/>
      <c r="VDN58" s="239"/>
      <c r="VDO58" s="239"/>
      <c r="VDP58" s="239"/>
      <c r="VDQ58" s="239"/>
      <c r="VDR58" s="239"/>
      <c r="VDS58" s="239"/>
      <c r="VDT58" s="239"/>
      <c r="VDU58" s="239"/>
      <c r="VDV58" s="239"/>
      <c r="VDW58" s="239"/>
      <c r="VDX58" s="239"/>
      <c r="VDY58" s="239"/>
      <c r="VDZ58" s="239"/>
      <c r="VEA58" s="239"/>
      <c r="VEB58" s="239"/>
      <c r="VEC58" s="239"/>
      <c r="VED58" s="239"/>
      <c r="VEE58" s="239"/>
      <c r="VEF58" s="239"/>
      <c r="VEG58" s="239"/>
      <c r="VEH58" s="239"/>
      <c r="VEI58" s="239"/>
      <c r="VEJ58" s="239"/>
      <c r="VEK58" s="239"/>
      <c r="VEL58" s="239"/>
      <c r="VEM58" s="239"/>
      <c r="VEN58" s="239"/>
      <c r="VEO58" s="239"/>
      <c r="VEP58" s="239"/>
      <c r="VEQ58" s="239"/>
      <c r="VER58" s="239"/>
      <c r="VES58" s="239"/>
      <c r="VET58" s="239"/>
      <c r="VEU58" s="239"/>
      <c r="VEV58" s="239"/>
      <c r="VEW58" s="239"/>
      <c r="VEX58" s="239"/>
      <c r="VEY58" s="239"/>
      <c r="VEZ58" s="239"/>
      <c r="VFA58" s="239"/>
      <c r="VFB58" s="239"/>
      <c r="VFC58" s="239"/>
      <c r="VFD58" s="239"/>
      <c r="VFE58" s="239"/>
      <c r="VFF58" s="239"/>
      <c r="VFG58" s="239"/>
      <c r="VFH58" s="239"/>
      <c r="VFI58" s="239"/>
      <c r="VFJ58" s="239"/>
      <c r="VFK58" s="239"/>
      <c r="VFL58" s="239"/>
      <c r="VFM58" s="239"/>
      <c r="VFN58" s="239"/>
      <c r="VFO58" s="239"/>
      <c r="VFP58" s="239"/>
      <c r="VFQ58" s="239"/>
      <c r="VFR58" s="239"/>
      <c r="VFS58" s="239"/>
      <c r="VFT58" s="239"/>
      <c r="VFU58" s="239"/>
      <c r="VFV58" s="239"/>
      <c r="VFW58" s="239"/>
      <c r="VFX58" s="239"/>
      <c r="VFY58" s="239"/>
      <c r="VFZ58" s="239"/>
      <c r="VGA58" s="239"/>
      <c r="VGB58" s="239"/>
      <c r="VGC58" s="239"/>
      <c r="VGD58" s="239"/>
      <c r="VGE58" s="239"/>
      <c r="VGF58" s="239"/>
      <c r="VGG58" s="239"/>
      <c r="VGH58" s="239"/>
      <c r="VGI58" s="239"/>
      <c r="VGJ58" s="239"/>
      <c r="VGK58" s="239"/>
      <c r="VGL58" s="239"/>
      <c r="VGM58" s="239"/>
      <c r="VGN58" s="239"/>
      <c r="VGO58" s="239"/>
      <c r="VGP58" s="239"/>
      <c r="VGQ58" s="239"/>
      <c r="VGR58" s="239"/>
      <c r="VGS58" s="239"/>
      <c r="VGT58" s="239"/>
      <c r="VGU58" s="239"/>
      <c r="VGV58" s="239"/>
      <c r="VGW58" s="239"/>
      <c r="VGX58" s="239"/>
      <c r="VGY58" s="239"/>
      <c r="VGZ58" s="239"/>
      <c r="VHA58" s="239"/>
      <c r="VHB58" s="239"/>
      <c r="VHC58" s="239"/>
      <c r="VHD58" s="239"/>
      <c r="VHE58" s="239"/>
      <c r="VHF58" s="239"/>
      <c r="VHG58" s="239"/>
      <c r="VHH58" s="239"/>
      <c r="VHI58" s="239"/>
      <c r="VHJ58" s="239"/>
      <c r="VHK58" s="239"/>
      <c r="VHL58" s="239"/>
      <c r="VHM58" s="239"/>
      <c r="VHN58" s="239"/>
      <c r="VHO58" s="239"/>
      <c r="VHP58" s="239"/>
      <c r="VHQ58" s="239"/>
      <c r="VHR58" s="239"/>
      <c r="VHS58" s="239"/>
      <c r="VHT58" s="239"/>
      <c r="VHU58" s="239"/>
      <c r="VHV58" s="239"/>
      <c r="VHW58" s="239"/>
      <c r="VHX58" s="239"/>
      <c r="VHY58" s="239"/>
      <c r="VHZ58" s="239"/>
      <c r="VIA58" s="239"/>
      <c r="VIB58" s="239"/>
      <c r="VIC58" s="239"/>
      <c r="VID58" s="239"/>
      <c r="VIE58" s="239"/>
      <c r="VIF58" s="239"/>
      <c r="VIG58" s="239"/>
      <c r="VIH58" s="239"/>
      <c r="VII58" s="239"/>
      <c r="VIJ58" s="239"/>
      <c r="VIK58" s="239"/>
      <c r="VIL58" s="239"/>
      <c r="VIM58" s="239"/>
      <c r="VIN58" s="239"/>
      <c r="VIO58" s="239"/>
      <c r="VIP58" s="239"/>
      <c r="VIQ58" s="239"/>
      <c r="VIR58" s="239"/>
      <c r="VIS58" s="239"/>
      <c r="VIT58" s="239"/>
      <c r="VIU58" s="239"/>
      <c r="VIV58" s="239"/>
      <c r="VIW58" s="239"/>
      <c r="VIX58" s="239"/>
      <c r="VIY58" s="239"/>
      <c r="VIZ58" s="239"/>
      <c r="VJA58" s="239"/>
      <c r="VJB58" s="239"/>
      <c r="VJC58" s="239"/>
      <c r="VJD58" s="239"/>
      <c r="VJE58" s="239"/>
      <c r="VJF58" s="239"/>
      <c r="VJG58" s="239"/>
      <c r="VJH58" s="239"/>
      <c r="VJI58" s="239"/>
      <c r="VJJ58" s="239"/>
      <c r="VJK58" s="239"/>
      <c r="VJL58" s="239"/>
      <c r="VJM58" s="239"/>
      <c r="VJN58" s="239"/>
      <c r="VJO58" s="239"/>
      <c r="VJP58" s="239"/>
      <c r="VJQ58" s="239"/>
      <c r="VJR58" s="239"/>
      <c r="VJS58" s="239"/>
      <c r="VJT58" s="239"/>
      <c r="VJU58" s="239"/>
      <c r="VJV58" s="239"/>
      <c r="VJW58" s="239"/>
      <c r="VJX58" s="239"/>
      <c r="VJY58" s="239"/>
      <c r="VJZ58" s="239"/>
      <c r="VKA58" s="239"/>
      <c r="VKB58" s="239"/>
      <c r="VKC58" s="239"/>
      <c r="VKD58" s="239"/>
      <c r="VKE58" s="239"/>
      <c r="VKF58" s="239"/>
      <c r="VKG58" s="239"/>
      <c r="VKH58" s="239"/>
      <c r="VKI58" s="239"/>
      <c r="VKJ58" s="239"/>
      <c r="VKK58" s="239"/>
      <c r="VKL58" s="239"/>
      <c r="VKM58" s="239"/>
      <c r="VKN58" s="239"/>
      <c r="VKO58" s="239"/>
      <c r="VKP58" s="239"/>
      <c r="VKQ58" s="239"/>
      <c r="VKR58" s="239"/>
      <c r="VKS58" s="239"/>
      <c r="VKT58" s="239"/>
      <c r="VKU58" s="239"/>
      <c r="VKV58" s="239"/>
      <c r="VKW58" s="239"/>
      <c r="VKX58" s="239"/>
      <c r="VKY58" s="239"/>
      <c r="VKZ58" s="239"/>
      <c r="VLA58" s="239"/>
      <c r="VLB58" s="239"/>
      <c r="VLC58" s="239"/>
      <c r="VLD58" s="239"/>
      <c r="VLE58" s="239"/>
      <c r="VLF58" s="239"/>
      <c r="VLG58" s="239"/>
      <c r="VLH58" s="239"/>
      <c r="VLI58" s="239"/>
      <c r="VLJ58" s="239"/>
      <c r="VLK58" s="239"/>
      <c r="VLL58" s="239"/>
      <c r="VLM58" s="239"/>
      <c r="VLN58" s="239"/>
      <c r="VLO58" s="239"/>
      <c r="VLP58" s="239"/>
      <c r="VLQ58" s="239"/>
      <c r="VLR58" s="239"/>
      <c r="VLS58" s="239"/>
      <c r="VLT58" s="239"/>
      <c r="VLU58" s="239"/>
      <c r="VLV58" s="239"/>
      <c r="VLW58" s="239"/>
      <c r="VLX58" s="239"/>
      <c r="VLY58" s="239"/>
      <c r="VLZ58" s="239"/>
      <c r="VMA58" s="239"/>
      <c r="VMB58" s="239"/>
      <c r="VMC58" s="239"/>
      <c r="VMD58" s="239"/>
      <c r="VME58" s="239"/>
      <c r="VMF58" s="239"/>
      <c r="VMG58" s="239"/>
      <c r="VMH58" s="239"/>
      <c r="VMI58" s="239"/>
      <c r="VMJ58" s="239"/>
      <c r="VMK58" s="239"/>
      <c r="VML58" s="239"/>
      <c r="VMM58" s="239"/>
      <c r="VMN58" s="239"/>
      <c r="VMO58" s="239"/>
      <c r="VMP58" s="239"/>
      <c r="VMQ58" s="239"/>
      <c r="VMR58" s="239"/>
      <c r="VMS58" s="239"/>
      <c r="VMT58" s="239"/>
      <c r="VMU58" s="239"/>
      <c r="VMV58" s="239"/>
      <c r="VMW58" s="239"/>
      <c r="VMX58" s="239"/>
      <c r="VMY58" s="239"/>
      <c r="VMZ58" s="239"/>
      <c r="VNA58" s="239"/>
      <c r="VNB58" s="239"/>
      <c r="VNC58" s="239"/>
      <c r="VND58" s="239"/>
      <c r="VNE58" s="239"/>
      <c r="VNF58" s="239"/>
      <c r="VNG58" s="239"/>
      <c r="VNH58" s="239"/>
      <c r="VNI58" s="239"/>
      <c r="VNJ58" s="239"/>
      <c r="VNK58" s="239"/>
      <c r="VNL58" s="239"/>
      <c r="VNM58" s="239"/>
      <c r="VNN58" s="239"/>
      <c r="VNO58" s="239"/>
      <c r="VNP58" s="239"/>
      <c r="VNQ58" s="239"/>
      <c r="VNR58" s="239"/>
      <c r="VNS58" s="239"/>
      <c r="VNT58" s="239"/>
      <c r="VNU58" s="239"/>
      <c r="VNV58" s="239"/>
      <c r="VNW58" s="239"/>
      <c r="VNX58" s="239"/>
      <c r="VNY58" s="239"/>
      <c r="VNZ58" s="239"/>
      <c r="VOA58" s="239"/>
      <c r="VOB58" s="239"/>
      <c r="VOC58" s="239"/>
      <c r="VOD58" s="239"/>
      <c r="VOE58" s="239"/>
      <c r="VOF58" s="239"/>
      <c r="VOG58" s="239"/>
      <c r="VOH58" s="239"/>
      <c r="VOI58" s="239"/>
      <c r="VOJ58" s="239"/>
      <c r="VOK58" s="239"/>
      <c r="VOL58" s="239"/>
      <c r="VOM58" s="239"/>
      <c r="VON58" s="239"/>
      <c r="VOO58" s="239"/>
      <c r="VOP58" s="239"/>
      <c r="VOQ58" s="239"/>
      <c r="VOR58" s="239"/>
      <c r="VOS58" s="239"/>
      <c r="VOT58" s="239"/>
      <c r="VOU58" s="239"/>
      <c r="VOV58" s="239"/>
      <c r="VOW58" s="239"/>
      <c r="VOX58" s="239"/>
      <c r="VOY58" s="239"/>
      <c r="VOZ58" s="239"/>
      <c r="VPA58" s="239"/>
      <c r="VPB58" s="239"/>
      <c r="VPC58" s="239"/>
      <c r="VPD58" s="239"/>
      <c r="VPE58" s="239"/>
      <c r="VPF58" s="239"/>
      <c r="VPG58" s="239"/>
      <c r="VPH58" s="239"/>
      <c r="VPI58" s="239"/>
      <c r="VPJ58" s="239"/>
      <c r="VPK58" s="239"/>
      <c r="VPL58" s="239"/>
      <c r="VPM58" s="239"/>
      <c r="VPN58" s="239"/>
      <c r="VPO58" s="239"/>
      <c r="VPP58" s="239"/>
      <c r="VPQ58" s="239"/>
      <c r="VPR58" s="239"/>
      <c r="VPS58" s="239"/>
      <c r="VPT58" s="239"/>
      <c r="VPU58" s="239"/>
      <c r="VPV58" s="239"/>
      <c r="VPW58" s="239"/>
      <c r="VPX58" s="239"/>
      <c r="VPY58" s="239"/>
      <c r="VPZ58" s="239"/>
      <c r="VQA58" s="239"/>
      <c r="VQB58" s="239"/>
      <c r="VQC58" s="239"/>
      <c r="VQD58" s="239"/>
      <c r="VQE58" s="239"/>
      <c r="VQF58" s="239"/>
      <c r="VQG58" s="239"/>
      <c r="VQH58" s="239"/>
      <c r="VQI58" s="239"/>
      <c r="VQJ58" s="239"/>
      <c r="VQK58" s="239"/>
      <c r="VQL58" s="239"/>
      <c r="VQM58" s="239"/>
      <c r="VQN58" s="239"/>
      <c r="VQO58" s="239"/>
      <c r="VQP58" s="239"/>
      <c r="VQQ58" s="239"/>
      <c r="VQR58" s="239"/>
      <c r="VQS58" s="239"/>
      <c r="VQT58" s="239"/>
      <c r="VQU58" s="239"/>
      <c r="VQV58" s="239"/>
      <c r="VQW58" s="239"/>
      <c r="VQX58" s="239"/>
      <c r="VQY58" s="239"/>
      <c r="VQZ58" s="239"/>
      <c r="VRA58" s="239"/>
      <c r="VRB58" s="239"/>
      <c r="VRC58" s="239"/>
      <c r="VRD58" s="239"/>
      <c r="VRE58" s="239"/>
      <c r="VRF58" s="239"/>
      <c r="VRG58" s="239"/>
      <c r="VRH58" s="239"/>
      <c r="VRI58" s="239"/>
      <c r="VRJ58" s="239"/>
      <c r="VRK58" s="239"/>
      <c r="VRL58" s="239"/>
      <c r="VRM58" s="239"/>
      <c r="VRN58" s="239"/>
      <c r="VRO58" s="239"/>
      <c r="VRP58" s="239"/>
      <c r="VRQ58" s="239"/>
      <c r="VRR58" s="239"/>
      <c r="VRS58" s="239"/>
      <c r="VRT58" s="239"/>
      <c r="VRU58" s="239"/>
      <c r="VRV58" s="239"/>
      <c r="VRW58" s="239"/>
      <c r="VRX58" s="239"/>
      <c r="VRY58" s="239"/>
      <c r="VRZ58" s="239"/>
      <c r="VSA58" s="239"/>
      <c r="VSB58" s="239"/>
      <c r="VSC58" s="239"/>
      <c r="VSD58" s="239"/>
      <c r="VSE58" s="239"/>
      <c r="VSF58" s="239"/>
      <c r="VSG58" s="239"/>
      <c r="VSH58" s="239"/>
      <c r="VSI58" s="239"/>
      <c r="VSJ58" s="239"/>
      <c r="VSK58" s="239"/>
      <c r="VSL58" s="239"/>
      <c r="VSM58" s="239"/>
      <c r="VSN58" s="239"/>
      <c r="VSO58" s="239"/>
      <c r="VSP58" s="239"/>
      <c r="VSQ58" s="239"/>
      <c r="VSR58" s="239"/>
      <c r="VSS58" s="239"/>
      <c r="VST58" s="239"/>
      <c r="VSU58" s="239"/>
      <c r="VSV58" s="239"/>
      <c r="VSW58" s="239"/>
      <c r="VSX58" s="239"/>
      <c r="VSY58" s="239"/>
      <c r="VSZ58" s="239"/>
      <c r="VTA58" s="239"/>
      <c r="VTB58" s="239"/>
      <c r="VTC58" s="239"/>
      <c r="VTD58" s="239"/>
      <c r="VTE58" s="239"/>
      <c r="VTF58" s="239"/>
      <c r="VTG58" s="239"/>
      <c r="VTH58" s="239"/>
      <c r="VTI58" s="239"/>
      <c r="VTJ58" s="239"/>
      <c r="VTK58" s="239"/>
      <c r="VTL58" s="239"/>
      <c r="VTM58" s="239"/>
      <c r="VTN58" s="239"/>
      <c r="VTO58" s="239"/>
      <c r="VTP58" s="239"/>
      <c r="VTQ58" s="239"/>
      <c r="VTR58" s="239"/>
      <c r="VTS58" s="239"/>
      <c r="VTT58" s="239"/>
      <c r="VTU58" s="239"/>
      <c r="VTV58" s="239"/>
      <c r="VTW58" s="239"/>
      <c r="VTX58" s="239"/>
      <c r="VTY58" s="239"/>
      <c r="VTZ58" s="239"/>
      <c r="VUA58" s="239"/>
      <c r="VUB58" s="239"/>
      <c r="VUC58" s="239"/>
      <c r="VUD58" s="239"/>
      <c r="VUE58" s="239"/>
      <c r="VUF58" s="239"/>
      <c r="VUG58" s="239"/>
      <c r="VUH58" s="239"/>
      <c r="VUI58" s="239"/>
      <c r="VUJ58" s="239"/>
      <c r="VUK58" s="239"/>
      <c r="VUL58" s="239"/>
      <c r="VUM58" s="239"/>
      <c r="VUN58" s="239"/>
      <c r="VUO58" s="239"/>
      <c r="VUP58" s="239"/>
      <c r="VUQ58" s="239"/>
      <c r="VUR58" s="239"/>
      <c r="VUS58" s="239"/>
      <c r="VUT58" s="239"/>
      <c r="VUU58" s="239"/>
      <c r="VUV58" s="239"/>
      <c r="VUW58" s="239"/>
      <c r="VUX58" s="239"/>
      <c r="VUY58" s="239"/>
      <c r="VUZ58" s="239"/>
      <c r="VVA58" s="239"/>
      <c r="VVB58" s="239"/>
      <c r="VVC58" s="239"/>
      <c r="VVD58" s="239"/>
      <c r="VVE58" s="239"/>
      <c r="VVF58" s="239"/>
      <c r="VVG58" s="239"/>
      <c r="VVH58" s="239"/>
      <c r="VVI58" s="239"/>
      <c r="VVJ58" s="239"/>
      <c r="VVK58" s="239"/>
      <c r="VVL58" s="239"/>
      <c r="VVM58" s="239"/>
      <c r="VVN58" s="239"/>
      <c r="VVO58" s="239"/>
      <c r="VVP58" s="239"/>
      <c r="VVQ58" s="239"/>
      <c r="VVR58" s="239"/>
      <c r="VVS58" s="239"/>
      <c r="VVT58" s="239"/>
      <c r="VVU58" s="239"/>
      <c r="VVV58" s="239"/>
      <c r="VVW58" s="239"/>
      <c r="VVX58" s="239"/>
      <c r="VVY58" s="239"/>
      <c r="VVZ58" s="239"/>
      <c r="VWA58" s="239"/>
      <c r="VWB58" s="239"/>
      <c r="VWC58" s="239"/>
      <c r="VWD58" s="239"/>
      <c r="VWE58" s="239"/>
      <c r="VWF58" s="239"/>
      <c r="VWG58" s="239"/>
      <c r="VWH58" s="239"/>
      <c r="VWI58" s="239"/>
      <c r="VWJ58" s="239"/>
      <c r="VWK58" s="239"/>
      <c r="VWL58" s="239"/>
      <c r="VWM58" s="239"/>
      <c r="VWN58" s="239"/>
      <c r="VWO58" s="239"/>
      <c r="VWP58" s="239"/>
      <c r="VWQ58" s="239"/>
      <c r="VWR58" s="239"/>
      <c r="VWS58" s="239"/>
      <c r="VWT58" s="239"/>
      <c r="VWU58" s="239"/>
      <c r="VWV58" s="239"/>
      <c r="VWW58" s="239"/>
      <c r="VWX58" s="239"/>
      <c r="VWY58" s="239"/>
      <c r="VWZ58" s="239"/>
      <c r="VXA58" s="239"/>
      <c r="VXB58" s="239"/>
      <c r="VXC58" s="239"/>
      <c r="VXD58" s="239"/>
      <c r="VXE58" s="239"/>
      <c r="VXF58" s="239"/>
      <c r="VXG58" s="239"/>
      <c r="VXH58" s="239"/>
      <c r="VXI58" s="239"/>
      <c r="VXJ58" s="239"/>
      <c r="VXK58" s="239"/>
      <c r="VXL58" s="239"/>
      <c r="VXM58" s="239"/>
      <c r="VXN58" s="239"/>
      <c r="VXO58" s="239"/>
      <c r="VXP58" s="239"/>
      <c r="VXQ58" s="239"/>
      <c r="VXR58" s="239"/>
      <c r="VXS58" s="239"/>
      <c r="VXT58" s="239"/>
      <c r="VXU58" s="239"/>
      <c r="VXV58" s="239"/>
      <c r="VXW58" s="239"/>
      <c r="VXX58" s="239"/>
      <c r="VXY58" s="239"/>
      <c r="VXZ58" s="239"/>
      <c r="VYA58" s="239"/>
      <c r="VYB58" s="239"/>
      <c r="VYC58" s="239"/>
      <c r="VYD58" s="239"/>
      <c r="VYE58" s="239"/>
      <c r="VYF58" s="239"/>
      <c r="VYG58" s="239"/>
      <c r="VYH58" s="239"/>
      <c r="VYI58" s="239"/>
      <c r="VYJ58" s="239"/>
      <c r="VYK58" s="239"/>
      <c r="VYL58" s="239"/>
      <c r="VYM58" s="239"/>
      <c r="VYN58" s="239"/>
      <c r="VYO58" s="239"/>
      <c r="VYP58" s="239"/>
      <c r="VYQ58" s="239"/>
      <c r="VYR58" s="239"/>
      <c r="VYS58" s="239"/>
      <c r="VYT58" s="239"/>
      <c r="VYU58" s="239"/>
      <c r="VYV58" s="239"/>
      <c r="VYW58" s="239"/>
      <c r="VYX58" s="239"/>
      <c r="VYY58" s="239"/>
      <c r="VYZ58" s="239"/>
      <c r="VZA58" s="239"/>
      <c r="VZB58" s="239"/>
      <c r="VZC58" s="239"/>
      <c r="VZD58" s="239"/>
      <c r="VZE58" s="239"/>
      <c r="VZF58" s="239"/>
      <c r="VZG58" s="239"/>
      <c r="VZH58" s="239"/>
      <c r="VZI58" s="239"/>
      <c r="VZJ58" s="239"/>
      <c r="VZK58" s="239"/>
      <c r="VZL58" s="239"/>
      <c r="VZM58" s="239"/>
      <c r="VZN58" s="239"/>
      <c r="VZO58" s="239"/>
      <c r="VZP58" s="239"/>
      <c r="VZQ58" s="239"/>
      <c r="VZR58" s="239"/>
      <c r="VZS58" s="239"/>
      <c r="VZT58" s="239"/>
      <c r="VZU58" s="239"/>
      <c r="VZV58" s="239"/>
      <c r="VZW58" s="239"/>
      <c r="VZX58" s="239"/>
      <c r="VZY58" s="239"/>
      <c r="VZZ58" s="239"/>
      <c r="WAA58" s="239"/>
      <c r="WAB58" s="239"/>
      <c r="WAC58" s="239"/>
      <c r="WAD58" s="239"/>
      <c r="WAE58" s="239"/>
      <c r="WAF58" s="239"/>
      <c r="WAG58" s="239"/>
      <c r="WAH58" s="239"/>
      <c r="WAI58" s="239"/>
      <c r="WAJ58" s="239"/>
      <c r="WAK58" s="239"/>
      <c r="WAL58" s="239"/>
      <c r="WAM58" s="239"/>
      <c r="WAN58" s="239"/>
      <c r="WAO58" s="239"/>
      <c r="WAP58" s="239"/>
      <c r="WAQ58" s="239"/>
      <c r="WAR58" s="239"/>
      <c r="WAS58" s="239"/>
      <c r="WAT58" s="239"/>
      <c r="WAU58" s="239"/>
      <c r="WAV58" s="239"/>
      <c r="WAW58" s="239"/>
      <c r="WAX58" s="239"/>
      <c r="WAY58" s="239"/>
      <c r="WAZ58" s="239"/>
      <c r="WBA58" s="239"/>
      <c r="WBB58" s="239"/>
      <c r="WBC58" s="239"/>
      <c r="WBD58" s="239"/>
      <c r="WBE58" s="239"/>
      <c r="WBF58" s="239"/>
      <c r="WBG58" s="239"/>
      <c r="WBH58" s="239"/>
      <c r="WBI58" s="239"/>
      <c r="WBJ58" s="239"/>
      <c r="WBK58" s="239"/>
      <c r="WBL58" s="239"/>
      <c r="WBM58" s="239"/>
      <c r="WBN58" s="239"/>
      <c r="WBO58" s="239"/>
      <c r="WBP58" s="239"/>
      <c r="WBQ58" s="239"/>
      <c r="WBR58" s="239"/>
      <c r="WBS58" s="239"/>
      <c r="WBT58" s="239"/>
      <c r="WBU58" s="239"/>
      <c r="WBV58" s="239"/>
      <c r="WBW58" s="239"/>
      <c r="WBX58" s="239"/>
      <c r="WBY58" s="239"/>
      <c r="WBZ58" s="239"/>
      <c r="WCA58" s="239"/>
      <c r="WCB58" s="239"/>
      <c r="WCC58" s="239"/>
      <c r="WCD58" s="239"/>
      <c r="WCE58" s="239"/>
      <c r="WCF58" s="239"/>
      <c r="WCG58" s="239"/>
      <c r="WCH58" s="239"/>
      <c r="WCI58" s="239"/>
      <c r="WCJ58" s="239"/>
      <c r="WCK58" s="239"/>
      <c r="WCL58" s="239"/>
      <c r="WCM58" s="239"/>
      <c r="WCN58" s="239"/>
      <c r="WCO58" s="239"/>
      <c r="WCP58" s="239"/>
      <c r="WCQ58" s="239"/>
      <c r="WCR58" s="239"/>
      <c r="WCS58" s="239"/>
      <c r="WCT58" s="239"/>
      <c r="WCU58" s="239"/>
      <c r="WCV58" s="239"/>
      <c r="WCW58" s="239"/>
      <c r="WCX58" s="239"/>
      <c r="WCY58" s="239"/>
      <c r="WCZ58" s="239"/>
      <c r="WDA58" s="239"/>
      <c r="WDB58" s="239"/>
      <c r="WDC58" s="239"/>
      <c r="WDD58" s="239"/>
      <c r="WDE58" s="239"/>
      <c r="WDF58" s="239"/>
      <c r="WDG58" s="239"/>
      <c r="WDH58" s="239"/>
      <c r="WDI58" s="239"/>
      <c r="WDJ58" s="239"/>
      <c r="WDK58" s="239"/>
      <c r="WDL58" s="239"/>
      <c r="WDM58" s="239"/>
      <c r="WDN58" s="239"/>
      <c r="WDO58" s="239"/>
      <c r="WDP58" s="239"/>
      <c r="WDQ58" s="239"/>
      <c r="WDR58" s="239"/>
      <c r="WDS58" s="239"/>
      <c r="WDT58" s="239"/>
      <c r="WDU58" s="239"/>
      <c r="WDV58" s="239"/>
      <c r="WDW58" s="239"/>
      <c r="WDX58" s="239"/>
      <c r="WDY58" s="239"/>
      <c r="WDZ58" s="239"/>
      <c r="WEA58" s="239"/>
      <c r="WEB58" s="239"/>
      <c r="WEC58" s="239"/>
      <c r="WED58" s="239"/>
      <c r="WEE58" s="239"/>
      <c r="WEF58" s="239"/>
      <c r="WEG58" s="239"/>
      <c r="WEH58" s="239"/>
      <c r="WEI58" s="239"/>
      <c r="WEJ58" s="239"/>
      <c r="WEK58" s="239"/>
      <c r="WEL58" s="239"/>
      <c r="WEM58" s="239"/>
      <c r="WEN58" s="239"/>
      <c r="WEO58" s="239"/>
      <c r="WEP58" s="239"/>
      <c r="WEQ58" s="239"/>
      <c r="WER58" s="239"/>
      <c r="WES58" s="239"/>
      <c r="WET58" s="239"/>
      <c r="WEU58" s="239"/>
      <c r="WEV58" s="239"/>
      <c r="WEW58" s="239"/>
      <c r="WEX58" s="239"/>
      <c r="WEY58" s="239"/>
      <c r="WEZ58" s="239"/>
      <c r="WFA58" s="239"/>
      <c r="WFB58" s="239"/>
      <c r="WFC58" s="239"/>
      <c r="WFD58" s="239"/>
      <c r="WFE58" s="239"/>
      <c r="WFF58" s="239"/>
      <c r="WFG58" s="239"/>
      <c r="WFH58" s="239"/>
      <c r="WFI58" s="239"/>
      <c r="WFJ58" s="239"/>
      <c r="WFK58" s="239"/>
      <c r="WFL58" s="239"/>
      <c r="WFM58" s="239"/>
      <c r="WFN58" s="239"/>
      <c r="WFO58" s="239"/>
      <c r="WFP58" s="239"/>
      <c r="WFQ58" s="239"/>
      <c r="WFR58" s="239"/>
      <c r="WFS58" s="239"/>
      <c r="WFT58" s="239"/>
      <c r="WFU58" s="239"/>
      <c r="WFV58" s="239"/>
      <c r="WFW58" s="239"/>
      <c r="WFX58" s="239"/>
      <c r="WFY58" s="239"/>
      <c r="WFZ58" s="239"/>
      <c r="WGA58" s="239"/>
      <c r="WGB58" s="239"/>
      <c r="WGC58" s="239"/>
      <c r="WGD58" s="239"/>
      <c r="WGE58" s="239"/>
      <c r="WGF58" s="239"/>
      <c r="WGG58" s="239"/>
      <c r="WGH58" s="239"/>
      <c r="WGI58" s="239"/>
      <c r="WGJ58" s="239"/>
      <c r="WGK58" s="239"/>
      <c r="WGL58" s="239"/>
      <c r="WGM58" s="239"/>
      <c r="WGN58" s="239"/>
      <c r="WGO58" s="239"/>
      <c r="WGP58" s="239"/>
      <c r="WGQ58" s="239"/>
      <c r="WGR58" s="239"/>
      <c r="WGS58" s="239"/>
      <c r="WGT58" s="239"/>
      <c r="WGU58" s="239"/>
      <c r="WGV58" s="239"/>
      <c r="WGW58" s="239"/>
      <c r="WGX58" s="239"/>
      <c r="WGY58" s="239"/>
      <c r="WGZ58" s="239"/>
      <c r="WHA58" s="239"/>
      <c r="WHB58" s="239"/>
      <c r="WHC58" s="239"/>
      <c r="WHD58" s="239"/>
      <c r="WHE58" s="239"/>
      <c r="WHF58" s="239"/>
      <c r="WHG58" s="239"/>
      <c r="WHH58" s="239"/>
      <c r="WHI58" s="239"/>
      <c r="WHJ58" s="239"/>
      <c r="WHK58" s="239"/>
      <c r="WHL58" s="239"/>
      <c r="WHM58" s="239"/>
      <c r="WHN58" s="239"/>
      <c r="WHO58" s="239"/>
      <c r="WHP58" s="239"/>
      <c r="WHQ58" s="239"/>
      <c r="WHR58" s="239"/>
      <c r="WHS58" s="239"/>
      <c r="WHT58" s="239"/>
      <c r="WHU58" s="239"/>
      <c r="WHV58" s="239"/>
      <c r="WHW58" s="239"/>
      <c r="WHX58" s="239"/>
      <c r="WHY58" s="239"/>
      <c r="WHZ58" s="239"/>
      <c r="WIA58" s="239"/>
      <c r="WIB58" s="239"/>
      <c r="WIC58" s="239"/>
      <c r="WID58" s="239"/>
      <c r="WIE58" s="239"/>
      <c r="WIF58" s="239"/>
      <c r="WIG58" s="239"/>
      <c r="WIH58" s="239"/>
      <c r="WII58" s="239"/>
      <c r="WIJ58" s="239"/>
      <c r="WIK58" s="239"/>
      <c r="WIL58" s="239"/>
      <c r="WIM58" s="239"/>
      <c r="WIN58" s="239"/>
      <c r="WIO58" s="239"/>
      <c r="WIP58" s="239"/>
      <c r="WIQ58" s="239"/>
      <c r="WIR58" s="239"/>
      <c r="WIS58" s="239"/>
      <c r="WIT58" s="239"/>
      <c r="WIU58" s="239"/>
      <c r="WIV58" s="239"/>
      <c r="WIW58" s="239"/>
      <c r="WIX58" s="239"/>
      <c r="WIY58" s="239"/>
      <c r="WIZ58" s="239"/>
      <c r="WJA58" s="239"/>
      <c r="WJB58" s="239"/>
      <c r="WJC58" s="239"/>
      <c r="WJD58" s="239"/>
      <c r="WJE58" s="239"/>
      <c r="WJF58" s="239"/>
      <c r="WJG58" s="239"/>
      <c r="WJH58" s="239"/>
      <c r="WJI58" s="239"/>
      <c r="WJJ58" s="239"/>
      <c r="WJK58" s="239"/>
      <c r="WJL58" s="239"/>
      <c r="WJM58" s="239"/>
      <c r="WJN58" s="239"/>
      <c r="WJO58" s="239"/>
      <c r="WJP58" s="239"/>
      <c r="WJQ58" s="239"/>
      <c r="WJR58" s="239"/>
      <c r="WJS58" s="239"/>
      <c r="WJT58" s="239"/>
      <c r="WJU58" s="239"/>
      <c r="WJV58" s="239"/>
      <c r="WJW58" s="239"/>
      <c r="WJX58" s="239"/>
      <c r="WJY58" s="239"/>
      <c r="WJZ58" s="239"/>
      <c r="WKA58" s="239"/>
      <c r="WKB58" s="239"/>
      <c r="WKC58" s="239"/>
      <c r="WKD58" s="239"/>
      <c r="WKE58" s="239"/>
      <c r="WKF58" s="239"/>
      <c r="WKG58" s="239"/>
      <c r="WKH58" s="239"/>
      <c r="WKI58" s="239"/>
      <c r="WKJ58" s="239"/>
      <c r="WKK58" s="239"/>
      <c r="WKL58" s="239"/>
      <c r="WKM58" s="239"/>
      <c r="WKN58" s="239"/>
      <c r="WKO58" s="239"/>
      <c r="WKP58" s="239"/>
      <c r="WKQ58" s="239"/>
      <c r="WKR58" s="239"/>
      <c r="WKS58" s="239"/>
      <c r="WKT58" s="239"/>
      <c r="WKU58" s="239"/>
      <c r="WKV58" s="239"/>
      <c r="WKW58" s="239"/>
      <c r="WKX58" s="239"/>
      <c r="WKY58" s="239"/>
      <c r="WKZ58" s="239"/>
      <c r="WLA58" s="239"/>
      <c r="WLB58" s="239"/>
      <c r="WLC58" s="239"/>
      <c r="WLD58" s="239"/>
      <c r="WLE58" s="239"/>
      <c r="WLF58" s="239"/>
      <c r="WLG58" s="239"/>
      <c r="WLH58" s="239"/>
      <c r="WLI58" s="239"/>
      <c r="WLJ58" s="239"/>
      <c r="WLK58" s="239"/>
      <c r="WLL58" s="239"/>
      <c r="WLM58" s="239"/>
      <c r="WLN58" s="239"/>
      <c r="WLO58" s="239"/>
      <c r="WLP58" s="239"/>
      <c r="WLQ58" s="239"/>
      <c r="WLR58" s="239"/>
      <c r="WLS58" s="239"/>
      <c r="WLT58" s="239"/>
      <c r="WLU58" s="239"/>
      <c r="WLV58" s="239"/>
      <c r="WLW58" s="239"/>
      <c r="WLX58" s="239"/>
      <c r="WLY58" s="239"/>
      <c r="WLZ58" s="239"/>
      <c r="WMA58" s="239"/>
      <c r="WMB58" s="239"/>
      <c r="WMC58" s="239"/>
      <c r="WMD58" s="239"/>
      <c r="WME58" s="239"/>
      <c r="WMF58" s="239"/>
      <c r="WMG58" s="239"/>
      <c r="WMH58" s="239"/>
      <c r="WMI58" s="239"/>
      <c r="WMJ58" s="239"/>
      <c r="WMK58" s="239"/>
      <c r="WML58" s="239"/>
      <c r="WMM58" s="239"/>
      <c r="WMN58" s="239"/>
      <c r="WMO58" s="239"/>
      <c r="WMP58" s="239"/>
      <c r="WMQ58" s="239"/>
      <c r="WMR58" s="239"/>
      <c r="WMS58" s="239"/>
      <c r="WMT58" s="239"/>
      <c r="WMU58" s="239"/>
      <c r="WMV58" s="239"/>
      <c r="WMW58" s="239"/>
      <c r="WMX58" s="239"/>
      <c r="WMY58" s="239"/>
      <c r="WMZ58" s="239"/>
      <c r="WNA58" s="239"/>
      <c r="WNB58" s="239"/>
      <c r="WNC58" s="239"/>
      <c r="WND58" s="239"/>
      <c r="WNE58" s="239"/>
      <c r="WNF58" s="239"/>
      <c r="WNG58" s="239"/>
      <c r="WNH58" s="239"/>
      <c r="WNI58" s="239"/>
      <c r="WNJ58" s="239"/>
      <c r="WNK58" s="239"/>
      <c r="WNL58" s="239"/>
      <c r="WNM58" s="239"/>
      <c r="WNN58" s="239"/>
      <c r="WNO58" s="239"/>
      <c r="WNP58" s="239"/>
      <c r="WNQ58" s="239"/>
      <c r="WNR58" s="239"/>
      <c r="WNS58" s="239"/>
      <c r="WNT58" s="239"/>
      <c r="WNU58" s="239"/>
      <c r="WNV58" s="239"/>
      <c r="WNW58" s="239"/>
      <c r="WNX58" s="239"/>
      <c r="WNY58" s="239"/>
      <c r="WNZ58" s="239"/>
      <c r="WOA58" s="239"/>
      <c r="WOB58" s="239"/>
      <c r="WOC58" s="239"/>
      <c r="WOD58" s="239"/>
      <c r="WOE58" s="239"/>
      <c r="WOF58" s="239"/>
      <c r="WOG58" s="239"/>
      <c r="WOH58" s="239"/>
      <c r="WOI58" s="239"/>
      <c r="WOJ58" s="239"/>
      <c r="WOK58" s="239"/>
      <c r="WOL58" s="239"/>
      <c r="WOM58" s="239"/>
      <c r="WON58" s="239"/>
      <c r="WOO58" s="239"/>
      <c r="WOP58" s="239"/>
      <c r="WOQ58" s="239"/>
      <c r="WOR58" s="239"/>
      <c r="WOS58" s="239"/>
      <c r="WOT58" s="239"/>
      <c r="WOU58" s="239"/>
      <c r="WOV58" s="239"/>
      <c r="WOW58" s="239"/>
      <c r="WOX58" s="239"/>
      <c r="WOY58" s="239"/>
      <c r="WOZ58" s="239"/>
      <c r="WPA58" s="239"/>
      <c r="WPB58" s="239"/>
      <c r="WPC58" s="239"/>
      <c r="WPD58" s="239"/>
      <c r="WPE58" s="239"/>
      <c r="WPF58" s="239"/>
      <c r="WPG58" s="239"/>
      <c r="WPH58" s="239"/>
      <c r="WPI58" s="239"/>
      <c r="WPJ58" s="239"/>
      <c r="WPK58" s="239"/>
      <c r="WPL58" s="239"/>
      <c r="WPM58" s="239"/>
      <c r="WPN58" s="239"/>
      <c r="WPO58" s="239"/>
      <c r="WPP58" s="239"/>
      <c r="WPQ58" s="239"/>
      <c r="WPR58" s="239"/>
      <c r="WPS58" s="239"/>
      <c r="WPT58" s="239"/>
      <c r="WPU58" s="239"/>
      <c r="WPV58" s="239"/>
      <c r="WPW58" s="239"/>
      <c r="WPX58" s="239"/>
      <c r="WPY58" s="239"/>
      <c r="WPZ58" s="239"/>
      <c r="WQA58" s="239"/>
      <c r="WQB58" s="239"/>
      <c r="WQC58" s="239"/>
      <c r="WQD58" s="239"/>
      <c r="WQE58" s="239"/>
      <c r="WQF58" s="239"/>
      <c r="WQG58" s="239"/>
      <c r="WQH58" s="239"/>
      <c r="WQI58" s="239"/>
      <c r="WQJ58" s="239"/>
      <c r="WQK58" s="239"/>
      <c r="WQL58" s="239"/>
      <c r="WQM58" s="239"/>
      <c r="WQN58" s="239"/>
      <c r="WQO58" s="239"/>
      <c r="WQP58" s="239"/>
      <c r="WQQ58" s="239"/>
      <c r="WQR58" s="239"/>
      <c r="WQS58" s="239"/>
      <c r="WQT58" s="239"/>
      <c r="WQU58" s="239"/>
      <c r="WQV58" s="239"/>
      <c r="WQW58" s="239"/>
      <c r="WQX58" s="239"/>
      <c r="WQY58" s="239"/>
      <c r="WQZ58" s="239"/>
      <c r="WRA58" s="239"/>
      <c r="WRB58" s="239"/>
      <c r="WRC58" s="239"/>
      <c r="WRD58" s="239"/>
      <c r="WRE58" s="239"/>
      <c r="WRF58" s="239"/>
      <c r="WRG58" s="239"/>
      <c r="WRH58" s="239"/>
      <c r="WRI58" s="239"/>
      <c r="WRJ58" s="239"/>
      <c r="WRK58" s="239"/>
      <c r="WRL58" s="239"/>
      <c r="WRM58" s="239"/>
      <c r="WRN58" s="239"/>
      <c r="WRO58" s="239"/>
      <c r="WRP58" s="239"/>
      <c r="WRQ58" s="239"/>
      <c r="WRR58" s="239"/>
      <c r="WRS58" s="239"/>
      <c r="WRT58" s="239"/>
      <c r="WRU58" s="239"/>
      <c r="WRV58" s="239"/>
      <c r="WRW58" s="239"/>
      <c r="WRX58" s="239"/>
      <c r="WRY58" s="239"/>
      <c r="WRZ58" s="239"/>
      <c r="WSA58" s="239"/>
      <c r="WSB58" s="239"/>
      <c r="WSC58" s="239"/>
      <c r="WSD58" s="239"/>
      <c r="WSE58" s="239"/>
      <c r="WSF58" s="239"/>
      <c r="WSG58" s="239"/>
      <c r="WSH58" s="239"/>
      <c r="WSI58" s="239"/>
      <c r="WSJ58" s="239"/>
      <c r="WSK58" s="239"/>
      <c r="WSL58" s="239"/>
      <c r="WSM58" s="239"/>
      <c r="WSN58" s="239"/>
      <c r="WSO58" s="239"/>
      <c r="WSP58" s="239"/>
      <c r="WSQ58" s="239"/>
      <c r="WSR58" s="239"/>
      <c r="WSS58" s="239"/>
      <c r="WST58" s="239"/>
      <c r="WSU58" s="239"/>
      <c r="WSV58" s="239"/>
      <c r="WSW58" s="239"/>
      <c r="WSX58" s="239"/>
      <c r="WSY58" s="239"/>
      <c r="WSZ58" s="239"/>
      <c r="WTA58" s="239"/>
      <c r="WTB58" s="239"/>
      <c r="WTC58" s="239"/>
      <c r="WTD58" s="239"/>
      <c r="WTE58" s="239"/>
      <c r="WTF58" s="239"/>
      <c r="WTG58" s="239"/>
      <c r="WTH58" s="239"/>
      <c r="WTI58" s="239"/>
      <c r="WTJ58" s="239"/>
      <c r="WTK58" s="239"/>
      <c r="WTL58" s="239"/>
      <c r="WTM58" s="239"/>
      <c r="WTN58" s="239"/>
      <c r="WTO58" s="239"/>
      <c r="WTP58" s="239"/>
      <c r="WTQ58" s="239"/>
      <c r="WTR58" s="239"/>
      <c r="WTS58" s="239"/>
      <c r="WTT58" s="239"/>
      <c r="WTU58" s="239"/>
      <c r="WTV58" s="239"/>
      <c r="WTW58" s="239"/>
      <c r="WTX58" s="239"/>
      <c r="WTY58" s="239"/>
      <c r="WTZ58" s="239"/>
      <c r="WUA58" s="239"/>
      <c r="WUB58" s="239"/>
      <c r="WUC58" s="239"/>
      <c r="WUD58" s="239"/>
      <c r="WUE58" s="239"/>
      <c r="WUF58" s="239"/>
      <c r="WUG58" s="239"/>
      <c r="WUH58" s="239"/>
      <c r="WUI58" s="239"/>
      <c r="WUJ58" s="239"/>
      <c r="WUK58" s="239"/>
      <c r="WUL58" s="239"/>
      <c r="WUM58" s="239"/>
      <c r="WUN58" s="239"/>
      <c r="WUO58" s="239"/>
      <c r="WUP58" s="239"/>
      <c r="WUQ58" s="239"/>
      <c r="WUR58" s="239"/>
      <c r="WUS58" s="239"/>
      <c r="WUT58" s="239"/>
      <c r="WUU58" s="239"/>
      <c r="WUV58" s="239"/>
      <c r="WUW58" s="239"/>
      <c r="WUX58" s="239"/>
      <c r="WUY58" s="239"/>
      <c r="WUZ58" s="239"/>
      <c r="WVA58" s="239"/>
      <c r="WVB58" s="239"/>
      <c r="WVC58" s="239"/>
      <c r="WVD58" s="239"/>
      <c r="WVE58" s="239"/>
      <c r="WVF58" s="239"/>
      <c r="WVG58" s="239"/>
      <c r="WVH58" s="239"/>
      <c r="WVI58" s="239"/>
      <c r="WVJ58" s="239"/>
      <c r="WVK58" s="239"/>
      <c r="WVL58" s="239"/>
      <c r="WVM58" s="239"/>
      <c r="WVN58" s="239"/>
      <c r="WVO58" s="239"/>
      <c r="WVP58" s="239"/>
      <c r="WVQ58" s="239"/>
      <c r="WVR58" s="239"/>
      <c r="WVS58" s="239"/>
      <c r="WVT58" s="239"/>
      <c r="WVU58" s="239"/>
      <c r="WVV58" s="239"/>
      <c r="WVW58" s="239"/>
      <c r="WVX58" s="239"/>
      <c r="WVY58" s="239"/>
      <c r="WVZ58" s="239"/>
      <c r="WWA58" s="239"/>
      <c r="WWB58" s="239"/>
      <c r="WWC58" s="239"/>
      <c r="WWD58" s="239"/>
      <c r="WWE58" s="239"/>
      <c r="WWF58" s="239"/>
      <c r="WWG58" s="239"/>
      <c r="WWH58" s="239"/>
      <c r="WWI58" s="239"/>
      <c r="WWJ58" s="239"/>
      <c r="WWK58" s="239"/>
      <c r="WWL58" s="239"/>
      <c r="WWM58" s="239"/>
      <c r="WWN58" s="239"/>
      <c r="WWO58" s="239"/>
      <c r="WWP58" s="239"/>
      <c r="WWQ58" s="239"/>
      <c r="WWR58" s="239"/>
      <c r="WWS58" s="239"/>
      <c r="WWT58" s="239"/>
      <c r="WWU58" s="239"/>
      <c r="WWV58" s="239"/>
      <c r="WWW58" s="239"/>
      <c r="WWX58" s="239"/>
      <c r="WWY58" s="239"/>
      <c r="WWZ58" s="239"/>
      <c r="WXA58" s="239"/>
      <c r="WXB58" s="239"/>
      <c r="WXC58" s="239"/>
      <c r="WXD58" s="239"/>
      <c r="WXE58" s="239"/>
      <c r="WXF58" s="239"/>
      <c r="WXG58" s="239"/>
      <c r="WXH58" s="239"/>
      <c r="WXI58" s="239"/>
      <c r="WXJ58" s="239"/>
      <c r="WXK58" s="239"/>
      <c r="WXL58" s="239"/>
      <c r="WXM58" s="239"/>
      <c r="WXN58" s="239"/>
      <c r="WXO58" s="239"/>
      <c r="WXP58" s="239"/>
      <c r="WXQ58" s="239"/>
      <c r="WXR58" s="239"/>
      <c r="WXS58" s="239"/>
      <c r="WXT58" s="239"/>
      <c r="WXU58" s="239"/>
      <c r="WXV58" s="239"/>
      <c r="WXW58" s="239"/>
      <c r="WXX58" s="239"/>
      <c r="WXY58" s="239"/>
      <c r="WXZ58" s="239"/>
      <c r="WYA58" s="239"/>
      <c r="WYB58" s="239"/>
      <c r="WYC58" s="239"/>
      <c r="WYD58" s="239"/>
      <c r="WYE58" s="239"/>
      <c r="WYF58" s="239"/>
      <c r="WYG58" s="239"/>
      <c r="WYH58" s="239"/>
      <c r="WYI58" s="239"/>
      <c r="WYJ58" s="239"/>
      <c r="WYK58" s="239"/>
      <c r="WYL58" s="239"/>
      <c r="WYM58" s="239"/>
      <c r="WYN58" s="239"/>
      <c r="WYO58" s="239"/>
      <c r="WYP58" s="239"/>
      <c r="WYQ58" s="239"/>
      <c r="WYR58" s="239"/>
      <c r="WYS58" s="239"/>
      <c r="WYT58" s="239"/>
      <c r="WYU58" s="239"/>
      <c r="WYV58" s="239"/>
      <c r="WYW58" s="239"/>
      <c r="WYX58" s="239"/>
      <c r="WYY58" s="239"/>
      <c r="WYZ58" s="239"/>
      <c r="WZA58" s="239"/>
      <c r="WZB58" s="239"/>
      <c r="WZC58" s="239"/>
      <c r="WZD58" s="239"/>
      <c r="WZE58" s="239"/>
      <c r="WZF58" s="239"/>
      <c r="WZG58" s="239"/>
      <c r="WZH58" s="239"/>
      <c r="WZI58" s="239"/>
      <c r="WZJ58" s="239"/>
      <c r="WZK58" s="239"/>
      <c r="WZL58" s="239"/>
      <c r="WZM58" s="239"/>
      <c r="WZN58" s="239"/>
      <c r="WZO58" s="239"/>
      <c r="WZP58" s="239"/>
      <c r="WZQ58" s="239"/>
      <c r="WZR58" s="239"/>
      <c r="WZS58" s="239"/>
      <c r="WZT58" s="239"/>
      <c r="WZU58" s="239"/>
      <c r="WZV58" s="239"/>
      <c r="WZW58" s="239"/>
      <c r="WZX58" s="239"/>
      <c r="WZY58" s="239"/>
      <c r="WZZ58" s="239"/>
      <c r="XAA58" s="239"/>
      <c r="XAB58" s="239"/>
      <c r="XAC58" s="239"/>
      <c r="XAD58" s="239"/>
      <c r="XAE58" s="239"/>
      <c r="XAF58" s="239"/>
      <c r="XAG58" s="239"/>
      <c r="XAH58" s="239"/>
      <c r="XAI58" s="239"/>
      <c r="XAJ58" s="239"/>
      <c r="XAK58" s="239"/>
      <c r="XAL58" s="239"/>
      <c r="XAM58" s="239"/>
      <c r="XAN58" s="239"/>
      <c r="XAO58" s="239"/>
      <c r="XAP58" s="239"/>
      <c r="XAQ58" s="239"/>
      <c r="XAR58" s="239"/>
      <c r="XAS58" s="239"/>
      <c r="XAT58" s="239"/>
      <c r="XAU58" s="239"/>
      <c r="XAV58" s="239"/>
      <c r="XAW58" s="239"/>
      <c r="XAX58" s="239"/>
      <c r="XAY58" s="239"/>
      <c r="XAZ58" s="239"/>
      <c r="XBA58" s="239"/>
      <c r="XBB58" s="239"/>
      <c r="XBC58" s="239"/>
      <c r="XBD58" s="239"/>
      <c r="XBE58" s="239"/>
      <c r="XBF58" s="239"/>
      <c r="XBG58" s="239"/>
      <c r="XBH58" s="239"/>
      <c r="XBI58" s="239"/>
      <c r="XBJ58" s="239"/>
      <c r="XBK58" s="239"/>
      <c r="XBL58" s="239"/>
      <c r="XBM58" s="239"/>
      <c r="XBN58" s="239"/>
      <c r="XBO58" s="239"/>
      <c r="XBP58" s="239"/>
      <c r="XBQ58" s="239"/>
      <c r="XBR58" s="239"/>
      <c r="XBS58" s="239"/>
      <c r="XBT58" s="239"/>
      <c r="XBU58" s="239"/>
      <c r="XBV58" s="239"/>
      <c r="XBW58" s="239"/>
      <c r="XBX58" s="239"/>
      <c r="XBY58" s="239"/>
      <c r="XBZ58" s="239"/>
      <c r="XCA58" s="239"/>
      <c r="XCB58" s="239"/>
      <c r="XCC58" s="239"/>
      <c r="XCD58" s="239"/>
      <c r="XCE58" s="239"/>
      <c r="XCF58" s="239"/>
      <c r="XCG58" s="239"/>
      <c r="XCH58" s="239"/>
      <c r="XCI58" s="239"/>
      <c r="XCJ58" s="239"/>
      <c r="XCK58" s="239"/>
      <c r="XCL58" s="239"/>
      <c r="XCM58" s="239"/>
      <c r="XCN58" s="239"/>
      <c r="XCO58" s="239"/>
      <c r="XCP58" s="239"/>
      <c r="XCQ58" s="239"/>
      <c r="XCR58" s="239"/>
      <c r="XCS58" s="239"/>
      <c r="XCT58" s="239"/>
      <c r="XCU58" s="239"/>
      <c r="XCV58" s="239"/>
      <c r="XCW58" s="239"/>
      <c r="XCX58" s="239"/>
      <c r="XCY58" s="239"/>
      <c r="XCZ58" s="239"/>
      <c r="XDA58" s="239"/>
      <c r="XDB58" s="239"/>
      <c r="XDC58" s="239"/>
      <c r="XDD58" s="239"/>
      <c r="XDE58" s="239"/>
      <c r="XDF58" s="239"/>
      <c r="XDG58" s="239"/>
      <c r="XDH58" s="239"/>
      <c r="XDI58" s="239"/>
      <c r="XDJ58" s="239"/>
      <c r="XDK58" s="239"/>
      <c r="XDL58" s="239"/>
      <c r="XDM58" s="239"/>
      <c r="XDN58" s="239"/>
      <c r="XDO58" s="239"/>
      <c r="XDP58" s="239"/>
      <c r="XDQ58" s="239"/>
      <c r="XDR58" s="239"/>
      <c r="XDS58" s="239"/>
      <c r="XDT58" s="239"/>
      <c r="XDU58" s="239"/>
      <c r="XDV58" s="239"/>
      <c r="XDW58" s="239"/>
      <c r="XDX58" s="239"/>
      <c r="XDY58" s="239"/>
      <c r="XDZ58" s="239"/>
      <c r="XEA58" s="239"/>
      <c r="XEB58" s="239"/>
      <c r="XEC58" s="239"/>
      <c r="XED58" s="239"/>
      <c r="XEE58" s="239"/>
      <c r="XEF58" s="239"/>
      <c r="XEG58" s="239"/>
      <c r="XEH58" s="239"/>
      <c r="XEI58" s="239"/>
      <c r="XEJ58" s="239"/>
      <c r="XEK58" s="239"/>
      <c r="XEL58" s="239"/>
      <c r="XEM58" s="239"/>
      <c r="XEN58" s="239"/>
      <c r="XEO58" s="239"/>
      <c r="XEP58" s="239"/>
      <c r="XEQ58" s="239"/>
      <c r="XER58" s="239"/>
      <c r="XES58" s="239"/>
      <c r="XET58" s="239"/>
      <c r="XEU58" s="239"/>
      <c r="XEV58" s="239"/>
      <c r="XEW58" s="239"/>
      <c r="XEX58" s="239"/>
      <c r="XEY58" s="239"/>
      <c r="XEZ58" s="239"/>
      <c r="XFA58" s="239"/>
      <c r="XFB58" s="239"/>
      <c r="XFC58" s="239"/>
    </row>
    <row r="59" spans="2:16383" s="203" customFormat="1" ht="15.75" thickTop="1" x14ac:dyDescent="0.25">
      <c r="C59" s="211"/>
      <c r="D59" s="212"/>
      <c r="E59" s="212"/>
      <c r="F59" s="212"/>
      <c r="G59" s="212"/>
      <c r="J59" s="290"/>
      <c r="L59" s="197"/>
      <c r="M59" s="197"/>
      <c r="N59" s="195"/>
      <c r="O59" s="195"/>
      <c r="P59" s="205"/>
      <c r="Q59" s="205"/>
      <c r="R59" s="205"/>
      <c r="S59" s="205"/>
      <c r="T59" s="205"/>
      <c r="U59" s="205"/>
    </row>
    <row r="60" spans="2:16383" s="203" customFormat="1" ht="15" x14ac:dyDescent="0.25">
      <c r="C60" s="228" t="s">
        <v>32</v>
      </c>
      <c r="D60" s="301" t="s">
        <v>41</v>
      </c>
      <c r="E60" s="239"/>
      <c r="F60" s="239"/>
      <c r="G60" s="239"/>
      <c r="H60" s="239"/>
      <c r="I60" s="239"/>
      <c r="J60" s="239"/>
      <c r="K60" s="197"/>
      <c r="L60" s="197"/>
      <c r="M60" s="205"/>
      <c r="N60" s="195"/>
      <c r="O60" s="195"/>
      <c r="P60" s="205"/>
      <c r="Q60" s="205"/>
      <c r="R60" s="205"/>
      <c r="S60" s="205"/>
      <c r="T60" s="205"/>
      <c r="U60" s="205"/>
    </row>
    <row r="61" spans="2:16383" s="203" customFormat="1" ht="15.75" thickBot="1" x14ac:dyDescent="0.3">
      <c r="C61" s="312" t="s">
        <v>52</v>
      </c>
      <c r="D61" s="303">
        <f>SUM(D58:G58)</f>
        <v>0</v>
      </c>
      <c r="E61" s="304"/>
      <c r="G61" s="239"/>
      <c r="H61" s="239"/>
      <c r="I61" s="239"/>
      <c r="J61" s="239"/>
      <c r="K61" s="197"/>
      <c r="L61" s="197"/>
      <c r="M61" s="205"/>
      <c r="N61" s="195"/>
      <c r="O61" s="195"/>
      <c r="P61" s="205"/>
      <c r="Q61" s="205"/>
      <c r="R61" s="205"/>
      <c r="S61" s="205"/>
      <c r="T61" s="205"/>
      <c r="U61" s="205"/>
    </row>
    <row r="62" spans="2:16383" s="203" customFormat="1" ht="15.75" thickTop="1" thickBot="1" x14ac:dyDescent="0.3">
      <c r="B62" s="225"/>
      <c r="C62" s="225"/>
      <c r="D62" s="226"/>
      <c r="E62" s="226"/>
      <c r="F62" s="226"/>
      <c r="G62" s="226"/>
      <c r="H62" s="226"/>
      <c r="I62" s="226"/>
      <c r="J62" s="226"/>
      <c r="K62" s="226"/>
      <c r="L62" s="226"/>
      <c r="M62" s="226"/>
      <c r="N62" s="226"/>
      <c r="O62" s="195"/>
      <c r="P62" s="205"/>
      <c r="Q62" s="205"/>
      <c r="R62" s="205"/>
      <c r="S62" s="205"/>
      <c r="T62" s="205"/>
      <c r="U62" s="205"/>
    </row>
    <row r="63" spans="2:16383" s="203" customFormat="1" ht="14.25" x14ac:dyDescent="0.25">
      <c r="B63" s="211"/>
      <c r="C63" s="211"/>
      <c r="D63" s="212"/>
      <c r="E63" s="212"/>
      <c r="F63" s="212"/>
      <c r="G63" s="212"/>
      <c r="H63" s="212"/>
      <c r="I63" s="212"/>
      <c r="J63" s="212"/>
      <c r="K63" s="212"/>
      <c r="L63" s="212"/>
      <c r="M63" s="212"/>
      <c r="N63" s="212"/>
      <c r="O63" s="195"/>
      <c r="P63" s="205"/>
      <c r="Q63" s="205"/>
      <c r="R63" s="205"/>
      <c r="S63" s="205"/>
      <c r="T63" s="205"/>
      <c r="U63" s="205"/>
    </row>
    <row r="64" spans="2:16383" s="203" customFormat="1" ht="24.75" x14ac:dyDescent="0.25">
      <c r="B64" s="358">
        <v>2</v>
      </c>
      <c r="C64" s="228" t="str">
        <f>+C31</f>
        <v xml:space="preserve">Houders 10 Dosismeters excl + 4 incl. neutronenstraling </v>
      </c>
      <c r="D64" s="229"/>
      <c r="E64" s="229"/>
      <c r="F64" s="230"/>
      <c r="G64" s="230"/>
      <c r="H64" s="230"/>
      <c r="I64" s="230"/>
      <c r="J64" s="230"/>
      <c r="K64" s="230"/>
      <c r="L64" s="230"/>
      <c r="M64" s="230"/>
      <c r="N64" s="231"/>
      <c r="O64" s="195"/>
      <c r="P64" s="205"/>
      <c r="Q64" s="205"/>
      <c r="R64" s="205"/>
      <c r="S64" s="205"/>
      <c r="T64" s="205"/>
      <c r="U64" s="205"/>
    </row>
    <row r="65" spans="1:16383" s="203" customFormat="1" ht="15" x14ac:dyDescent="0.25">
      <c r="C65" s="239"/>
      <c r="D65" s="239"/>
      <c r="E65" s="239"/>
      <c r="F65" s="239"/>
      <c r="G65" s="239"/>
      <c r="H65" s="239"/>
      <c r="I65" s="239"/>
      <c r="J65" s="239"/>
      <c r="K65" s="197"/>
      <c r="L65" s="197"/>
      <c r="M65" s="197"/>
      <c r="N65" s="205"/>
      <c r="O65" s="195"/>
      <c r="P65" s="205"/>
      <c r="Q65" s="205"/>
      <c r="R65" s="205"/>
      <c r="S65" s="205"/>
      <c r="T65" s="205"/>
      <c r="U65" s="205"/>
    </row>
    <row r="66" spans="1:16383" s="203" customFormat="1" ht="15" x14ac:dyDescent="0.25">
      <c r="C66" s="213"/>
      <c r="D66" s="240" t="s">
        <v>0</v>
      </c>
      <c r="E66" s="241" t="s">
        <v>0</v>
      </c>
      <c r="F66" s="241" t="s">
        <v>0</v>
      </c>
      <c r="G66" s="241"/>
      <c r="H66" s="241"/>
      <c r="I66" s="242"/>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197"/>
      <c r="AU66" s="197"/>
      <c r="AV66" s="197"/>
      <c r="AW66" s="197"/>
      <c r="AX66" s="197"/>
      <c r="AY66" s="197"/>
      <c r="AZ66" s="197"/>
      <c r="BA66" s="197"/>
      <c r="BB66" s="197"/>
      <c r="BC66" s="197"/>
      <c r="BD66" s="197"/>
      <c r="BE66" s="197"/>
      <c r="BF66" s="197"/>
      <c r="BG66" s="197"/>
      <c r="BH66" s="197"/>
      <c r="BI66" s="197"/>
      <c r="BJ66" s="197"/>
      <c r="BK66" s="197"/>
      <c r="BL66" s="197"/>
      <c r="BM66" s="197"/>
      <c r="BN66" s="197"/>
      <c r="BO66" s="197"/>
      <c r="BP66" s="197"/>
      <c r="BQ66" s="197"/>
      <c r="BR66" s="197"/>
      <c r="BS66" s="197"/>
      <c r="BT66" s="197"/>
      <c r="BU66" s="197"/>
      <c r="BV66" s="197"/>
      <c r="BW66" s="197"/>
      <c r="BX66" s="197"/>
      <c r="BY66" s="197"/>
      <c r="BZ66" s="197"/>
      <c r="CA66" s="197"/>
      <c r="CB66" s="197"/>
      <c r="CC66" s="197"/>
      <c r="CD66" s="197"/>
      <c r="CE66" s="197"/>
      <c r="CF66" s="197"/>
      <c r="CG66" s="197"/>
      <c r="CH66" s="197"/>
      <c r="CI66" s="197"/>
      <c r="CJ66" s="197"/>
      <c r="CK66" s="197"/>
      <c r="CL66" s="197"/>
      <c r="CM66" s="197"/>
      <c r="CN66" s="197"/>
      <c r="CO66" s="197"/>
      <c r="CP66" s="197"/>
      <c r="CQ66" s="197"/>
      <c r="CR66" s="197"/>
      <c r="CS66" s="197"/>
      <c r="CT66" s="197"/>
      <c r="CU66" s="197"/>
      <c r="CV66" s="197"/>
      <c r="CW66" s="197"/>
      <c r="CX66" s="197"/>
      <c r="CY66" s="197"/>
      <c r="CZ66" s="197"/>
      <c r="DA66" s="197"/>
      <c r="DB66" s="197"/>
      <c r="DC66" s="197"/>
      <c r="DD66" s="197"/>
      <c r="DE66" s="197"/>
      <c r="DF66" s="197"/>
      <c r="DG66" s="197"/>
      <c r="DH66" s="197"/>
      <c r="DI66" s="197"/>
      <c r="DJ66" s="197"/>
      <c r="DK66" s="197"/>
      <c r="DL66" s="197"/>
      <c r="DM66" s="197"/>
      <c r="DN66" s="197"/>
      <c r="DO66" s="197"/>
      <c r="DP66" s="197"/>
      <c r="DQ66" s="197"/>
      <c r="DR66" s="197"/>
      <c r="DS66" s="197"/>
      <c r="DT66" s="197"/>
      <c r="DU66" s="197"/>
      <c r="DV66" s="197"/>
      <c r="DW66" s="197"/>
      <c r="DX66" s="197"/>
      <c r="DY66" s="197"/>
      <c r="DZ66" s="197"/>
      <c r="EA66" s="197"/>
      <c r="EB66" s="197"/>
      <c r="EC66" s="197"/>
      <c r="ED66" s="197"/>
      <c r="EE66" s="197"/>
      <c r="EF66" s="197"/>
      <c r="EG66" s="197"/>
      <c r="EH66" s="197"/>
      <c r="EI66" s="197"/>
      <c r="EJ66" s="197"/>
      <c r="EK66" s="197"/>
      <c r="EL66" s="197"/>
      <c r="EM66" s="197"/>
      <c r="EN66" s="197"/>
      <c r="EO66" s="197"/>
      <c r="EP66" s="197"/>
      <c r="EQ66" s="197"/>
      <c r="ER66" s="197"/>
      <c r="ES66" s="197"/>
      <c r="ET66" s="197"/>
      <c r="EU66" s="197"/>
      <c r="EV66" s="197"/>
      <c r="EW66" s="197"/>
      <c r="EX66" s="197"/>
      <c r="EY66" s="197"/>
      <c r="EZ66" s="197"/>
      <c r="FA66" s="197"/>
      <c r="FB66" s="197"/>
      <c r="FC66" s="197"/>
      <c r="FD66" s="197"/>
      <c r="FE66" s="197"/>
      <c r="FF66" s="197"/>
      <c r="FG66" s="197"/>
      <c r="FH66" s="197"/>
      <c r="FI66" s="197"/>
      <c r="FJ66" s="197"/>
      <c r="FK66" s="197"/>
      <c r="FL66" s="197"/>
      <c r="FM66" s="197"/>
      <c r="FN66" s="197"/>
      <c r="FO66" s="197"/>
      <c r="FP66" s="197"/>
      <c r="FQ66" s="197"/>
      <c r="FR66" s="197"/>
      <c r="FS66" s="197"/>
      <c r="FT66" s="197"/>
      <c r="FU66" s="197"/>
      <c r="FV66" s="197"/>
      <c r="FW66" s="197"/>
      <c r="FX66" s="197"/>
      <c r="FY66" s="197"/>
      <c r="FZ66" s="197"/>
      <c r="GA66" s="197"/>
      <c r="GB66" s="197"/>
      <c r="GC66" s="197"/>
      <c r="GD66" s="197"/>
      <c r="GE66" s="197"/>
      <c r="GF66" s="197"/>
      <c r="GG66" s="197"/>
      <c r="GH66" s="197"/>
      <c r="GI66" s="197"/>
      <c r="GJ66" s="197"/>
      <c r="GK66" s="197"/>
      <c r="GL66" s="197"/>
      <c r="GM66" s="197"/>
      <c r="GN66" s="197"/>
      <c r="GO66" s="197"/>
      <c r="GP66" s="197"/>
      <c r="GQ66" s="197"/>
      <c r="GR66" s="197"/>
      <c r="GS66" s="197"/>
      <c r="GT66" s="197"/>
      <c r="GU66" s="197"/>
      <c r="GV66" s="197"/>
      <c r="GW66" s="197"/>
      <c r="GX66" s="197"/>
      <c r="GY66" s="197"/>
      <c r="GZ66" s="197"/>
      <c r="HA66" s="197"/>
      <c r="HB66" s="197"/>
      <c r="HC66" s="197"/>
      <c r="HD66" s="197"/>
      <c r="HE66" s="197"/>
      <c r="HF66" s="197"/>
      <c r="HG66" s="197"/>
      <c r="HH66" s="197"/>
      <c r="HI66" s="197"/>
      <c r="HJ66" s="197"/>
      <c r="HK66" s="197"/>
      <c r="HL66" s="197"/>
      <c r="HM66" s="197"/>
      <c r="HN66" s="197"/>
      <c r="HO66" s="197"/>
      <c r="HP66" s="197"/>
      <c r="HQ66" s="197"/>
      <c r="HR66" s="197"/>
      <c r="HS66" s="197"/>
      <c r="HT66" s="197"/>
      <c r="HU66" s="197"/>
      <c r="HV66" s="197"/>
      <c r="HW66" s="197"/>
      <c r="HX66" s="197"/>
      <c r="HY66" s="197"/>
      <c r="HZ66" s="197"/>
      <c r="IA66" s="197"/>
      <c r="IB66" s="197"/>
      <c r="IC66" s="197"/>
      <c r="ID66" s="197"/>
      <c r="IE66" s="197"/>
      <c r="IF66" s="197"/>
      <c r="IG66" s="197"/>
      <c r="IH66" s="197"/>
      <c r="II66" s="197"/>
      <c r="IJ66" s="197"/>
      <c r="IK66" s="197"/>
      <c r="IL66" s="197"/>
      <c r="IM66" s="197"/>
      <c r="IN66" s="197"/>
      <c r="IO66" s="197"/>
      <c r="IP66" s="197"/>
      <c r="IQ66" s="197"/>
      <c r="IR66" s="197"/>
      <c r="IS66" s="197"/>
      <c r="IT66" s="197"/>
      <c r="IU66" s="197"/>
      <c r="IV66" s="197"/>
      <c r="IW66" s="197"/>
      <c r="IX66" s="197"/>
      <c r="IY66" s="197"/>
      <c r="IZ66" s="197"/>
      <c r="JA66" s="197"/>
      <c r="JB66" s="197"/>
      <c r="JC66" s="197"/>
      <c r="JD66" s="197"/>
      <c r="JE66" s="197"/>
      <c r="JF66" s="197"/>
      <c r="JG66" s="197"/>
      <c r="JH66" s="197"/>
      <c r="JI66" s="197"/>
      <c r="JJ66" s="197"/>
      <c r="JK66" s="197"/>
      <c r="JL66" s="197"/>
      <c r="JM66" s="197"/>
      <c r="JN66" s="197"/>
      <c r="JO66" s="197"/>
      <c r="JP66" s="197"/>
      <c r="JQ66" s="197"/>
      <c r="JR66" s="197"/>
      <c r="JS66" s="197"/>
      <c r="JT66" s="197"/>
      <c r="JU66" s="197"/>
      <c r="JV66" s="197"/>
      <c r="JW66" s="197"/>
      <c r="JX66" s="197"/>
      <c r="JY66" s="197"/>
      <c r="JZ66" s="197"/>
      <c r="KA66" s="197"/>
      <c r="KB66" s="197"/>
      <c r="KC66" s="197"/>
      <c r="KD66" s="197"/>
      <c r="KE66" s="197"/>
      <c r="KF66" s="197"/>
      <c r="KG66" s="197"/>
      <c r="KH66" s="197"/>
      <c r="KI66" s="197"/>
      <c r="KJ66" s="197"/>
      <c r="KK66" s="197"/>
      <c r="KL66" s="197"/>
      <c r="KM66" s="197"/>
      <c r="KN66" s="197"/>
      <c r="KO66" s="197"/>
      <c r="KP66" s="197"/>
      <c r="KQ66" s="197"/>
      <c r="KR66" s="197"/>
      <c r="KS66" s="197"/>
      <c r="KT66" s="197"/>
      <c r="KU66" s="197"/>
      <c r="KV66" s="197"/>
      <c r="KW66" s="197"/>
      <c r="KX66" s="197"/>
      <c r="KY66" s="197"/>
      <c r="KZ66" s="197"/>
      <c r="LA66" s="197"/>
      <c r="LB66" s="197"/>
      <c r="LC66" s="197"/>
      <c r="LD66" s="197"/>
      <c r="LE66" s="197"/>
      <c r="LF66" s="197"/>
      <c r="LG66" s="197"/>
      <c r="LH66" s="197"/>
      <c r="LI66" s="197"/>
      <c r="LJ66" s="197"/>
      <c r="LK66" s="197"/>
      <c r="LL66" s="197"/>
      <c r="LM66" s="197"/>
      <c r="LN66" s="197"/>
      <c r="LO66" s="197"/>
      <c r="LP66" s="197"/>
      <c r="LQ66" s="197"/>
      <c r="LR66" s="197"/>
      <c r="LS66" s="197"/>
      <c r="LT66" s="197"/>
      <c r="LU66" s="197"/>
      <c r="LV66" s="197"/>
      <c r="LW66" s="197"/>
      <c r="LX66" s="197"/>
      <c r="LY66" s="197"/>
      <c r="LZ66" s="197"/>
      <c r="MA66" s="197"/>
      <c r="MB66" s="197"/>
      <c r="MC66" s="197"/>
      <c r="MD66" s="197"/>
      <c r="ME66" s="197"/>
      <c r="MF66" s="197"/>
      <c r="MG66" s="197"/>
      <c r="MH66" s="197"/>
      <c r="MI66" s="197"/>
      <c r="MJ66" s="197"/>
      <c r="MK66" s="197"/>
      <c r="ML66" s="197"/>
      <c r="MM66" s="197"/>
      <c r="MN66" s="197"/>
      <c r="MO66" s="197"/>
      <c r="MP66" s="197"/>
      <c r="MQ66" s="197"/>
      <c r="MR66" s="197"/>
      <c r="MS66" s="197"/>
      <c r="MT66" s="197"/>
      <c r="MU66" s="197"/>
      <c r="MV66" s="197"/>
      <c r="MW66" s="197"/>
      <c r="MX66" s="197"/>
      <c r="MY66" s="197"/>
      <c r="MZ66" s="197"/>
      <c r="NA66" s="197"/>
      <c r="NB66" s="197"/>
      <c r="NC66" s="197"/>
      <c r="ND66" s="197"/>
      <c r="NE66" s="197"/>
      <c r="NF66" s="197"/>
      <c r="NG66" s="197"/>
      <c r="NH66" s="197"/>
      <c r="NI66" s="197"/>
      <c r="NJ66" s="197"/>
      <c r="NK66" s="197"/>
      <c r="NL66" s="197"/>
      <c r="NM66" s="197"/>
      <c r="NN66" s="197"/>
      <c r="NO66" s="197"/>
      <c r="NP66" s="197"/>
      <c r="NQ66" s="197"/>
      <c r="NR66" s="197"/>
      <c r="NS66" s="197"/>
      <c r="NT66" s="197"/>
      <c r="NU66" s="197"/>
      <c r="NV66" s="197"/>
      <c r="NW66" s="197"/>
      <c r="NX66" s="197"/>
      <c r="NY66" s="197"/>
      <c r="NZ66" s="197"/>
      <c r="OA66" s="197"/>
      <c r="OB66" s="197"/>
      <c r="OC66" s="197"/>
      <c r="OD66" s="197"/>
      <c r="OE66" s="197"/>
      <c r="OF66" s="197"/>
      <c r="OG66" s="197"/>
      <c r="OH66" s="197"/>
      <c r="OI66" s="197"/>
      <c r="OJ66" s="197"/>
      <c r="OK66" s="197"/>
      <c r="OL66" s="197"/>
      <c r="OM66" s="197"/>
      <c r="ON66" s="197"/>
      <c r="OO66" s="197"/>
      <c r="OP66" s="197"/>
      <c r="OQ66" s="197"/>
      <c r="OR66" s="197"/>
      <c r="OS66" s="197"/>
      <c r="OT66" s="197"/>
      <c r="OU66" s="197"/>
      <c r="OV66" s="197"/>
      <c r="OW66" s="197"/>
      <c r="OX66" s="197"/>
      <c r="OY66" s="197"/>
      <c r="OZ66" s="197"/>
      <c r="PA66" s="197"/>
      <c r="PB66" s="197"/>
      <c r="PC66" s="197"/>
      <c r="PD66" s="197"/>
      <c r="PE66" s="197"/>
      <c r="PF66" s="197"/>
      <c r="PG66" s="197"/>
      <c r="PH66" s="197"/>
      <c r="PI66" s="197"/>
      <c r="PJ66" s="197"/>
      <c r="PK66" s="197"/>
      <c r="PL66" s="197"/>
      <c r="PM66" s="197"/>
      <c r="PN66" s="197"/>
      <c r="PO66" s="197"/>
      <c r="PP66" s="197"/>
      <c r="PQ66" s="197"/>
      <c r="PR66" s="197"/>
      <c r="PS66" s="197"/>
      <c r="PT66" s="197"/>
      <c r="PU66" s="197"/>
      <c r="PV66" s="197"/>
      <c r="PW66" s="197"/>
      <c r="PX66" s="197"/>
      <c r="PY66" s="197"/>
      <c r="PZ66" s="197"/>
      <c r="QA66" s="197"/>
      <c r="QB66" s="197"/>
      <c r="QC66" s="197"/>
      <c r="QD66" s="197"/>
      <c r="QE66" s="197"/>
      <c r="QF66" s="197"/>
      <c r="QG66" s="197"/>
      <c r="QH66" s="197"/>
      <c r="QI66" s="197"/>
      <c r="QJ66" s="197"/>
      <c r="QK66" s="197"/>
      <c r="QL66" s="197"/>
      <c r="QM66" s="197"/>
      <c r="QN66" s="197"/>
      <c r="QO66" s="197"/>
      <c r="QP66" s="197"/>
      <c r="QQ66" s="197"/>
      <c r="QR66" s="197"/>
      <c r="QS66" s="197"/>
      <c r="QT66" s="197"/>
      <c r="QU66" s="197"/>
      <c r="QV66" s="197"/>
      <c r="QW66" s="197"/>
      <c r="QX66" s="197"/>
      <c r="QY66" s="197"/>
      <c r="QZ66" s="197"/>
      <c r="RA66" s="197"/>
      <c r="RB66" s="197"/>
      <c r="RC66" s="197"/>
      <c r="RD66" s="197"/>
      <c r="RE66" s="197"/>
      <c r="RF66" s="197"/>
      <c r="RG66" s="197"/>
      <c r="RH66" s="197"/>
      <c r="RI66" s="197"/>
      <c r="RJ66" s="197"/>
      <c r="RK66" s="197"/>
      <c r="RL66" s="197"/>
      <c r="RM66" s="197"/>
      <c r="RN66" s="197"/>
      <c r="RO66" s="197"/>
      <c r="RP66" s="197"/>
      <c r="RQ66" s="197"/>
      <c r="RR66" s="197"/>
      <c r="RS66" s="197"/>
      <c r="RT66" s="197"/>
      <c r="RU66" s="197"/>
      <c r="RV66" s="197"/>
      <c r="RW66" s="197"/>
      <c r="RX66" s="197"/>
      <c r="RY66" s="197"/>
      <c r="RZ66" s="197"/>
      <c r="SA66" s="197"/>
      <c r="SB66" s="197"/>
      <c r="SC66" s="197"/>
      <c r="SD66" s="197"/>
      <c r="SE66" s="197"/>
      <c r="SF66" s="197"/>
      <c r="SG66" s="197"/>
      <c r="SH66" s="197"/>
      <c r="SI66" s="197"/>
      <c r="SJ66" s="197"/>
      <c r="SK66" s="197"/>
      <c r="SL66" s="197"/>
      <c r="SM66" s="197"/>
      <c r="SN66" s="197"/>
      <c r="SO66" s="197"/>
      <c r="SP66" s="197"/>
      <c r="SQ66" s="197"/>
      <c r="SR66" s="197"/>
      <c r="SS66" s="197"/>
      <c r="ST66" s="197"/>
      <c r="SU66" s="197"/>
      <c r="SV66" s="197"/>
      <c r="SW66" s="197"/>
      <c r="SX66" s="197"/>
      <c r="SY66" s="197"/>
      <c r="SZ66" s="197"/>
      <c r="TA66" s="197"/>
      <c r="TB66" s="197"/>
      <c r="TC66" s="197"/>
      <c r="TD66" s="197"/>
      <c r="TE66" s="197"/>
      <c r="TF66" s="197"/>
      <c r="TG66" s="197"/>
      <c r="TH66" s="197"/>
      <c r="TI66" s="197"/>
      <c r="TJ66" s="197"/>
      <c r="TK66" s="197"/>
      <c r="TL66" s="197"/>
      <c r="TM66" s="197"/>
      <c r="TN66" s="197"/>
      <c r="TO66" s="197"/>
      <c r="TP66" s="197"/>
      <c r="TQ66" s="197"/>
      <c r="TR66" s="197"/>
      <c r="TS66" s="197"/>
      <c r="TT66" s="197"/>
      <c r="TU66" s="197"/>
      <c r="TV66" s="197"/>
      <c r="TW66" s="197"/>
      <c r="TX66" s="197"/>
      <c r="TY66" s="197"/>
      <c r="TZ66" s="197"/>
      <c r="UA66" s="197"/>
      <c r="UB66" s="197"/>
      <c r="UC66" s="197"/>
      <c r="UD66" s="197"/>
      <c r="UE66" s="197"/>
      <c r="UF66" s="197"/>
      <c r="UG66" s="197"/>
      <c r="UH66" s="197"/>
      <c r="UI66" s="197"/>
      <c r="UJ66" s="197"/>
      <c r="UK66" s="197"/>
      <c r="UL66" s="197"/>
      <c r="UM66" s="197"/>
      <c r="UN66" s="197"/>
      <c r="UO66" s="197"/>
      <c r="UP66" s="197"/>
      <c r="UQ66" s="197"/>
      <c r="UR66" s="197"/>
      <c r="US66" s="197"/>
      <c r="UT66" s="197"/>
      <c r="UU66" s="197"/>
      <c r="UV66" s="197"/>
      <c r="UW66" s="197"/>
      <c r="UX66" s="197"/>
      <c r="UY66" s="197"/>
      <c r="UZ66" s="197"/>
      <c r="VA66" s="197"/>
      <c r="VB66" s="197"/>
      <c r="VC66" s="197"/>
      <c r="VD66" s="197"/>
      <c r="VE66" s="197"/>
      <c r="VF66" s="197"/>
      <c r="VG66" s="197"/>
      <c r="VH66" s="197"/>
      <c r="VI66" s="197"/>
      <c r="VJ66" s="197"/>
      <c r="VK66" s="197"/>
      <c r="VL66" s="197"/>
      <c r="VM66" s="197"/>
      <c r="VN66" s="197"/>
      <c r="VO66" s="197"/>
      <c r="VP66" s="197"/>
      <c r="VQ66" s="197"/>
      <c r="VR66" s="197"/>
      <c r="VS66" s="197"/>
      <c r="VT66" s="197"/>
      <c r="VU66" s="197"/>
      <c r="VV66" s="197"/>
      <c r="VW66" s="197"/>
      <c r="VX66" s="197"/>
      <c r="VY66" s="197"/>
      <c r="VZ66" s="197"/>
      <c r="WA66" s="197"/>
      <c r="WB66" s="197"/>
      <c r="WC66" s="197"/>
      <c r="WD66" s="197"/>
      <c r="WE66" s="197"/>
      <c r="WF66" s="197"/>
      <c r="WG66" s="197"/>
      <c r="WH66" s="197"/>
      <c r="WI66" s="197"/>
      <c r="WJ66" s="197"/>
      <c r="WK66" s="197"/>
      <c r="WL66" s="197"/>
      <c r="WM66" s="197"/>
      <c r="WN66" s="197"/>
      <c r="WO66" s="197"/>
      <c r="WP66" s="197"/>
      <c r="WQ66" s="197"/>
      <c r="WR66" s="197"/>
      <c r="WS66" s="197"/>
      <c r="WT66" s="197"/>
      <c r="WU66" s="197"/>
      <c r="WV66" s="197"/>
      <c r="WW66" s="197"/>
      <c r="WX66" s="197"/>
      <c r="WY66" s="197"/>
      <c r="WZ66" s="197"/>
      <c r="XA66" s="197"/>
      <c r="XB66" s="197"/>
      <c r="XC66" s="197"/>
      <c r="XD66" s="197"/>
      <c r="XE66" s="197"/>
      <c r="XF66" s="197"/>
      <c r="XG66" s="197"/>
      <c r="XH66" s="197"/>
      <c r="XI66" s="197"/>
      <c r="XJ66" s="197"/>
      <c r="XK66" s="197"/>
      <c r="XL66" s="197"/>
      <c r="XM66" s="197"/>
      <c r="XN66" s="197"/>
      <c r="XO66" s="197"/>
      <c r="XP66" s="197"/>
      <c r="XQ66" s="197"/>
      <c r="XR66" s="197"/>
      <c r="XS66" s="197"/>
      <c r="XT66" s="197"/>
      <c r="XU66" s="197"/>
      <c r="XV66" s="197"/>
      <c r="XW66" s="197"/>
      <c r="XX66" s="197"/>
      <c r="XY66" s="197"/>
      <c r="XZ66" s="197"/>
      <c r="YA66" s="197"/>
      <c r="YB66" s="197"/>
      <c r="YC66" s="197"/>
      <c r="YD66" s="197"/>
      <c r="YE66" s="197"/>
      <c r="YF66" s="197"/>
      <c r="YG66" s="197"/>
      <c r="YH66" s="197"/>
      <c r="YI66" s="197"/>
      <c r="YJ66" s="197"/>
      <c r="YK66" s="197"/>
      <c r="YL66" s="197"/>
      <c r="YM66" s="197"/>
      <c r="YN66" s="197"/>
      <c r="YO66" s="197"/>
      <c r="YP66" s="197"/>
      <c r="YQ66" s="197"/>
      <c r="YR66" s="197"/>
      <c r="YS66" s="197"/>
      <c r="YT66" s="197"/>
      <c r="YU66" s="197"/>
      <c r="YV66" s="197"/>
      <c r="YW66" s="197"/>
      <c r="YX66" s="197"/>
      <c r="YY66" s="197"/>
      <c r="YZ66" s="197"/>
      <c r="ZA66" s="197"/>
      <c r="ZB66" s="197"/>
      <c r="ZC66" s="197"/>
      <c r="ZD66" s="197"/>
      <c r="ZE66" s="197"/>
      <c r="ZF66" s="197"/>
      <c r="ZG66" s="197"/>
      <c r="ZH66" s="197"/>
      <c r="ZI66" s="197"/>
      <c r="ZJ66" s="197"/>
      <c r="ZK66" s="197"/>
      <c r="ZL66" s="197"/>
      <c r="ZM66" s="197"/>
      <c r="ZN66" s="197"/>
      <c r="ZO66" s="197"/>
      <c r="ZP66" s="197"/>
      <c r="ZQ66" s="197"/>
      <c r="ZR66" s="197"/>
      <c r="ZS66" s="197"/>
      <c r="ZT66" s="197"/>
      <c r="ZU66" s="197"/>
      <c r="ZV66" s="197"/>
      <c r="ZW66" s="197"/>
      <c r="ZX66" s="197"/>
      <c r="ZY66" s="197"/>
      <c r="ZZ66" s="197"/>
      <c r="AAA66" s="197"/>
      <c r="AAB66" s="197"/>
      <c r="AAC66" s="197"/>
      <c r="AAD66" s="197"/>
      <c r="AAE66" s="197"/>
      <c r="AAF66" s="197"/>
      <c r="AAG66" s="197"/>
      <c r="AAH66" s="197"/>
      <c r="AAI66" s="197"/>
      <c r="AAJ66" s="197"/>
      <c r="AAK66" s="197"/>
      <c r="AAL66" s="197"/>
      <c r="AAM66" s="197"/>
      <c r="AAN66" s="197"/>
      <c r="AAO66" s="197"/>
      <c r="AAP66" s="197"/>
      <c r="AAQ66" s="197"/>
      <c r="AAR66" s="197"/>
      <c r="AAS66" s="197"/>
      <c r="AAT66" s="197"/>
      <c r="AAU66" s="197"/>
      <c r="AAV66" s="197"/>
      <c r="AAW66" s="197"/>
      <c r="AAX66" s="197"/>
      <c r="AAY66" s="197"/>
      <c r="AAZ66" s="197"/>
      <c r="ABA66" s="197"/>
      <c r="ABB66" s="197"/>
      <c r="ABC66" s="197"/>
      <c r="ABD66" s="197"/>
      <c r="ABE66" s="197"/>
      <c r="ABF66" s="197"/>
      <c r="ABG66" s="197"/>
      <c r="ABH66" s="197"/>
      <c r="ABI66" s="197"/>
      <c r="ABJ66" s="197"/>
      <c r="ABK66" s="197"/>
      <c r="ABL66" s="197"/>
      <c r="ABM66" s="197"/>
      <c r="ABN66" s="197"/>
      <c r="ABO66" s="197"/>
      <c r="ABP66" s="197"/>
      <c r="ABQ66" s="197"/>
      <c r="ABR66" s="197"/>
      <c r="ABS66" s="197"/>
      <c r="ABT66" s="197"/>
      <c r="ABU66" s="197"/>
      <c r="ABV66" s="197"/>
      <c r="ABW66" s="197"/>
      <c r="ABX66" s="197"/>
      <c r="ABY66" s="197"/>
      <c r="ABZ66" s="197"/>
      <c r="ACA66" s="197"/>
      <c r="ACB66" s="197"/>
      <c r="ACC66" s="197"/>
      <c r="ACD66" s="197"/>
      <c r="ACE66" s="197"/>
      <c r="ACF66" s="197"/>
      <c r="ACG66" s="197"/>
      <c r="ACH66" s="197"/>
      <c r="ACI66" s="197"/>
      <c r="ACJ66" s="197"/>
      <c r="ACK66" s="197"/>
      <c r="ACL66" s="197"/>
      <c r="ACM66" s="197"/>
      <c r="ACN66" s="197"/>
      <c r="ACO66" s="197"/>
      <c r="ACP66" s="197"/>
      <c r="ACQ66" s="197"/>
      <c r="ACR66" s="197"/>
      <c r="ACS66" s="197"/>
      <c r="ACT66" s="197"/>
      <c r="ACU66" s="197"/>
      <c r="ACV66" s="197"/>
      <c r="ACW66" s="197"/>
      <c r="ACX66" s="197"/>
      <c r="ACY66" s="197"/>
      <c r="ACZ66" s="197"/>
      <c r="ADA66" s="197"/>
      <c r="ADB66" s="197"/>
      <c r="ADC66" s="197"/>
      <c r="ADD66" s="197"/>
      <c r="ADE66" s="197"/>
      <c r="ADF66" s="197"/>
      <c r="ADG66" s="197"/>
      <c r="ADH66" s="197"/>
      <c r="ADI66" s="197"/>
      <c r="ADJ66" s="197"/>
      <c r="ADK66" s="197"/>
      <c r="ADL66" s="197"/>
      <c r="ADM66" s="197"/>
      <c r="ADN66" s="197"/>
      <c r="ADO66" s="197"/>
      <c r="ADP66" s="197"/>
      <c r="ADQ66" s="197"/>
      <c r="ADR66" s="197"/>
      <c r="ADS66" s="197"/>
      <c r="ADT66" s="197"/>
      <c r="ADU66" s="197"/>
      <c r="ADV66" s="197"/>
      <c r="ADW66" s="197"/>
      <c r="ADX66" s="197"/>
      <c r="ADY66" s="197"/>
      <c r="ADZ66" s="197"/>
      <c r="AEA66" s="197"/>
      <c r="AEB66" s="197"/>
      <c r="AEC66" s="197"/>
      <c r="AED66" s="197"/>
      <c r="AEE66" s="197"/>
      <c r="AEF66" s="197"/>
      <c r="AEG66" s="197"/>
      <c r="AEH66" s="197"/>
      <c r="AEI66" s="197"/>
      <c r="AEJ66" s="197"/>
      <c r="AEK66" s="197"/>
      <c r="AEL66" s="197"/>
      <c r="AEM66" s="197"/>
      <c r="AEN66" s="197"/>
      <c r="AEO66" s="197"/>
      <c r="AEP66" s="197"/>
      <c r="AEQ66" s="197"/>
      <c r="AER66" s="197"/>
      <c r="AES66" s="197"/>
      <c r="AET66" s="197"/>
      <c r="AEU66" s="197"/>
      <c r="AEV66" s="197"/>
      <c r="AEW66" s="197"/>
      <c r="AEX66" s="197"/>
      <c r="AEY66" s="197"/>
      <c r="AEZ66" s="197"/>
      <c r="AFA66" s="197"/>
      <c r="AFB66" s="197"/>
      <c r="AFC66" s="197"/>
      <c r="AFD66" s="197"/>
      <c r="AFE66" s="197"/>
      <c r="AFF66" s="197"/>
      <c r="AFG66" s="197"/>
      <c r="AFH66" s="197"/>
      <c r="AFI66" s="197"/>
      <c r="AFJ66" s="197"/>
      <c r="AFK66" s="197"/>
      <c r="AFL66" s="197"/>
      <c r="AFM66" s="197"/>
      <c r="AFN66" s="197"/>
      <c r="AFO66" s="197"/>
      <c r="AFP66" s="197"/>
      <c r="AFQ66" s="197"/>
      <c r="AFR66" s="197"/>
      <c r="AFS66" s="197"/>
      <c r="AFT66" s="197"/>
      <c r="AFU66" s="197"/>
      <c r="AFV66" s="197"/>
      <c r="AFW66" s="197"/>
      <c r="AFX66" s="197"/>
      <c r="AFY66" s="197"/>
      <c r="AFZ66" s="197"/>
      <c r="AGA66" s="197"/>
      <c r="AGB66" s="197"/>
      <c r="AGC66" s="197"/>
      <c r="AGD66" s="197"/>
      <c r="AGE66" s="197"/>
      <c r="AGF66" s="197"/>
      <c r="AGG66" s="197"/>
      <c r="AGH66" s="197"/>
      <c r="AGI66" s="197"/>
      <c r="AGJ66" s="197"/>
      <c r="AGK66" s="197"/>
      <c r="AGL66" s="197"/>
      <c r="AGM66" s="197"/>
      <c r="AGN66" s="197"/>
      <c r="AGO66" s="197"/>
      <c r="AGP66" s="197"/>
      <c r="AGQ66" s="197"/>
      <c r="AGR66" s="197"/>
      <c r="AGS66" s="197"/>
      <c r="AGT66" s="197"/>
      <c r="AGU66" s="197"/>
      <c r="AGV66" s="197"/>
      <c r="AGW66" s="197"/>
      <c r="AGX66" s="197"/>
      <c r="AGY66" s="197"/>
      <c r="AGZ66" s="197"/>
      <c r="AHA66" s="197"/>
      <c r="AHB66" s="197"/>
      <c r="AHC66" s="197"/>
      <c r="AHD66" s="197"/>
      <c r="AHE66" s="197"/>
      <c r="AHF66" s="197"/>
      <c r="AHG66" s="197"/>
      <c r="AHH66" s="197"/>
      <c r="AHI66" s="197"/>
      <c r="AHJ66" s="197"/>
      <c r="AHK66" s="197"/>
      <c r="AHL66" s="197"/>
      <c r="AHM66" s="197"/>
      <c r="AHN66" s="197"/>
      <c r="AHO66" s="197"/>
      <c r="AHP66" s="197"/>
      <c r="AHQ66" s="197"/>
      <c r="AHR66" s="197"/>
      <c r="AHS66" s="197"/>
      <c r="AHT66" s="197"/>
      <c r="AHU66" s="197"/>
      <c r="AHV66" s="197"/>
      <c r="AHW66" s="197"/>
      <c r="AHX66" s="197"/>
      <c r="AHY66" s="197"/>
      <c r="AHZ66" s="197"/>
      <c r="AIA66" s="197"/>
      <c r="AIB66" s="197"/>
      <c r="AIC66" s="197"/>
      <c r="AID66" s="197"/>
      <c r="AIE66" s="197"/>
      <c r="AIF66" s="197"/>
      <c r="AIG66" s="197"/>
      <c r="AIH66" s="197"/>
      <c r="AII66" s="197"/>
      <c r="AIJ66" s="197"/>
      <c r="AIK66" s="197"/>
      <c r="AIL66" s="197"/>
      <c r="AIM66" s="197"/>
      <c r="AIN66" s="197"/>
      <c r="AIO66" s="197"/>
      <c r="AIP66" s="197"/>
      <c r="AIQ66" s="197"/>
      <c r="AIR66" s="197"/>
      <c r="AIS66" s="197"/>
      <c r="AIT66" s="197"/>
      <c r="AIU66" s="197"/>
      <c r="AIV66" s="197"/>
      <c r="AIW66" s="197"/>
      <c r="AIX66" s="197"/>
      <c r="AIY66" s="197"/>
      <c r="AIZ66" s="197"/>
      <c r="AJA66" s="197"/>
      <c r="AJB66" s="197"/>
      <c r="AJC66" s="197"/>
      <c r="AJD66" s="197"/>
      <c r="AJE66" s="197"/>
      <c r="AJF66" s="197"/>
      <c r="AJG66" s="197"/>
      <c r="AJH66" s="197"/>
      <c r="AJI66" s="197"/>
      <c r="AJJ66" s="197"/>
      <c r="AJK66" s="197"/>
      <c r="AJL66" s="197"/>
      <c r="AJM66" s="197"/>
      <c r="AJN66" s="197"/>
      <c r="AJO66" s="197"/>
      <c r="AJP66" s="197"/>
      <c r="AJQ66" s="197"/>
      <c r="AJR66" s="197"/>
      <c r="AJS66" s="197"/>
      <c r="AJT66" s="197"/>
      <c r="AJU66" s="197"/>
      <c r="AJV66" s="197"/>
      <c r="AJW66" s="197"/>
      <c r="AJX66" s="197"/>
      <c r="AJY66" s="197"/>
      <c r="AJZ66" s="197"/>
      <c r="AKA66" s="197"/>
      <c r="AKB66" s="197"/>
      <c r="AKC66" s="197"/>
      <c r="AKD66" s="197"/>
      <c r="AKE66" s="197"/>
      <c r="AKF66" s="197"/>
      <c r="AKG66" s="197"/>
      <c r="AKH66" s="197"/>
      <c r="AKI66" s="197"/>
      <c r="AKJ66" s="197"/>
      <c r="AKK66" s="197"/>
      <c r="AKL66" s="197"/>
      <c r="AKM66" s="197"/>
      <c r="AKN66" s="197"/>
      <c r="AKO66" s="197"/>
      <c r="AKP66" s="197"/>
      <c r="AKQ66" s="197"/>
      <c r="AKR66" s="197"/>
      <c r="AKS66" s="197"/>
      <c r="AKT66" s="197"/>
      <c r="AKU66" s="197"/>
      <c r="AKV66" s="197"/>
      <c r="AKW66" s="197"/>
      <c r="AKX66" s="197"/>
      <c r="AKY66" s="197"/>
      <c r="AKZ66" s="197"/>
      <c r="ALA66" s="197"/>
      <c r="ALB66" s="197"/>
      <c r="ALC66" s="197"/>
      <c r="ALD66" s="197"/>
      <c r="ALE66" s="197"/>
      <c r="ALF66" s="197"/>
      <c r="ALG66" s="197"/>
      <c r="ALH66" s="197"/>
      <c r="ALI66" s="197"/>
      <c r="ALJ66" s="197"/>
      <c r="ALK66" s="197"/>
      <c r="ALL66" s="197"/>
      <c r="ALM66" s="197"/>
      <c r="ALN66" s="197"/>
      <c r="ALO66" s="197"/>
      <c r="ALP66" s="197"/>
      <c r="ALQ66" s="197"/>
      <c r="ALR66" s="197"/>
      <c r="ALS66" s="197"/>
      <c r="ALT66" s="197"/>
      <c r="ALU66" s="197"/>
      <c r="ALV66" s="197"/>
      <c r="ALW66" s="197"/>
      <c r="ALX66" s="197"/>
      <c r="ALY66" s="197"/>
      <c r="ALZ66" s="197"/>
      <c r="AMA66" s="197"/>
      <c r="AMB66" s="197"/>
      <c r="AMC66" s="197"/>
      <c r="AMD66" s="197"/>
      <c r="AME66" s="197"/>
      <c r="AMF66" s="197"/>
      <c r="AMG66" s="197"/>
      <c r="AMH66" s="197"/>
      <c r="AMI66" s="197"/>
      <c r="AMJ66" s="197"/>
      <c r="AMK66" s="197"/>
      <c r="AML66" s="197"/>
      <c r="AMM66" s="197"/>
      <c r="AMN66" s="197"/>
      <c r="AMO66" s="197"/>
      <c r="AMP66" s="197"/>
      <c r="AMQ66" s="197"/>
      <c r="AMR66" s="197"/>
      <c r="AMS66" s="197"/>
      <c r="AMT66" s="197"/>
      <c r="AMU66" s="197"/>
      <c r="AMV66" s="197"/>
      <c r="AMW66" s="197"/>
      <c r="AMX66" s="197"/>
      <c r="AMY66" s="197"/>
      <c r="AMZ66" s="197"/>
      <c r="ANA66" s="197"/>
      <c r="ANB66" s="197"/>
      <c r="ANC66" s="197"/>
      <c r="AND66" s="197"/>
      <c r="ANE66" s="197"/>
      <c r="ANF66" s="197"/>
      <c r="ANG66" s="197"/>
      <c r="ANH66" s="197"/>
      <c r="ANI66" s="197"/>
      <c r="ANJ66" s="197"/>
      <c r="ANK66" s="197"/>
      <c r="ANL66" s="197"/>
      <c r="ANM66" s="197"/>
      <c r="ANN66" s="197"/>
      <c r="ANO66" s="197"/>
      <c r="ANP66" s="197"/>
      <c r="ANQ66" s="197"/>
      <c r="ANR66" s="197"/>
      <c r="ANS66" s="197"/>
      <c r="ANT66" s="197"/>
      <c r="ANU66" s="197"/>
      <c r="ANV66" s="197"/>
      <c r="ANW66" s="197"/>
      <c r="ANX66" s="197"/>
      <c r="ANY66" s="197"/>
      <c r="ANZ66" s="197"/>
      <c r="AOA66" s="197"/>
      <c r="AOB66" s="197"/>
      <c r="AOC66" s="197"/>
      <c r="AOD66" s="197"/>
      <c r="AOE66" s="197"/>
      <c r="AOF66" s="197"/>
      <c r="AOG66" s="197"/>
      <c r="AOH66" s="197"/>
      <c r="AOI66" s="197"/>
      <c r="AOJ66" s="197"/>
      <c r="AOK66" s="197"/>
      <c r="AOL66" s="197"/>
      <c r="AOM66" s="197"/>
      <c r="AON66" s="197"/>
      <c r="AOO66" s="197"/>
      <c r="AOP66" s="197"/>
      <c r="AOQ66" s="197"/>
      <c r="AOR66" s="197"/>
      <c r="AOS66" s="197"/>
      <c r="AOT66" s="197"/>
      <c r="AOU66" s="197"/>
      <c r="AOV66" s="197"/>
      <c r="AOW66" s="197"/>
      <c r="AOX66" s="197"/>
      <c r="AOY66" s="197"/>
      <c r="AOZ66" s="197"/>
      <c r="APA66" s="197"/>
      <c r="APB66" s="197"/>
      <c r="APC66" s="197"/>
      <c r="APD66" s="197"/>
      <c r="APE66" s="197"/>
      <c r="APF66" s="197"/>
      <c r="APG66" s="197"/>
      <c r="APH66" s="197"/>
      <c r="API66" s="197"/>
      <c r="APJ66" s="197"/>
      <c r="APK66" s="197"/>
      <c r="APL66" s="197"/>
      <c r="APM66" s="197"/>
      <c r="APN66" s="197"/>
      <c r="APO66" s="197"/>
      <c r="APP66" s="197"/>
      <c r="APQ66" s="197"/>
      <c r="APR66" s="197"/>
      <c r="APS66" s="197"/>
      <c r="APT66" s="197"/>
      <c r="APU66" s="197"/>
      <c r="APV66" s="197"/>
      <c r="APW66" s="197"/>
      <c r="APX66" s="197"/>
      <c r="APY66" s="197"/>
      <c r="APZ66" s="197"/>
      <c r="AQA66" s="197"/>
      <c r="AQB66" s="197"/>
      <c r="AQC66" s="197"/>
      <c r="AQD66" s="197"/>
      <c r="AQE66" s="197"/>
      <c r="AQF66" s="197"/>
      <c r="AQG66" s="197"/>
      <c r="AQH66" s="197"/>
      <c r="AQI66" s="197"/>
      <c r="AQJ66" s="197"/>
      <c r="AQK66" s="197"/>
      <c r="AQL66" s="197"/>
      <c r="AQM66" s="197"/>
      <c r="AQN66" s="197"/>
      <c r="AQO66" s="197"/>
      <c r="AQP66" s="197"/>
      <c r="AQQ66" s="197"/>
      <c r="AQR66" s="197"/>
      <c r="AQS66" s="197"/>
      <c r="AQT66" s="197"/>
      <c r="AQU66" s="197"/>
      <c r="AQV66" s="197"/>
      <c r="AQW66" s="197"/>
      <c r="AQX66" s="197"/>
      <c r="AQY66" s="197"/>
      <c r="AQZ66" s="197"/>
      <c r="ARA66" s="197"/>
      <c r="ARB66" s="197"/>
      <c r="ARC66" s="197"/>
      <c r="ARD66" s="197"/>
      <c r="ARE66" s="197"/>
      <c r="ARF66" s="197"/>
      <c r="ARG66" s="197"/>
      <c r="ARH66" s="197"/>
      <c r="ARI66" s="197"/>
      <c r="ARJ66" s="197"/>
      <c r="ARK66" s="197"/>
      <c r="ARL66" s="197"/>
      <c r="ARM66" s="197"/>
      <c r="ARN66" s="197"/>
      <c r="ARO66" s="197"/>
      <c r="ARP66" s="197"/>
      <c r="ARQ66" s="197"/>
      <c r="ARR66" s="197"/>
      <c r="ARS66" s="197"/>
      <c r="ART66" s="197"/>
      <c r="ARU66" s="197"/>
      <c r="ARV66" s="197"/>
      <c r="ARW66" s="197"/>
      <c r="ARX66" s="197"/>
      <c r="ARY66" s="197"/>
      <c r="ARZ66" s="197"/>
      <c r="ASA66" s="197"/>
      <c r="ASB66" s="197"/>
      <c r="ASC66" s="197"/>
      <c r="ASD66" s="197"/>
      <c r="ASE66" s="197"/>
      <c r="ASF66" s="197"/>
      <c r="ASG66" s="197"/>
      <c r="ASH66" s="197"/>
      <c r="ASI66" s="197"/>
      <c r="ASJ66" s="197"/>
      <c r="ASK66" s="197"/>
      <c r="ASL66" s="197"/>
      <c r="ASM66" s="197"/>
      <c r="ASN66" s="197"/>
      <c r="ASO66" s="197"/>
      <c r="ASP66" s="197"/>
      <c r="ASQ66" s="197"/>
      <c r="ASR66" s="197"/>
      <c r="ASS66" s="197"/>
      <c r="AST66" s="197"/>
      <c r="ASU66" s="197"/>
      <c r="ASV66" s="197"/>
      <c r="ASW66" s="197"/>
      <c r="ASX66" s="197"/>
      <c r="ASY66" s="197"/>
      <c r="ASZ66" s="197"/>
      <c r="ATA66" s="197"/>
      <c r="ATB66" s="197"/>
      <c r="ATC66" s="197"/>
      <c r="ATD66" s="197"/>
      <c r="ATE66" s="197"/>
      <c r="ATF66" s="197"/>
      <c r="ATG66" s="197"/>
      <c r="ATH66" s="197"/>
      <c r="ATI66" s="197"/>
      <c r="ATJ66" s="197"/>
      <c r="ATK66" s="197"/>
      <c r="ATL66" s="197"/>
      <c r="ATM66" s="197"/>
      <c r="ATN66" s="197"/>
      <c r="ATO66" s="197"/>
      <c r="ATP66" s="197"/>
      <c r="ATQ66" s="197"/>
      <c r="ATR66" s="197"/>
      <c r="ATS66" s="197"/>
      <c r="ATT66" s="197"/>
      <c r="ATU66" s="197"/>
      <c r="ATV66" s="197"/>
      <c r="ATW66" s="197"/>
      <c r="ATX66" s="197"/>
      <c r="ATY66" s="197"/>
      <c r="ATZ66" s="197"/>
      <c r="AUA66" s="197"/>
      <c r="AUB66" s="197"/>
      <c r="AUC66" s="197"/>
      <c r="AUD66" s="197"/>
      <c r="AUE66" s="197"/>
      <c r="AUF66" s="197"/>
      <c r="AUG66" s="197"/>
      <c r="AUH66" s="197"/>
      <c r="AUI66" s="197"/>
      <c r="AUJ66" s="197"/>
      <c r="AUK66" s="197"/>
      <c r="AUL66" s="197"/>
      <c r="AUM66" s="197"/>
      <c r="AUN66" s="197"/>
      <c r="AUO66" s="197"/>
      <c r="AUP66" s="197"/>
      <c r="AUQ66" s="197"/>
      <c r="AUR66" s="197"/>
      <c r="AUS66" s="197"/>
      <c r="AUT66" s="197"/>
      <c r="AUU66" s="197"/>
      <c r="AUV66" s="197"/>
      <c r="AUW66" s="197"/>
      <c r="AUX66" s="197"/>
      <c r="AUY66" s="197"/>
      <c r="AUZ66" s="197"/>
      <c r="AVA66" s="197"/>
      <c r="AVB66" s="197"/>
      <c r="AVC66" s="197"/>
      <c r="AVD66" s="197"/>
      <c r="AVE66" s="197"/>
      <c r="AVF66" s="197"/>
      <c r="AVG66" s="197"/>
      <c r="AVH66" s="197"/>
      <c r="AVI66" s="197"/>
      <c r="AVJ66" s="197"/>
      <c r="AVK66" s="197"/>
      <c r="AVL66" s="197"/>
      <c r="AVM66" s="197"/>
      <c r="AVN66" s="197"/>
      <c r="AVO66" s="197"/>
      <c r="AVP66" s="197"/>
      <c r="AVQ66" s="197"/>
      <c r="AVR66" s="197"/>
      <c r="AVS66" s="197"/>
      <c r="AVT66" s="197"/>
      <c r="AVU66" s="197"/>
      <c r="AVV66" s="197"/>
      <c r="AVW66" s="197"/>
      <c r="AVX66" s="197"/>
      <c r="AVY66" s="197"/>
      <c r="AVZ66" s="197"/>
      <c r="AWA66" s="197"/>
      <c r="AWB66" s="197"/>
      <c r="AWC66" s="197"/>
      <c r="AWD66" s="197"/>
      <c r="AWE66" s="197"/>
      <c r="AWF66" s="197"/>
      <c r="AWG66" s="197"/>
      <c r="AWH66" s="197"/>
      <c r="AWI66" s="197"/>
      <c r="AWJ66" s="197"/>
      <c r="AWK66" s="197"/>
      <c r="AWL66" s="197"/>
      <c r="AWM66" s="197"/>
      <c r="AWN66" s="197"/>
      <c r="AWO66" s="197"/>
      <c r="AWP66" s="197"/>
      <c r="AWQ66" s="197"/>
      <c r="AWR66" s="197"/>
      <c r="AWS66" s="197"/>
      <c r="AWT66" s="197"/>
      <c r="AWU66" s="197"/>
      <c r="AWV66" s="197"/>
      <c r="AWW66" s="197"/>
      <c r="AWX66" s="197"/>
      <c r="AWY66" s="197"/>
      <c r="AWZ66" s="197"/>
      <c r="AXA66" s="197"/>
      <c r="AXB66" s="197"/>
      <c r="AXC66" s="197"/>
      <c r="AXD66" s="197"/>
      <c r="AXE66" s="197"/>
      <c r="AXF66" s="197"/>
      <c r="AXG66" s="197"/>
      <c r="AXH66" s="197"/>
      <c r="AXI66" s="197"/>
      <c r="AXJ66" s="197"/>
      <c r="AXK66" s="197"/>
      <c r="AXL66" s="197"/>
      <c r="AXM66" s="197"/>
      <c r="AXN66" s="197"/>
      <c r="AXO66" s="197"/>
      <c r="AXP66" s="197"/>
      <c r="AXQ66" s="197"/>
      <c r="AXR66" s="197"/>
      <c r="AXS66" s="197"/>
      <c r="AXT66" s="197"/>
      <c r="AXU66" s="197"/>
      <c r="AXV66" s="197"/>
      <c r="AXW66" s="197"/>
      <c r="AXX66" s="197"/>
      <c r="AXY66" s="197"/>
      <c r="AXZ66" s="197"/>
      <c r="AYA66" s="197"/>
      <c r="AYB66" s="197"/>
      <c r="AYC66" s="197"/>
      <c r="AYD66" s="197"/>
      <c r="AYE66" s="197"/>
      <c r="AYF66" s="197"/>
      <c r="AYG66" s="197"/>
      <c r="AYH66" s="197"/>
      <c r="AYI66" s="197"/>
      <c r="AYJ66" s="197"/>
      <c r="AYK66" s="197"/>
      <c r="AYL66" s="197"/>
      <c r="AYM66" s="197"/>
      <c r="AYN66" s="197"/>
      <c r="AYO66" s="197"/>
      <c r="AYP66" s="197"/>
      <c r="AYQ66" s="197"/>
      <c r="AYR66" s="197"/>
      <c r="AYS66" s="197"/>
      <c r="AYT66" s="197"/>
      <c r="AYU66" s="197"/>
      <c r="AYV66" s="197"/>
      <c r="AYW66" s="197"/>
      <c r="AYX66" s="197"/>
      <c r="AYY66" s="197"/>
      <c r="AYZ66" s="197"/>
      <c r="AZA66" s="197"/>
      <c r="AZB66" s="197"/>
      <c r="AZC66" s="197"/>
      <c r="AZD66" s="197"/>
      <c r="AZE66" s="197"/>
      <c r="AZF66" s="197"/>
      <c r="AZG66" s="197"/>
      <c r="AZH66" s="197"/>
      <c r="AZI66" s="197"/>
      <c r="AZJ66" s="197"/>
      <c r="AZK66" s="197"/>
      <c r="AZL66" s="197"/>
      <c r="AZM66" s="197"/>
      <c r="AZN66" s="197"/>
      <c r="AZO66" s="197"/>
      <c r="AZP66" s="197"/>
      <c r="AZQ66" s="197"/>
      <c r="AZR66" s="197"/>
      <c r="AZS66" s="197"/>
      <c r="AZT66" s="197"/>
      <c r="AZU66" s="197"/>
      <c r="AZV66" s="197"/>
      <c r="AZW66" s="197"/>
      <c r="AZX66" s="197"/>
      <c r="AZY66" s="197"/>
      <c r="AZZ66" s="197"/>
      <c r="BAA66" s="197"/>
      <c r="BAB66" s="197"/>
      <c r="BAC66" s="197"/>
      <c r="BAD66" s="197"/>
      <c r="BAE66" s="197"/>
      <c r="BAF66" s="197"/>
      <c r="BAG66" s="197"/>
      <c r="BAH66" s="197"/>
      <c r="BAI66" s="197"/>
      <c r="BAJ66" s="197"/>
      <c r="BAK66" s="197"/>
      <c r="BAL66" s="197"/>
      <c r="BAM66" s="197"/>
      <c r="BAN66" s="197"/>
      <c r="BAO66" s="197"/>
      <c r="BAP66" s="197"/>
      <c r="BAQ66" s="197"/>
      <c r="BAR66" s="197"/>
      <c r="BAS66" s="197"/>
      <c r="BAT66" s="197"/>
      <c r="BAU66" s="197"/>
      <c r="BAV66" s="197"/>
      <c r="BAW66" s="197"/>
      <c r="BAX66" s="197"/>
      <c r="BAY66" s="197"/>
      <c r="BAZ66" s="197"/>
      <c r="BBA66" s="197"/>
      <c r="BBB66" s="197"/>
      <c r="BBC66" s="197"/>
      <c r="BBD66" s="197"/>
      <c r="BBE66" s="197"/>
      <c r="BBF66" s="197"/>
      <c r="BBG66" s="197"/>
      <c r="BBH66" s="197"/>
      <c r="BBI66" s="197"/>
      <c r="BBJ66" s="197"/>
      <c r="BBK66" s="197"/>
      <c r="BBL66" s="197"/>
      <c r="BBM66" s="197"/>
      <c r="BBN66" s="197"/>
      <c r="BBO66" s="197"/>
      <c r="BBP66" s="197"/>
      <c r="BBQ66" s="197"/>
      <c r="BBR66" s="197"/>
      <c r="BBS66" s="197"/>
      <c r="BBT66" s="197"/>
      <c r="BBU66" s="197"/>
      <c r="BBV66" s="197"/>
      <c r="BBW66" s="197"/>
      <c r="BBX66" s="197"/>
      <c r="BBY66" s="197"/>
      <c r="BBZ66" s="197"/>
      <c r="BCA66" s="197"/>
      <c r="BCB66" s="197"/>
      <c r="BCC66" s="197"/>
      <c r="BCD66" s="197"/>
      <c r="BCE66" s="197"/>
      <c r="BCF66" s="197"/>
      <c r="BCG66" s="197"/>
      <c r="BCH66" s="197"/>
      <c r="BCI66" s="197"/>
      <c r="BCJ66" s="197"/>
      <c r="BCK66" s="197"/>
      <c r="BCL66" s="197"/>
      <c r="BCM66" s="197"/>
      <c r="BCN66" s="197"/>
      <c r="BCO66" s="197"/>
      <c r="BCP66" s="197"/>
      <c r="BCQ66" s="197"/>
      <c r="BCR66" s="197"/>
      <c r="BCS66" s="197"/>
      <c r="BCT66" s="197"/>
      <c r="BCU66" s="197"/>
      <c r="BCV66" s="197"/>
      <c r="BCW66" s="197"/>
      <c r="BCX66" s="197"/>
      <c r="BCY66" s="197"/>
      <c r="BCZ66" s="197"/>
      <c r="BDA66" s="197"/>
      <c r="BDB66" s="197"/>
      <c r="BDC66" s="197"/>
      <c r="BDD66" s="197"/>
      <c r="BDE66" s="197"/>
      <c r="BDF66" s="197"/>
      <c r="BDG66" s="197"/>
      <c r="BDH66" s="197"/>
      <c r="BDI66" s="197"/>
      <c r="BDJ66" s="197"/>
      <c r="BDK66" s="197"/>
      <c r="BDL66" s="197"/>
      <c r="BDM66" s="197"/>
      <c r="BDN66" s="197"/>
      <c r="BDO66" s="197"/>
      <c r="BDP66" s="197"/>
      <c r="BDQ66" s="197"/>
      <c r="BDR66" s="197"/>
      <c r="BDS66" s="197"/>
      <c r="BDT66" s="197"/>
      <c r="BDU66" s="197"/>
      <c r="BDV66" s="197"/>
      <c r="BDW66" s="197"/>
      <c r="BDX66" s="197"/>
      <c r="BDY66" s="197"/>
      <c r="BDZ66" s="197"/>
      <c r="BEA66" s="197"/>
      <c r="BEB66" s="197"/>
      <c r="BEC66" s="197"/>
      <c r="BED66" s="197"/>
      <c r="BEE66" s="197"/>
      <c r="BEF66" s="197"/>
      <c r="BEG66" s="197"/>
      <c r="BEH66" s="197"/>
      <c r="BEI66" s="197"/>
      <c r="BEJ66" s="197"/>
      <c r="BEK66" s="197"/>
      <c r="BEL66" s="197"/>
      <c r="BEM66" s="197"/>
      <c r="BEN66" s="197"/>
      <c r="BEO66" s="197"/>
      <c r="BEP66" s="197"/>
      <c r="BEQ66" s="197"/>
      <c r="BER66" s="197"/>
      <c r="BES66" s="197"/>
      <c r="BET66" s="197"/>
      <c r="BEU66" s="197"/>
      <c r="BEV66" s="197"/>
      <c r="BEW66" s="197"/>
      <c r="BEX66" s="197"/>
      <c r="BEY66" s="197"/>
      <c r="BEZ66" s="197"/>
      <c r="BFA66" s="197"/>
      <c r="BFB66" s="197"/>
      <c r="BFC66" s="197"/>
      <c r="BFD66" s="197"/>
      <c r="BFE66" s="197"/>
      <c r="BFF66" s="197"/>
      <c r="BFG66" s="197"/>
      <c r="BFH66" s="197"/>
      <c r="BFI66" s="197"/>
      <c r="BFJ66" s="197"/>
      <c r="BFK66" s="197"/>
      <c r="BFL66" s="197"/>
      <c r="BFM66" s="197"/>
      <c r="BFN66" s="197"/>
      <c r="BFO66" s="197"/>
      <c r="BFP66" s="197"/>
      <c r="BFQ66" s="197"/>
      <c r="BFR66" s="197"/>
      <c r="BFS66" s="197"/>
      <c r="BFT66" s="197"/>
      <c r="BFU66" s="197"/>
      <c r="BFV66" s="197"/>
      <c r="BFW66" s="197"/>
      <c r="BFX66" s="197"/>
      <c r="BFY66" s="197"/>
      <c r="BFZ66" s="197"/>
      <c r="BGA66" s="197"/>
      <c r="BGB66" s="197"/>
      <c r="BGC66" s="197"/>
      <c r="BGD66" s="197"/>
      <c r="BGE66" s="197"/>
      <c r="BGF66" s="197"/>
      <c r="BGG66" s="197"/>
      <c r="BGH66" s="197"/>
      <c r="BGI66" s="197"/>
      <c r="BGJ66" s="197"/>
      <c r="BGK66" s="197"/>
      <c r="BGL66" s="197"/>
      <c r="BGM66" s="197"/>
      <c r="BGN66" s="197"/>
      <c r="BGO66" s="197"/>
      <c r="BGP66" s="197"/>
      <c r="BGQ66" s="197"/>
      <c r="BGR66" s="197"/>
      <c r="BGS66" s="197"/>
      <c r="BGT66" s="197"/>
      <c r="BGU66" s="197"/>
      <c r="BGV66" s="197"/>
      <c r="BGW66" s="197"/>
      <c r="BGX66" s="197"/>
      <c r="BGY66" s="197"/>
      <c r="BGZ66" s="197"/>
      <c r="BHA66" s="197"/>
      <c r="BHB66" s="197"/>
      <c r="BHC66" s="197"/>
      <c r="BHD66" s="197"/>
      <c r="BHE66" s="197"/>
      <c r="BHF66" s="197"/>
      <c r="BHG66" s="197"/>
      <c r="BHH66" s="197"/>
      <c r="BHI66" s="197"/>
      <c r="BHJ66" s="197"/>
      <c r="BHK66" s="197"/>
      <c r="BHL66" s="197"/>
      <c r="BHM66" s="197"/>
      <c r="BHN66" s="197"/>
      <c r="BHO66" s="197"/>
      <c r="BHP66" s="197"/>
      <c r="BHQ66" s="197"/>
      <c r="BHR66" s="197"/>
      <c r="BHS66" s="197"/>
      <c r="BHT66" s="197"/>
      <c r="BHU66" s="197"/>
      <c r="BHV66" s="197"/>
      <c r="BHW66" s="197"/>
      <c r="BHX66" s="197"/>
      <c r="BHY66" s="197"/>
      <c r="BHZ66" s="197"/>
      <c r="BIA66" s="197"/>
      <c r="BIB66" s="197"/>
      <c r="BIC66" s="197"/>
      <c r="BID66" s="197"/>
      <c r="BIE66" s="197"/>
      <c r="BIF66" s="197"/>
      <c r="BIG66" s="197"/>
      <c r="BIH66" s="197"/>
      <c r="BII66" s="197"/>
      <c r="BIJ66" s="197"/>
      <c r="BIK66" s="197"/>
      <c r="BIL66" s="197"/>
      <c r="BIM66" s="197"/>
      <c r="BIN66" s="197"/>
      <c r="BIO66" s="197"/>
      <c r="BIP66" s="197"/>
      <c r="BIQ66" s="197"/>
      <c r="BIR66" s="197"/>
      <c r="BIS66" s="197"/>
      <c r="BIT66" s="197"/>
      <c r="BIU66" s="197"/>
      <c r="BIV66" s="197"/>
      <c r="BIW66" s="197"/>
      <c r="BIX66" s="197"/>
      <c r="BIY66" s="197"/>
      <c r="BIZ66" s="197"/>
      <c r="BJA66" s="197"/>
      <c r="BJB66" s="197"/>
      <c r="BJC66" s="197"/>
      <c r="BJD66" s="197"/>
      <c r="BJE66" s="197"/>
      <c r="BJF66" s="197"/>
      <c r="BJG66" s="197"/>
      <c r="BJH66" s="197"/>
      <c r="BJI66" s="197"/>
      <c r="BJJ66" s="197"/>
      <c r="BJK66" s="197"/>
      <c r="BJL66" s="197"/>
      <c r="BJM66" s="197"/>
      <c r="BJN66" s="197"/>
      <c r="BJO66" s="197"/>
      <c r="BJP66" s="197"/>
      <c r="BJQ66" s="197"/>
      <c r="BJR66" s="197"/>
      <c r="BJS66" s="197"/>
      <c r="BJT66" s="197"/>
      <c r="BJU66" s="197"/>
      <c r="BJV66" s="197"/>
      <c r="BJW66" s="197"/>
      <c r="BJX66" s="197"/>
      <c r="BJY66" s="197"/>
      <c r="BJZ66" s="197"/>
      <c r="BKA66" s="197"/>
      <c r="BKB66" s="197"/>
      <c r="BKC66" s="197"/>
      <c r="BKD66" s="197"/>
      <c r="BKE66" s="197"/>
      <c r="BKF66" s="197"/>
      <c r="BKG66" s="197"/>
      <c r="BKH66" s="197"/>
      <c r="BKI66" s="197"/>
      <c r="BKJ66" s="197"/>
      <c r="BKK66" s="197"/>
      <c r="BKL66" s="197"/>
      <c r="BKM66" s="197"/>
      <c r="BKN66" s="197"/>
      <c r="BKO66" s="197"/>
      <c r="BKP66" s="197"/>
      <c r="BKQ66" s="197"/>
      <c r="BKR66" s="197"/>
      <c r="BKS66" s="197"/>
      <c r="BKT66" s="197"/>
      <c r="BKU66" s="197"/>
      <c r="BKV66" s="197"/>
      <c r="BKW66" s="197"/>
      <c r="BKX66" s="197"/>
      <c r="BKY66" s="197"/>
      <c r="BKZ66" s="197"/>
      <c r="BLA66" s="197"/>
      <c r="BLB66" s="197"/>
      <c r="BLC66" s="197"/>
      <c r="BLD66" s="197"/>
      <c r="BLE66" s="197"/>
      <c r="BLF66" s="197"/>
      <c r="BLG66" s="197"/>
      <c r="BLH66" s="197"/>
      <c r="BLI66" s="197"/>
      <c r="BLJ66" s="197"/>
      <c r="BLK66" s="197"/>
      <c r="BLL66" s="197"/>
      <c r="BLM66" s="197"/>
      <c r="BLN66" s="197"/>
      <c r="BLO66" s="197"/>
      <c r="BLP66" s="197"/>
      <c r="BLQ66" s="197"/>
      <c r="BLR66" s="197"/>
      <c r="BLS66" s="197"/>
      <c r="BLT66" s="197"/>
      <c r="BLU66" s="197"/>
      <c r="BLV66" s="197"/>
      <c r="BLW66" s="197"/>
      <c r="BLX66" s="197"/>
      <c r="BLY66" s="197"/>
      <c r="BLZ66" s="197"/>
      <c r="BMA66" s="197"/>
      <c r="BMB66" s="197"/>
      <c r="BMC66" s="197"/>
      <c r="BMD66" s="197"/>
      <c r="BME66" s="197"/>
      <c r="BMF66" s="197"/>
      <c r="BMG66" s="197"/>
      <c r="BMH66" s="197"/>
      <c r="BMI66" s="197"/>
      <c r="BMJ66" s="197"/>
      <c r="BMK66" s="197"/>
      <c r="BML66" s="197"/>
      <c r="BMM66" s="197"/>
      <c r="BMN66" s="197"/>
      <c r="BMO66" s="197"/>
      <c r="BMP66" s="197"/>
      <c r="BMQ66" s="197"/>
      <c r="BMR66" s="197"/>
      <c r="BMS66" s="197"/>
      <c r="BMT66" s="197"/>
      <c r="BMU66" s="197"/>
      <c r="BMV66" s="197"/>
      <c r="BMW66" s="197"/>
      <c r="BMX66" s="197"/>
      <c r="BMY66" s="197"/>
      <c r="BMZ66" s="197"/>
      <c r="BNA66" s="197"/>
      <c r="BNB66" s="197"/>
      <c r="BNC66" s="197"/>
      <c r="BND66" s="197"/>
      <c r="BNE66" s="197"/>
      <c r="BNF66" s="197"/>
      <c r="BNG66" s="197"/>
      <c r="BNH66" s="197"/>
      <c r="BNI66" s="197"/>
      <c r="BNJ66" s="197"/>
      <c r="BNK66" s="197"/>
      <c r="BNL66" s="197"/>
      <c r="BNM66" s="197"/>
      <c r="BNN66" s="197"/>
      <c r="BNO66" s="197"/>
      <c r="BNP66" s="197"/>
      <c r="BNQ66" s="197"/>
      <c r="BNR66" s="197"/>
      <c r="BNS66" s="197"/>
      <c r="BNT66" s="197"/>
      <c r="BNU66" s="197"/>
      <c r="BNV66" s="197"/>
      <c r="BNW66" s="197"/>
      <c r="BNX66" s="197"/>
      <c r="BNY66" s="197"/>
      <c r="BNZ66" s="197"/>
      <c r="BOA66" s="197"/>
      <c r="BOB66" s="197"/>
      <c r="BOC66" s="197"/>
      <c r="BOD66" s="197"/>
      <c r="BOE66" s="197"/>
      <c r="BOF66" s="197"/>
      <c r="BOG66" s="197"/>
      <c r="BOH66" s="197"/>
      <c r="BOI66" s="197"/>
      <c r="BOJ66" s="197"/>
      <c r="BOK66" s="197"/>
      <c r="BOL66" s="197"/>
      <c r="BOM66" s="197"/>
      <c r="BON66" s="197"/>
      <c r="BOO66" s="197"/>
      <c r="BOP66" s="197"/>
      <c r="BOQ66" s="197"/>
      <c r="BOR66" s="197"/>
      <c r="BOS66" s="197"/>
      <c r="BOT66" s="197"/>
      <c r="BOU66" s="197"/>
      <c r="BOV66" s="197"/>
      <c r="BOW66" s="197"/>
      <c r="BOX66" s="197"/>
      <c r="BOY66" s="197"/>
      <c r="BOZ66" s="197"/>
      <c r="BPA66" s="197"/>
      <c r="BPB66" s="197"/>
      <c r="BPC66" s="197"/>
      <c r="BPD66" s="197"/>
      <c r="BPE66" s="197"/>
      <c r="BPF66" s="197"/>
      <c r="BPG66" s="197"/>
      <c r="BPH66" s="197"/>
      <c r="BPI66" s="197"/>
      <c r="BPJ66" s="197"/>
      <c r="BPK66" s="197"/>
      <c r="BPL66" s="197"/>
      <c r="BPM66" s="197"/>
      <c r="BPN66" s="197"/>
      <c r="BPO66" s="197"/>
      <c r="BPP66" s="197"/>
      <c r="BPQ66" s="197"/>
      <c r="BPR66" s="197"/>
      <c r="BPS66" s="197"/>
      <c r="BPT66" s="197"/>
      <c r="BPU66" s="197"/>
      <c r="BPV66" s="197"/>
      <c r="BPW66" s="197"/>
      <c r="BPX66" s="197"/>
      <c r="BPY66" s="197"/>
      <c r="BPZ66" s="197"/>
      <c r="BQA66" s="197"/>
      <c r="BQB66" s="197"/>
      <c r="BQC66" s="197"/>
      <c r="BQD66" s="197"/>
      <c r="BQE66" s="197"/>
      <c r="BQF66" s="197"/>
      <c r="BQG66" s="197"/>
      <c r="BQH66" s="197"/>
      <c r="BQI66" s="197"/>
      <c r="BQJ66" s="197"/>
      <c r="BQK66" s="197"/>
      <c r="BQL66" s="197"/>
      <c r="BQM66" s="197"/>
      <c r="BQN66" s="197"/>
      <c r="BQO66" s="197"/>
      <c r="BQP66" s="197"/>
      <c r="BQQ66" s="197"/>
      <c r="BQR66" s="197"/>
      <c r="BQS66" s="197"/>
      <c r="BQT66" s="197"/>
      <c r="BQU66" s="197"/>
      <c r="BQV66" s="197"/>
      <c r="BQW66" s="197"/>
      <c r="BQX66" s="197"/>
      <c r="BQY66" s="197"/>
      <c r="BQZ66" s="197"/>
      <c r="BRA66" s="197"/>
      <c r="BRB66" s="197"/>
      <c r="BRC66" s="197"/>
      <c r="BRD66" s="197"/>
      <c r="BRE66" s="197"/>
      <c r="BRF66" s="197"/>
      <c r="BRG66" s="197"/>
      <c r="BRH66" s="197"/>
      <c r="BRI66" s="197"/>
      <c r="BRJ66" s="197"/>
      <c r="BRK66" s="197"/>
      <c r="BRL66" s="197"/>
      <c r="BRM66" s="197"/>
      <c r="BRN66" s="197"/>
      <c r="BRO66" s="197"/>
      <c r="BRP66" s="197"/>
      <c r="BRQ66" s="197"/>
      <c r="BRR66" s="197"/>
      <c r="BRS66" s="197"/>
      <c r="BRT66" s="197"/>
      <c r="BRU66" s="197"/>
      <c r="BRV66" s="197"/>
      <c r="BRW66" s="197"/>
      <c r="BRX66" s="197"/>
      <c r="BRY66" s="197"/>
      <c r="BRZ66" s="197"/>
      <c r="BSA66" s="197"/>
      <c r="BSB66" s="197"/>
      <c r="BSC66" s="197"/>
      <c r="BSD66" s="197"/>
      <c r="BSE66" s="197"/>
      <c r="BSF66" s="197"/>
      <c r="BSG66" s="197"/>
      <c r="BSH66" s="197"/>
      <c r="BSI66" s="197"/>
      <c r="BSJ66" s="197"/>
      <c r="BSK66" s="197"/>
      <c r="BSL66" s="197"/>
      <c r="BSM66" s="197"/>
      <c r="BSN66" s="197"/>
      <c r="BSO66" s="197"/>
      <c r="BSP66" s="197"/>
      <c r="BSQ66" s="197"/>
      <c r="BSR66" s="197"/>
      <c r="BSS66" s="197"/>
      <c r="BST66" s="197"/>
      <c r="BSU66" s="197"/>
      <c r="BSV66" s="197"/>
      <c r="BSW66" s="197"/>
      <c r="BSX66" s="197"/>
      <c r="BSY66" s="197"/>
      <c r="BSZ66" s="197"/>
      <c r="BTA66" s="197"/>
      <c r="BTB66" s="197"/>
      <c r="BTC66" s="197"/>
      <c r="BTD66" s="197"/>
      <c r="BTE66" s="197"/>
      <c r="BTF66" s="197"/>
      <c r="BTG66" s="197"/>
      <c r="BTH66" s="197"/>
      <c r="BTI66" s="197"/>
      <c r="BTJ66" s="197"/>
      <c r="BTK66" s="197"/>
      <c r="BTL66" s="197"/>
      <c r="BTM66" s="197"/>
      <c r="BTN66" s="197"/>
      <c r="BTO66" s="197"/>
      <c r="BTP66" s="197"/>
      <c r="BTQ66" s="197"/>
      <c r="BTR66" s="197"/>
      <c r="BTS66" s="197"/>
      <c r="BTT66" s="197"/>
      <c r="BTU66" s="197"/>
      <c r="BTV66" s="197"/>
      <c r="BTW66" s="197"/>
      <c r="BTX66" s="197"/>
      <c r="BTY66" s="197"/>
      <c r="BTZ66" s="197"/>
      <c r="BUA66" s="197"/>
      <c r="BUB66" s="197"/>
      <c r="BUC66" s="197"/>
      <c r="BUD66" s="197"/>
      <c r="BUE66" s="197"/>
      <c r="BUF66" s="197"/>
      <c r="BUG66" s="197"/>
      <c r="BUH66" s="197"/>
      <c r="BUI66" s="197"/>
      <c r="BUJ66" s="197"/>
      <c r="BUK66" s="197"/>
      <c r="BUL66" s="197"/>
      <c r="BUM66" s="197"/>
      <c r="BUN66" s="197"/>
      <c r="BUO66" s="197"/>
      <c r="BUP66" s="197"/>
      <c r="BUQ66" s="197"/>
      <c r="BUR66" s="197"/>
      <c r="BUS66" s="197"/>
      <c r="BUT66" s="197"/>
      <c r="BUU66" s="197"/>
      <c r="BUV66" s="197"/>
      <c r="BUW66" s="197"/>
      <c r="BUX66" s="197"/>
      <c r="BUY66" s="197"/>
      <c r="BUZ66" s="197"/>
      <c r="BVA66" s="197"/>
      <c r="BVB66" s="197"/>
      <c r="BVC66" s="197"/>
      <c r="BVD66" s="197"/>
      <c r="BVE66" s="197"/>
      <c r="BVF66" s="197"/>
      <c r="BVG66" s="197"/>
      <c r="BVH66" s="197"/>
      <c r="BVI66" s="197"/>
      <c r="BVJ66" s="197"/>
      <c r="BVK66" s="197"/>
      <c r="BVL66" s="197"/>
      <c r="BVM66" s="197"/>
      <c r="BVN66" s="197"/>
      <c r="BVO66" s="197"/>
      <c r="BVP66" s="197"/>
      <c r="BVQ66" s="197"/>
      <c r="BVR66" s="197"/>
      <c r="BVS66" s="197"/>
      <c r="BVT66" s="197"/>
      <c r="BVU66" s="197"/>
      <c r="BVV66" s="197"/>
      <c r="BVW66" s="197"/>
      <c r="BVX66" s="197"/>
      <c r="BVY66" s="197"/>
      <c r="BVZ66" s="197"/>
      <c r="BWA66" s="197"/>
      <c r="BWB66" s="197"/>
      <c r="BWC66" s="197"/>
      <c r="BWD66" s="197"/>
      <c r="BWE66" s="197"/>
      <c r="BWF66" s="197"/>
      <c r="BWG66" s="197"/>
      <c r="BWH66" s="197"/>
      <c r="BWI66" s="197"/>
      <c r="BWJ66" s="197"/>
      <c r="BWK66" s="197"/>
      <c r="BWL66" s="197"/>
      <c r="BWM66" s="197"/>
      <c r="BWN66" s="197"/>
      <c r="BWO66" s="197"/>
      <c r="BWP66" s="197"/>
      <c r="BWQ66" s="197"/>
      <c r="BWR66" s="197"/>
      <c r="BWS66" s="197"/>
      <c r="BWT66" s="197"/>
      <c r="BWU66" s="197"/>
      <c r="BWV66" s="197"/>
      <c r="BWW66" s="197"/>
      <c r="BWX66" s="197"/>
      <c r="BWY66" s="197"/>
      <c r="BWZ66" s="197"/>
      <c r="BXA66" s="197"/>
      <c r="BXB66" s="197"/>
      <c r="BXC66" s="197"/>
      <c r="BXD66" s="197"/>
      <c r="BXE66" s="197"/>
      <c r="BXF66" s="197"/>
      <c r="BXG66" s="197"/>
      <c r="BXH66" s="197"/>
      <c r="BXI66" s="197"/>
      <c r="BXJ66" s="197"/>
      <c r="BXK66" s="197"/>
      <c r="BXL66" s="197"/>
      <c r="BXM66" s="197"/>
      <c r="BXN66" s="197"/>
      <c r="BXO66" s="197"/>
      <c r="BXP66" s="197"/>
      <c r="BXQ66" s="197"/>
      <c r="BXR66" s="197"/>
      <c r="BXS66" s="197"/>
      <c r="BXT66" s="197"/>
      <c r="BXU66" s="197"/>
      <c r="BXV66" s="197"/>
      <c r="BXW66" s="197"/>
      <c r="BXX66" s="197"/>
      <c r="BXY66" s="197"/>
      <c r="BXZ66" s="197"/>
      <c r="BYA66" s="197"/>
      <c r="BYB66" s="197"/>
      <c r="BYC66" s="197"/>
      <c r="BYD66" s="197"/>
      <c r="BYE66" s="197"/>
      <c r="BYF66" s="197"/>
      <c r="BYG66" s="197"/>
      <c r="BYH66" s="197"/>
      <c r="BYI66" s="197"/>
      <c r="BYJ66" s="197"/>
      <c r="BYK66" s="197"/>
      <c r="BYL66" s="197"/>
      <c r="BYM66" s="197"/>
      <c r="BYN66" s="197"/>
      <c r="BYO66" s="197"/>
      <c r="BYP66" s="197"/>
      <c r="BYQ66" s="197"/>
      <c r="BYR66" s="197"/>
      <c r="BYS66" s="197"/>
      <c r="BYT66" s="197"/>
      <c r="BYU66" s="197"/>
      <c r="BYV66" s="197"/>
      <c r="BYW66" s="197"/>
      <c r="BYX66" s="197"/>
      <c r="BYY66" s="197"/>
      <c r="BYZ66" s="197"/>
      <c r="BZA66" s="197"/>
      <c r="BZB66" s="197"/>
      <c r="BZC66" s="197"/>
      <c r="BZD66" s="197"/>
      <c r="BZE66" s="197"/>
      <c r="BZF66" s="197"/>
      <c r="BZG66" s="197"/>
      <c r="BZH66" s="197"/>
      <c r="BZI66" s="197"/>
      <c r="BZJ66" s="197"/>
      <c r="BZK66" s="197"/>
      <c r="BZL66" s="197"/>
      <c r="BZM66" s="197"/>
      <c r="BZN66" s="197"/>
      <c r="BZO66" s="197"/>
      <c r="BZP66" s="197"/>
      <c r="BZQ66" s="197"/>
      <c r="BZR66" s="197"/>
      <c r="BZS66" s="197"/>
      <c r="BZT66" s="197"/>
      <c r="BZU66" s="197"/>
      <c r="BZV66" s="197"/>
      <c r="BZW66" s="197"/>
      <c r="BZX66" s="197"/>
      <c r="BZY66" s="197"/>
      <c r="BZZ66" s="197"/>
      <c r="CAA66" s="197"/>
      <c r="CAB66" s="197"/>
      <c r="CAC66" s="197"/>
      <c r="CAD66" s="197"/>
      <c r="CAE66" s="197"/>
      <c r="CAF66" s="197"/>
      <c r="CAG66" s="197"/>
      <c r="CAH66" s="197"/>
      <c r="CAI66" s="197"/>
      <c r="CAJ66" s="197"/>
      <c r="CAK66" s="197"/>
      <c r="CAL66" s="197"/>
      <c r="CAM66" s="197"/>
      <c r="CAN66" s="197"/>
      <c r="CAO66" s="197"/>
      <c r="CAP66" s="197"/>
      <c r="CAQ66" s="197"/>
      <c r="CAR66" s="197"/>
      <c r="CAS66" s="197"/>
      <c r="CAT66" s="197"/>
      <c r="CAU66" s="197"/>
      <c r="CAV66" s="197"/>
      <c r="CAW66" s="197"/>
      <c r="CAX66" s="197"/>
      <c r="CAY66" s="197"/>
      <c r="CAZ66" s="197"/>
      <c r="CBA66" s="197"/>
      <c r="CBB66" s="197"/>
      <c r="CBC66" s="197"/>
      <c r="CBD66" s="197"/>
      <c r="CBE66" s="197"/>
      <c r="CBF66" s="197"/>
      <c r="CBG66" s="197"/>
      <c r="CBH66" s="197"/>
      <c r="CBI66" s="197"/>
      <c r="CBJ66" s="197"/>
      <c r="CBK66" s="197"/>
      <c r="CBL66" s="197"/>
      <c r="CBM66" s="197"/>
      <c r="CBN66" s="197"/>
      <c r="CBO66" s="197"/>
      <c r="CBP66" s="197"/>
      <c r="CBQ66" s="197"/>
      <c r="CBR66" s="197"/>
      <c r="CBS66" s="197"/>
      <c r="CBT66" s="197"/>
      <c r="CBU66" s="197"/>
      <c r="CBV66" s="197"/>
      <c r="CBW66" s="197"/>
      <c r="CBX66" s="197"/>
      <c r="CBY66" s="197"/>
      <c r="CBZ66" s="197"/>
      <c r="CCA66" s="197"/>
      <c r="CCB66" s="197"/>
      <c r="CCC66" s="197"/>
      <c r="CCD66" s="197"/>
      <c r="CCE66" s="197"/>
      <c r="CCF66" s="197"/>
      <c r="CCG66" s="197"/>
      <c r="CCH66" s="197"/>
      <c r="CCI66" s="197"/>
      <c r="CCJ66" s="197"/>
      <c r="CCK66" s="197"/>
      <c r="CCL66" s="197"/>
      <c r="CCM66" s="197"/>
      <c r="CCN66" s="197"/>
      <c r="CCO66" s="197"/>
      <c r="CCP66" s="197"/>
      <c r="CCQ66" s="197"/>
      <c r="CCR66" s="197"/>
      <c r="CCS66" s="197"/>
      <c r="CCT66" s="197"/>
      <c r="CCU66" s="197"/>
      <c r="CCV66" s="197"/>
      <c r="CCW66" s="197"/>
      <c r="CCX66" s="197"/>
      <c r="CCY66" s="197"/>
      <c r="CCZ66" s="197"/>
      <c r="CDA66" s="197"/>
      <c r="CDB66" s="197"/>
      <c r="CDC66" s="197"/>
      <c r="CDD66" s="197"/>
      <c r="CDE66" s="197"/>
      <c r="CDF66" s="197"/>
      <c r="CDG66" s="197"/>
      <c r="CDH66" s="197"/>
      <c r="CDI66" s="197"/>
      <c r="CDJ66" s="197"/>
      <c r="CDK66" s="197"/>
      <c r="CDL66" s="197"/>
      <c r="CDM66" s="197"/>
      <c r="CDN66" s="197"/>
      <c r="CDO66" s="197"/>
      <c r="CDP66" s="197"/>
      <c r="CDQ66" s="197"/>
      <c r="CDR66" s="197"/>
      <c r="CDS66" s="197"/>
      <c r="CDT66" s="197"/>
      <c r="CDU66" s="197"/>
      <c r="CDV66" s="197"/>
      <c r="CDW66" s="197"/>
      <c r="CDX66" s="197"/>
      <c r="CDY66" s="197"/>
      <c r="CDZ66" s="197"/>
      <c r="CEA66" s="197"/>
      <c r="CEB66" s="197"/>
      <c r="CEC66" s="197"/>
      <c r="CED66" s="197"/>
      <c r="CEE66" s="197"/>
      <c r="CEF66" s="197"/>
      <c r="CEG66" s="197"/>
      <c r="CEH66" s="197"/>
      <c r="CEI66" s="197"/>
      <c r="CEJ66" s="197"/>
      <c r="CEK66" s="197"/>
      <c r="CEL66" s="197"/>
      <c r="CEM66" s="197"/>
      <c r="CEN66" s="197"/>
      <c r="CEO66" s="197"/>
      <c r="CEP66" s="197"/>
      <c r="CEQ66" s="197"/>
      <c r="CER66" s="197"/>
      <c r="CES66" s="197"/>
      <c r="CET66" s="197"/>
      <c r="CEU66" s="197"/>
      <c r="CEV66" s="197"/>
      <c r="CEW66" s="197"/>
      <c r="CEX66" s="197"/>
      <c r="CEY66" s="197"/>
      <c r="CEZ66" s="197"/>
      <c r="CFA66" s="197"/>
      <c r="CFB66" s="197"/>
      <c r="CFC66" s="197"/>
      <c r="CFD66" s="197"/>
      <c r="CFE66" s="197"/>
      <c r="CFF66" s="197"/>
      <c r="CFG66" s="197"/>
      <c r="CFH66" s="197"/>
      <c r="CFI66" s="197"/>
      <c r="CFJ66" s="197"/>
      <c r="CFK66" s="197"/>
      <c r="CFL66" s="197"/>
      <c r="CFM66" s="197"/>
      <c r="CFN66" s="197"/>
      <c r="CFO66" s="197"/>
      <c r="CFP66" s="197"/>
      <c r="CFQ66" s="197"/>
      <c r="CFR66" s="197"/>
      <c r="CFS66" s="197"/>
      <c r="CFT66" s="197"/>
      <c r="CFU66" s="197"/>
      <c r="CFV66" s="197"/>
      <c r="CFW66" s="197"/>
      <c r="CFX66" s="197"/>
      <c r="CFY66" s="197"/>
      <c r="CFZ66" s="197"/>
      <c r="CGA66" s="197"/>
      <c r="CGB66" s="197"/>
      <c r="CGC66" s="197"/>
      <c r="CGD66" s="197"/>
      <c r="CGE66" s="197"/>
      <c r="CGF66" s="197"/>
      <c r="CGG66" s="197"/>
      <c r="CGH66" s="197"/>
      <c r="CGI66" s="197"/>
      <c r="CGJ66" s="197"/>
      <c r="CGK66" s="197"/>
      <c r="CGL66" s="197"/>
      <c r="CGM66" s="197"/>
      <c r="CGN66" s="197"/>
      <c r="CGO66" s="197"/>
      <c r="CGP66" s="197"/>
      <c r="CGQ66" s="197"/>
      <c r="CGR66" s="197"/>
      <c r="CGS66" s="197"/>
      <c r="CGT66" s="197"/>
      <c r="CGU66" s="197"/>
      <c r="CGV66" s="197"/>
      <c r="CGW66" s="197"/>
      <c r="CGX66" s="197"/>
      <c r="CGY66" s="197"/>
      <c r="CGZ66" s="197"/>
      <c r="CHA66" s="197"/>
      <c r="CHB66" s="197"/>
      <c r="CHC66" s="197"/>
      <c r="CHD66" s="197"/>
      <c r="CHE66" s="197"/>
      <c r="CHF66" s="197"/>
      <c r="CHG66" s="197"/>
      <c r="CHH66" s="197"/>
      <c r="CHI66" s="197"/>
      <c r="CHJ66" s="197"/>
      <c r="CHK66" s="197"/>
      <c r="CHL66" s="197"/>
      <c r="CHM66" s="197"/>
      <c r="CHN66" s="197"/>
      <c r="CHO66" s="197"/>
      <c r="CHP66" s="197"/>
      <c r="CHQ66" s="197"/>
      <c r="CHR66" s="197"/>
      <c r="CHS66" s="197"/>
      <c r="CHT66" s="197"/>
      <c r="CHU66" s="197"/>
      <c r="CHV66" s="197"/>
      <c r="CHW66" s="197"/>
      <c r="CHX66" s="197"/>
      <c r="CHY66" s="197"/>
      <c r="CHZ66" s="197"/>
      <c r="CIA66" s="197"/>
      <c r="CIB66" s="197"/>
      <c r="CIC66" s="197"/>
      <c r="CID66" s="197"/>
      <c r="CIE66" s="197"/>
      <c r="CIF66" s="197"/>
      <c r="CIG66" s="197"/>
      <c r="CIH66" s="197"/>
      <c r="CII66" s="197"/>
      <c r="CIJ66" s="197"/>
      <c r="CIK66" s="197"/>
      <c r="CIL66" s="197"/>
      <c r="CIM66" s="197"/>
      <c r="CIN66" s="197"/>
      <c r="CIO66" s="197"/>
      <c r="CIP66" s="197"/>
      <c r="CIQ66" s="197"/>
      <c r="CIR66" s="197"/>
      <c r="CIS66" s="197"/>
      <c r="CIT66" s="197"/>
      <c r="CIU66" s="197"/>
      <c r="CIV66" s="197"/>
      <c r="CIW66" s="197"/>
      <c r="CIX66" s="197"/>
      <c r="CIY66" s="197"/>
      <c r="CIZ66" s="197"/>
      <c r="CJA66" s="197"/>
      <c r="CJB66" s="197"/>
      <c r="CJC66" s="197"/>
      <c r="CJD66" s="197"/>
      <c r="CJE66" s="197"/>
      <c r="CJF66" s="197"/>
      <c r="CJG66" s="197"/>
      <c r="CJH66" s="197"/>
      <c r="CJI66" s="197"/>
      <c r="CJJ66" s="197"/>
      <c r="CJK66" s="197"/>
      <c r="CJL66" s="197"/>
      <c r="CJM66" s="197"/>
      <c r="CJN66" s="197"/>
      <c r="CJO66" s="197"/>
      <c r="CJP66" s="197"/>
      <c r="CJQ66" s="197"/>
      <c r="CJR66" s="197"/>
      <c r="CJS66" s="197"/>
      <c r="CJT66" s="197"/>
      <c r="CJU66" s="197"/>
      <c r="CJV66" s="197"/>
      <c r="CJW66" s="197"/>
      <c r="CJX66" s="197"/>
      <c r="CJY66" s="197"/>
      <c r="CJZ66" s="197"/>
      <c r="CKA66" s="197"/>
      <c r="CKB66" s="197"/>
      <c r="CKC66" s="197"/>
      <c r="CKD66" s="197"/>
      <c r="CKE66" s="197"/>
      <c r="CKF66" s="197"/>
      <c r="CKG66" s="197"/>
      <c r="CKH66" s="197"/>
      <c r="CKI66" s="197"/>
      <c r="CKJ66" s="197"/>
      <c r="CKK66" s="197"/>
      <c r="CKL66" s="197"/>
      <c r="CKM66" s="197"/>
      <c r="CKN66" s="197"/>
      <c r="CKO66" s="197"/>
      <c r="CKP66" s="197"/>
      <c r="CKQ66" s="197"/>
      <c r="CKR66" s="197"/>
      <c r="CKS66" s="197"/>
      <c r="CKT66" s="197"/>
      <c r="CKU66" s="197"/>
      <c r="CKV66" s="197"/>
      <c r="CKW66" s="197"/>
      <c r="CKX66" s="197"/>
      <c r="CKY66" s="197"/>
      <c r="CKZ66" s="197"/>
      <c r="CLA66" s="197"/>
      <c r="CLB66" s="197"/>
      <c r="CLC66" s="197"/>
      <c r="CLD66" s="197"/>
      <c r="CLE66" s="197"/>
      <c r="CLF66" s="197"/>
      <c r="CLG66" s="197"/>
      <c r="CLH66" s="197"/>
      <c r="CLI66" s="197"/>
      <c r="CLJ66" s="197"/>
      <c r="CLK66" s="197"/>
      <c r="CLL66" s="197"/>
      <c r="CLM66" s="197"/>
      <c r="CLN66" s="197"/>
      <c r="CLO66" s="197"/>
      <c r="CLP66" s="197"/>
      <c r="CLQ66" s="197"/>
      <c r="CLR66" s="197"/>
      <c r="CLS66" s="197"/>
      <c r="CLT66" s="197"/>
      <c r="CLU66" s="197"/>
      <c r="CLV66" s="197"/>
      <c r="CLW66" s="197"/>
      <c r="CLX66" s="197"/>
      <c r="CLY66" s="197"/>
      <c r="CLZ66" s="197"/>
      <c r="CMA66" s="197"/>
      <c r="CMB66" s="197"/>
      <c r="CMC66" s="197"/>
      <c r="CMD66" s="197"/>
      <c r="CME66" s="197"/>
      <c r="CMF66" s="197"/>
      <c r="CMG66" s="197"/>
      <c r="CMH66" s="197"/>
      <c r="CMI66" s="197"/>
      <c r="CMJ66" s="197"/>
      <c r="CMK66" s="197"/>
      <c r="CML66" s="197"/>
      <c r="CMM66" s="197"/>
      <c r="CMN66" s="197"/>
      <c r="CMO66" s="197"/>
      <c r="CMP66" s="197"/>
      <c r="CMQ66" s="197"/>
      <c r="CMR66" s="197"/>
      <c r="CMS66" s="197"/>
      <c r="CMT66" s="197"/>
      <c r="CMU66" s="197"/>
      <c r="CMV66" s="197"/>
      <c r="CMW66" s="197"/>
      <c r="CMX66" s="197"/>
      <c r="CMY66" s="197"/>
      <c r="CMZ66" s="197"/>
      <c r="CNA66" s="197"/>
      <c r="CNB66" s="197"/>
      <c r="CNC66" s="197"/>
      <c r="CND66" s="197"/>
      <c r="CNE66" s="197"/>
      <c r="CNF66" s="197"/>
      <c r="CNG66" s="197"/>
      <c r="CNH66" s="197"/>
      <c r="CNI66" s="197"/>
      <c r="CNJ66" s="197"/>
      <c r="CNK66" s="197"/>
      <c r="CNL66" s="197"/>
      <c r="CNM66" s="197"/>
      <c r="CNN66" s="197"/>
      <c r="CNO66" s="197"/>
      <c r="CNP66" s="197"/>
      <c r="CNQ66" s="197"/>
      <c r="CNR66" s="197"/>
      <c r="CNS66" s="197"/>
      <c r="CNT66" s="197"/>
      <c r="CNU66" s="197"/>
      <c r="CNV66" s="197"/>
      <c r="CNW66" s="197"/>
      <c r="CNX66" s="197"/>
      <c r="CNY66" s="197"/>
      <c r="CNZ66" s="197"/>
      <c r="COA66" s="197"/>
      <c r="COB66" s="197"/>
      <c r="COC66" s="197"/>
      <c r="COD66" s="197"/>
      <c r="COE66" s="197"/>
      <c r="COF66" s="197"/>
      <c r="COG66" s="197"/>
      <c r="COH66" s="197"/>
      <c r="COI66" s="197"/>
      <c r="COJ66" s="197"/>
      <c r="COK66" s="197"/>
      <c r="COL66" s="197"/>
      <c r="COM66" s="197"/>
      <c r="CON66" s="197"/>
      <c r="COO66" s="197"/>
      <c r="COP66" s="197"/>
      <c r="COQ66" s="197"/>
      <c r="COR66" s="197"/>
      <c r="COS66" s="197"/>
      <c r="COT66" s="197"/>
      <c r="COU66" s="197"/>
      <c r="COV66" s="197"/>
      <c r="COW66" s="197"/>
      <c r="COX66" s="197"/>
      <c r="COY66" s="197"/>
      <c r="COZ66" s="197"/>
      <c r="CPA66" s="197"/>
      <c r="CPB66" s="197"/>
      <c r="CPC66" s="197"/>
      <c r="CPD66" s="197"/>
      <c r="CPE66" s="197"/>
      <c r="CPF66" s="197"/>
      <c r="CPG66" s="197"/>
      <c r="CPH66" s="197"/>
      <c r="CPI66" s="197"/>
      <c r="CPJ66" s="197"/>
      <c r="CPK66" s="197"/>
      <c r="CPL66" s="197"/>
      <c r="CPM66" s="197"/>
      <c r="CPN66" s="197"/>
      <c r="CPO66" s="197"/>
      <c r="CPP66" s="197"/>
      <c r="CPQ66" s="197"/>
      <c r="CPR66" s="197"/>
      <c r="CPS66" s="197"/>
      <c r="CPT66" s="197"/>
      <c r="CPU66" s="197"/>
      <c r="CPV66" s="197"/>
      <c r="CPW66" s="197"/>
      <c r="CPX66" s="197"/>
      <c r="CPY66" s="197"/>
      <c r="CPZ66" s="197"/>
      <c r="CQA66" s="197"/>
      <c r="CQB66" s="197"/>
      <c r="CQC66" s="197"/>
      <c r="CQD66" s="197"/>
      <c r="CQE66" s="197"/>
      <c r="CQF66" s="197"/>
      <c r="CQG66" s="197"/>
      <c r="CQH66" s="197"/>
      <c r="CQI66" s="197"/>
      <c r="CQJ66" s="197"/>
      <c r="CQK66" s="197"/>
      <c r="CQL66" s="197"/>
      <c r="CQM66" s="197"/>
      <c r="CQN66" s="197"/>
      <c r="CQO66" s="197"/>
      <c r="CQP66" s="197"/>
      <c r="CQQ66" s="197"/>
      <c r="CQR66" s="197"/>
      <c r="CQS66" s="197"/>
      <c r="CQT66" s="197"/>
      <c r="CQU66" s="197"/>
      <c r="CQV66" s="197"/>
      <c r="CQW66" s="197"/>
      <c r="CQX66" s="197"/>
      <c r="CQY66" s="197"/>
      <c r="CQZ66" s="197"/>
      <c r="CRA66" s="197"/>
      <c r="CRB66" s="197"/>
      <c r="CRC66" s="197"/>
      <c r="CRD66" s="197"/>
      <c r="CRE66" s="197"/>
      <c r="CRF66" s="197"/>
      <c r="CRG66" s="197"/>
      <c r="CRH66" s="197"/>
      <c r="CRI66" s="197"/>
      <c r="CRJ66" s="197"/>
      <c r="CRK66" s="197"/>
      <c r="CRL66" s="197"/>
      <c r="CRM66" s="197"/>
      <c r="CRN66" s="197"/>
      <c r="CRO66" s="197"/>
      <c r="CRP66" s="197"/>
      <c r="CRQ66" s="197"/>
      <c r="CRR66" s="197"/>
      <c r="CRS66" s="197"/>
      <c r="CRT66" s="197"/>
      <c r="CRU66" s="197"/>
      <c r="CRV66" s="197"/>
      <c r="CRW66" s="197"/>
      <c r="CRX66" s="197"/>
      <c r="CRY66" s="197"/>
      <c r="CRZ66" s="197"/>
      <c r="CSA66" s="197"/>
      <c r="CSB66" s="197"/>
      <c r="CSC66" s="197"/>
      <c r="CSD66" s="197"/>
      <c r="CSE66" s="197"/>
      <c r="CSF66" s="197"/>
      <c r="CSG66" s="197"/>
      <c r="CSH66" s="197"/>
      <c r="CSI66" s="197"/>
      <c r="CSJ66" s="197"/>
      <c r="CSK66" s="197"/>
      <c r="CSL66" s="197"/>
      <c r="CSM66" s="197"/>
      <c r="CSN66" s="197"/>
      <c r="CSO66" s="197"/>
      <c r="CSP66" s="197"/>
      <c r="CSQ66" s="197"/>
      <c r="CSR66" s="197"/>
      <c r="CSS66" s="197"/>
      <c r="CST66" s="197"/>
      <c r="CSU66" s="197"/>
      <c r="CSV66" s="197"/>
      <c r="CSW66" s="197"/>
      <c r="CSX66" s="197"/>
      <c r="CSY66" s="197"/>
      <c r="CSZ66" s="197"/>
      <c r="CTA66" s="197"/>
      <c r="CTB66" s="197"/>
      <c r="CTC66" s="197"/>
      <c r="CTD66" s="197"/>
      <c r="CTE66" s="197"/>
      <c r="CTF66" s="197"/>
      <c r="CTG66" s="197"/>
      <c r="CTH66" s="197"/>
      <c r="CTI66" s="197"/>
      <c r="CTJ66" s="197"/>
      <c r="CTK66" s="197"/>
      <c r="CTL66" s="197"/>
      <c r="CTM66" s="197"/>
      <c r="CTN66" s="197"/>
      <c r="CTO66" s="197"/>
      <c r="CTP66" s="197"/>
      <c r="CTQ66" s="197"/>
      <c r="CTR66" s="197"/>
      <c r="CTS66" s="197"/>
      <c r="CTT66" s="197"/>
      <c r="CTU66" s="197"/>
      <c r="CTV66" s="197"/>
      <c r="CTW66" s="197"/>
      <c r="CTX66" s="197"/>
      <c r="CTY66" s="197"/>
      <c r="CTZ66" s="197"/>
      <c r="CUA66" s="197"/>
      <c r="CUB66" s="197"/>
      <c r="CUC66" s="197"/>
      <c r="CUD66" s="197"/>
      <c r="CUE66" s="197"/>
      <c r="CUF66" s="197"/>
      <c r="CUG66" s="197"/>
      <c r="CUH66" s="197"/>
      <c r="CUI66" s="197"/>
      <c r="CUJ66" s="197"/>
      <c r="CUK66" s="197"/>
      <c r="CUL66" s="197"/>
      <c r="CUM66" s="197"/>
      <c r="CUN66" s="197"/>
      <c r="CUO66" s="197"/>
      <c r="CUP66" s="197"/>
      <c r="CUQ66" s="197"/>
      <c r="CUR66" s="197"/>
      <c r="CUS66" s="197"/>
      <c r="CUT66" s="197"/>
      <c r="CUU66" s="197"/>
      <c r="CUV66" s="197"/>
      <c r="CUW66" s="197"/>
      <c r="CUX66" s="197"/>
      <c r="CUY66" s="197"/>
      <c r="CUZ66" s="197"/>
      <c r="CVA66" s="197"/>
      <c r="CVB66" s="197"/>
      <c r="CVC66" s="197"/>
      <c r="CVD66" s="197"/>
      <c r="CVE66" s="197"/>
      <c r="CVF66" s="197"/>
      <c r="CVG66" s="197"/>
      <c r="CVH66" s="197"/>
      <c r="CVI66" s="197"/>
      <c r="CVJ66" s="197"/>
      <c r="CVK66" s="197"/>
      <c r="CVL66" s="197"/>
      <c r="CVM66" s="197"/>
      <c r="CVN66" s="197"/>
      <c r="CVO66" s="197"/>
      <c r="CVP66" s="197"/>
      <c r="CVQ66" s="197"/>
      <c r="CVR66" s="197"/>
      <c r="CVS66" s="197"/>
      <c r="CVT66" s="197"/>
      <c r="CVU66" s="197"/>
      <c r="CVV66" s="197"/>
      <c r="CVW66" s="197"/>
      <c r="CVX66" s="197"/>
      <c r="CVY66" s="197"/>
      <c r="CVZ66" s="197"/>
      <c r="CWA66" s="197"/>
      <c r="CWB66" s="197"/>
      <c r="CWC66" s="197"/>
      <c r="CWD66" s="197"/>
      <c r="CWE66" s="197"/>
      <c r="CWF66" s="197"/>
      <c r="CWG66" s="197"/>
      <c r="CWH66" s="197"/>
      <c r="CWI66" s="197"/>
      <c r="CWJ66" s="197"/>
      <c r="CWK66" s="197"/>
      <c r="CWL66" s="197"/>
      <c r="CWM66" s="197"/>
      <c r="CWN66" s="197"/>
      <c r="CWO66" s="197"/>
      <c r="CWP66" s="197"/>
      <c r="CWQ66" s="197"/>
      <c r="CWR66" s="197"/>
      <c r="CWS66" s="197"/>
      <c r="CWT66" s="197"/>
      <c r="CWU66" s="197"/>
      <c r="CWV66" s="197"/>
      <c r="CWW66" s="197"/>
      <c r="CWX66" s="197"/>
      <c r="CWY66" s="197"/>
      <c r="CWZ66" s="197"/>
      <c r="CXA66" s="197"/>
      <c r="CXB66" s="197"/>
      <c r="CXC66" s="197"/>
      <c r="CXD66" s="197"/>
      <c r="CXE66" s="197"/>
      <c r="CXF66" s="197"/>
      <c r="CXG66" s="197"/>
      <c r="CXH66" s="197"/>
      <c r="CXI66" s="197"/>
      <c r="CXJ66" s="197"/>
      <c r="CXK66" s="197"/>
      <c r="CXL66" s="197"/>
      <c r="CXM66" s="197"/>
      <c r="CXN66" s="197"/>
      <c r="CXO66" s="197"/>
      <c r="CXP66" s="197"/>
      <c r="CXQ66" s="197"/>
      <c r="CXR66" s="197"/>
      <c r="CXS66" s="197"/>
      <c r="CXT66" s="197"/>
      <c r="CXU66" s="197"/>
      <c r="CXV66" s="197"/>
      <c r="CXW66" s="197"/>
      <c r="CXX66" s="197"/>
      <c r="CXY66" s="197"/>
      <c r="CXZ66" s="197"/>
      <c r="CYA66" s="197"/>
      <c r="CYB66" s="197"/>
      <c r="CYC66" s="197"/>
      <c r="CYD66" s="197"/>
      <c r="CYE66" s="197"/>
      <c r="CYF66" s="197"/>
      <c r="CYG66" s="197"/>
      <c r="CYH66" s="197"/>
      <c r="CYI66" s="197"/>
      <c r="CYJ66" s="197"/>
      <c r="CYK66" s="197"/>
      <c r="CYL66" s="197"/>
      <c r="CYM66" s="197"/>
      <c r="CYN66" s="197"/>
      <c r="CYO66" s="197"/>
      <c r="CYP66" s="197"/>
      <c r="CYQ66" s="197"/>
      <c r="CYR66" s="197"/>
      <c r="CYS66" s="197"/>
      <c r="CYT66" s="197"/>
      <c r="CYU66" s="197"/>
      <c r="CYV66" s="197"/>
      <c r="CYW66" s="197"/>
      <c r="CYX66" s="197"/>
      <c r="CYY66" s="197"/>
      <c r="CYZ66" s="197"/>
      <c r="CZA66" s="197"/>
      <c r="CZB66" s="197"/>
      <c r="CZC66" s="197"/>
      <c r="CZD66" s="197"/>
      <c r="CZE66" s="197"/>
      <c r="CZF66" s="197"/>
      <c r="CZG66" s="197"/>
      <c r="CZH66" s="197"/>
      <c r="CZI66" s="197"/>
      <c r="CZJ66" s="197"/>
      <c r="CZK66" s="197"/>
      <c r="CZL66" s="197"/>
      <c r="CZM66" s="197"/>
      <c r="CZN66" s="197"/>
      <c r="CZO66" s="197"/>
      <c r="CZP66" s="197"/>
      <c r="CZQ66" s="197"/>
      <c r="CZR66" s="197"/>
      <c r="CZS66" s="197"/>
      <c r="CZT66" s="197"/>
      <c r="CZU66" s="197"/>
      <c r="CZV66" s="197"/>
      <c r="CZW66" s="197"/>
      <c r="CZX66" s="197"/>
      <c r="CZY66" s="197"/>
      <c r="CZZ66" s="197"/>
      <c r="DAA66" s="197"/>
      <c r="DAB66" s="197"/>
      <c r="DAC66" s="197"/>
      <c r="DAD66" s="197"/>
      <c r="DAE66" s="197"/>
      <c r="DAF66" s="197"/>
      <c r="DAG66" s="197"/>
      <c r="DAH66" s="197"/>
      <c r="DAI66" s="197"/>
      <c r="DAJ66" s="197"/>
      <c r="DAK66" s="197"/>
      <c r="DAL66" s="197"/>
      <c r="DAM66" s="197"/>
      <c r="DAN66" s="197"/>
      <c r="DAO66" s="197"/>
      <c r="DAP66" s="197"/>
      <c r="DAQ66" s="197"/>
      <c r="DAR66" s="197"/>
      <c r="DAS66" s="197"/>
      <c r="DAT66" s="197"/>
      <c r="DAU66" s="197"/>
      <c r="DAV66" s="197"/>
      <c r="DAW66" s="197"/>
      <c r="DAX66" s="197"/>
      <c r="DAY66" s="197"/>
      <c r="DAZ66" s="197"/>
      <c r="DBA66" s="197"/>
      <c r="DBB66" s="197"/>
      <c r="DBC66" s="197"/>
      <c r="DBD66" s="197"/>
      <c r="DBE66" s="197"/>
      <c r="DBF66" s="197"/>
      <c r="DBG66" s="197"/>
      <c r="DBH66" s="197"/>
      <c r="DBI66" s="197"/>
      <c r="DBJ66" s="197"/>
      <c r="DBK66" s="197"/>
      <c r="DBL66" s="197"/>
      <c r="DBM66" s="197"/>
      <c r="DBN66" s="197"/>
      <c r="DBO66" s="197"/>
      <c r="DBP66" s="197"/>
      <c r="DBQ66" s="197"/>
      <c r="DBR66" s="197"/>
      <c r="DBS66" s="197"/>
      <c r="DBT66" s="197"/>
      <c r="DBU66" s="197"/>
      <c r="DBV66" s="197"/>
      <c r="DBW66" s="197"/>
      <c r="DBX66" s="197"/>
      <c r="DBY66" s="197"/>
      <c r="DBZ66" s="197"/>
      <c r="DCA66" s="197"/>
      <c r="DCB66" s="197"/>
      <c r="DCC66" s="197"/>
      <c r="DCD66" s="197"/>
      <c r="DCE66" s="197"/>
      <c r="DCF66" s="197"/>
      <c r="DCG66" s="197"/>
      <c r="DCH66" s="197"/>
      <c r="DCI66" s="197"/>
      <c r="DCJ66" s="197"/>
      <c r="DCK66" s="197"/>
      <c r="DCL66" s="197"/>
      <c r="DCM66" s="197"/>
      <c r="DCN66" s="197"/>
      <c r="DCO66" s="197"/>
      <c r="DCP66" s="197"/>
      <c r="DCQ66" s="197"/>
      <c r="DCR66" s="197"/>
      <c r="DCS66" s="197"/>
      <c r="DCT66" s="197"/>
      <c r="DCU66" s="197"/>
      <c r="DCV66" s="197"/>
      <c r="DCW66" s="197"/>
      <c r="DCX66" s="197"/>
      <c r="DCY66" s="197"/>
      <c r="DCZ66" s="197"/>
      <c r="DDA66" s="197"/>
      <c r="DDB66" s="197"/>
      <c r="DDC66" s="197"/>
      <c r="DDD66" s="197"/>
      <c r="DDE66" s="197"/>
      <c r="DDF66" s="197"/>
      <c r="DDG66" s="197"/>
      <c r="DDH66" s="197"/>
      <c r="DDI66" s="197"/>
      <c r="DDJ66" s="197"/>
      <c r="DDK66" s="197"/>
      <c r="DDL66" s="197"/>
      <c r="DDM66" s="197"/>
      <c r="DDN66" s="197"/>
      <c r="DDO66" s="197"/>
      <c r="DDP66" s="197"/>
      <c r="DDQ66" s="197"/>
      <c r="DDR66" s="197"/>
      <c r="DDS66" s="197"/>
      <c r="DDT66" s="197"/>
      <c r="DDU66" s="197"/>
      <c r="DDV66" s="197"/>
      <c r="DDW66" s="197"/>
      <c r="DDX66" s="197"/>
      <c r="DDY66" s="197"/>
      <c r="DDZ66" s="197"/>
      <c r="DEA66" s="197"/>
      <c r="DEB66" s="197"/>
      <c r="DEC66" s="197"/>
      <c r="DED66" s="197"/>
      <c r="DEE66" s="197"/>
      <c r="DEF66" s="197"/>
      <c r="DEG66" s="197"/>
      <c r="DEH66" s="197"/>
      <c r="DEI66" s="197"/>
      <c r="DEJ66" s="197"/>
      <c r="DEK66" s="197"/>
      <c r="DEL66" s="197"/>
      <c r="DEM66" s="197"/>
      <c r="DEN66" s="197"/>
      <c r="DEO66" s="197"/>
      <c r="DEP66" s="197"/>
      <c r="DEQ66" s="197"/>
      <c r="DER66" s="197"/>
      <c r="DES66" s="197"/>
      <c r="DET66" s="197"/>
      <c r="DEU66" s="197"/>
      <c r="DEV66" s="197"/>
      <c r="DEW66" s="197"/>
      <c r="DEX66" s="197"/>
      <c r="DEY66" s="197"/>
      <c r="DEZ66" s="197"/>
      <c r="DFA66" s="197"/>
      <c r="DFB66" s="197"/>
      <c r="DFC66" s="197"/>
      <c r="DFD66" s="197"/>
      <c r="DFE66" s="197"/>
      <c r="DFF66" s="197"/>
      <c r="DFG66" s="197"/>
      <c r="DFH66" s="197"/>
      <c r="DFI66" s="197"/>
      <c r="DFJ66" s="197"/>
      <c r="DFK66" s="197"/>
      <c r="DFL66" s="197"/>
      <c r="DFM66" s="197"/>
      <c r="DFN66" s="197"/>
      <c r="DFO66" s="197"/>
      <c r="DFP66" s="197"/>
      <c r="DFQ66" s="197"/>
      <c r="DFR66" s="197"/>
      <c r="DFS66" s="197"/>
      <c r="DFT66" s="197"/>
      <c r="DFU66" s="197"/>
      <c r="DFV66" s="197"/>
      <c r="DFW66" s="197"/>
      <c r="DFX66" s="197"/>
      <c r="DFY66" s="197"/>
      <c r="DFZ66" s="197"/>
      <c r="DGA66" s="197"/>
      <c r="DGB66" s="197"/>
      <c r="DGC66" s="197"/>
      <c r="DGD66" s="197"/>
      <c r="DGE66" s="197"/>
      <c r="DGF66" s="197"/>
      <c r="DGG66" s="197"/>
      <c r="DGH66" s="197"/>
      <c r="DGI66" s="197"/>
      <c r="DGJ66" s="197"/>
      <c r="DGK66" s="197"/>
      <c r="DGL66" s="197"/>
      <c r="DGM66" s="197"/>
      <c r="DGN66" s="197"/>
      <c r="DGO66" s="197"/>
      <c r="DGP66" s="197"/>
      <c r="DGQ66" s="197"/>
      <c r="DGR66" s="197"/>
      <c r="DGS66" s="197"/>
      <c r="DGT66" s="197"/>
      <c r="DGU66" s="197"/>
      <c r="DGV66" s="197"/>
      <c r="DGW66" s="197"/>
      <c r="DGX66" s="197"/>
      <c r="DGY66" s="197"/>
      <c r="DGZ66" s="197"/>
      <c r="DHA66" s="197"/>
      <c r="DHB66" s="197"/>
      <c r="DHC66" s="197"/>
      <c r="DHD66" s="197"/>
      <c r="DHE66" s="197"/>
      <c r="DHF66" s="197"/>
      <c r="DHG66" s="197"/>
      <c r="DHH66" s="197"/>
      <c r="DHI66" s="197"/>
      <c r="DHJ66" s="197"/>
      <c r="DHK66" s="197"/>
      <c r="DHL66" s="197"/>
      <c r="DHM66" s="197"/>
      <c r="DHN66" s="197"/>
      <c r="DHO66" s="197"/>
      <c r="DHP66" s="197"/>
      <c r="DHQ66" s="197"/>
      <c r="DHR66" s="197"/>
      <c r="DHS66" s="197"/>
      <c r="DHT66" s="197"/>
      <c r="DHU66" s="197"/>
      <c r="DHV66" s="197"/>
      <c r="DHW66" s="197"/>
      <c r="DHX66" s="197"/>
      <c r="DHY66" s="197"/>
      <c r="DHZ66" s="197"/>
      <c r="DIA66" s="197"/>
      <c r="DIB66" s="197"/>
      <c r="DIC66" s="197"/>
      <c r="DID66" s="197"/>
      <c r="DIE66" s="197"/>
      <c r="DIF66" s="197"/>
      <c r="DIG66" s="197"/>
      <c r="DIH66" s="197"/>
      <c r="DII66" s="197"/>
      <c r="DIJ66" s="197"/>
      <c r="DIK66" s="197"/>
      <c r="DIL66" s="197"/>
      <c r="DIM66" s="197"/>
      <c r="DIN66" s="197"/>
      <c r="DIO66" s="197"/>
      <c r="DIP66" s="197"/>
      <c r="DIQ66" s="197"/>
      <c r="DIR66" s="197"/>
      <c r="DIS66" s="197"/>
      <c r="DIT66" s="197"/>
      <c r="DIU66" s="197"/>
      <c r="DIV66" s="197"/>
      <c r="DIW66" s="197"/>
      <c r="DIX66" s="197"/>
      <c r="DIY66" s="197"/>
      <c r="DIZ66" s="197"/>
      <c r="DJA66" s="197"/>
      <c r="DJB66" s="197"/>
      <c r="DJC66" s="197"/>
      <c r="DJD66" s="197"/>
      <c r="DJE66" s="197"/>
      <c r="DJF66" s="197"/>
      <c r="DJG66" s="197"/>
      <c r="DJH66" s="197"/>
      <c r="DJI66" s="197"/>
      <c r="DJJ66" s="197"/>
      <c r="DJK66" s="197"/>
      <c r="DJL66" s="197"/>
      <c r="DJM66" s="197"/>
      <c r="DJN66" s="197"/>
      <c r="DJO66" s="197"/>
      <c r="DJP66" s="197"/>
      <c r="DJQ66" s="197"/>
      <c r="DJR66" s="197"/>
      <c r="DJS66" s="197"/>
      <c r="DJT66" s="197"/>
      <c r="DJU66" s="197"/>
      <c r="DJV66" s="197"/>
      <c r="DJW66" s="197"/>
      <c r="DJX66" s="197"/>
      <c r="DJY66" s="197"/>
      <c r="DJZ66" s="197"/>
      <c r="DKA66" s="197"/>
      <c r="DKB66" s="197"/>
      <c r="DKC66" s="197"/>
      <c r="DKD66" s="197"/>
      <c r="DKE66" s="197"/>
      <c r="DKF66" s="197"/>
      <c r="DKG66" s="197"/>
      <c r="DKH66" s="197"/>
      <c r="DKI66" s="197"/>
      <c r="DKJ66" s="197"/>
      <c r="DKK66" s="197"/>
      <c r="DKL66" s="197"/>
      <c r="DKM66" s="197"/>
      <c r="DKN66" s="197"/>
      <c r="DKO66" s="197"/>
      <c r="DKP66" s="197"/>
      <c r="DKQ66" s="197"/>
      <c r="DKR66" s="197"/>
      <c r="DKS66" s="197"/>
      <c r="DKT66" s="197"/>
      <c r="DKU66" s="197"/>
      <c r="DKV66" s="197"/>
      <c r="DKW66" s="197"/>
      <c r="DKX66" s="197"/>
      <c r="DKY66" s="197"/>
      <c r="DKZ66" s="197"/>
      <c r="DLA66" s="197"/>
      <c r="DLB66" s="197"/>
      <c r="DLC66" s="197"/>
      <c r="DLD66" s="197"/>
      <c r="DLE66" s="197"/>
      <c r="DLF66" s="197"/>
      <c r="DLG66" s="197"/>
      <c r="DLH66" s="197"/>
      <c r="DLI66" s="197"/>
      <c r="DLJ66" s="197"/>
      <c r="DLK66" s="197"/>
      <c r="DLL66" s="197"/>
      <c r="DLM66" s="197"/>
      <c r="DLN66" s="197"/>
      <c r="DLO66" s="197"/>
      <c r="DLP66" s="197"/>
      <c r="DLQ66" s="197"/>
      <c r="DLR66" s="197"/>
      <c r="DLS66" s="197"/>
      <c r="DLT66" s="197"/>
      <c r="DLU66" s="197"/>
      <c r="DLV66" s="197"/>
      <c r="DLW66" s="197"/>
      <c r="DLX66" s="197"/>
      <c r="DLY66" s="197"/>
      <c r="DLZ66" s="197"/>
      <c r="DMA66" s="197"/>
      <c r="DMB66" s="197"/>
      <c r="DMC66" s="197"/>
      <c r="DMD66" s="197"/>
      <c r="DME66" s="197"/>
      <c r="DMF66" s="197"/>
      <c r="DMG66" s="197"/>
      <c r="DMH66" s="197"/>
      <c r="DMI66" s="197"/>
      <c r="DMJ66" s="197"/>
      <c r="DMK66" s="197"/>
      <c r="DML66" s="197"/>
      <c r="DMM66" s="197"/>
      <c r="DMN66" s="197"/>
      <c r="DMO66" s="197"/>
      <c r="DMP66" s="197"/>
      <c r="DMQ66" s="197"/>
      <c r="DMR66" s="197"/>
      <c r="DMS66" s="197"/>
      <c r="DMT66" s="197"/>
      <c r="DMU66" s="197"/>
      <c r="DMV66" s="197"/>
      <c r="DMW66" s="197"/>
      <c r="DMX66" s="197"/>
      <c r="DMY66" s="197"/>
      <c r="DMZ66" s="197"/>
      <c r="DNA66" s="197"/>
      <c r="DNB66" s="197"/>
      <c r="DNC66" s="197"/>
      <c r="DND66" s="197"/>
      <c r="DNE66" s="197"/>
      <c r="DNF66" s="197"/>
      <c r="DNG66" s="197"/>
      <c r="DNH66" s="197"/>
      <c r="DNI66" s="197"/>
      <c r="DNJ66" s="197"/>
      <c r="DNK66" s="197"/>
      <c r="DNL66" s="197"/>
      <c r="DNM66" s="197"/>
      <c r="DNN66" s="197"/>
      <c r="DNO66" s="197"/>
      <c r="DNP66" s="197"/>
      <c r="DNQ66" s="197"/>
      <c r="DNR66" s="197"/>
      <c r="DNS66" s="197"/>
      <c r="DNT66" s="197"/>
      <c r="DNU66" s="197"/>
      <c r="DNV66" s="197"/>
      <c r="DNW66" s="197"/>
      <c r="DNX66" s="197"/>
      <c r="DNY66" s="197"/>
      <c r="DNZ66" s="197"/>
      <c r="DOA66" s="197"/>
      <c r="DOB66" s="197"/>
      <c r="DOC66" s="197"/>
      <c r="DOD66" s="197"/>
      <c r="DOE66" s="197"/>
      <c r="DOF66" s="197"/>
      <c r="DOG66" s="197"/>
      <c r="DOH66" s="197"/>
      <c r="DOI66" s="197"/>
      <c r="DOJ66" s="197"/>
      <c r="DOK66" s="197"/>
      <c r="DOL66" s="197"/>
      <c r="DOM66" s="197"/>
      <c r="DON66" s="197"/>
      <c r="DOO66" s="197"/>
      <c r="DOP66" s="197"/>
      <c r="DOQ66" s="197"/>
      <c r="DOR66" s="197"/>
      <c r="DOS66" s="197"/>
      <c r="DOT66" s="197"/>
      <c r="DOU66" s="197"/>
      <c r="DOV66" s="197"/>
      <c r="DOW66" s="197"/>
      <c r="DOX66" s="197"/>
      <c r="DOY66" s="197"/>
      <c r="DOZ66" s="197"/>
      <c r="DPA66" s="197"/>
      <c r="DPB66" s="197"/>
      <c r="DPC66" s="197"/>
      <c r="DPD66" s="197"/>
      <c r="DPE66" s="197"/>
      <c r="DPF66" s="197"/>
      <c r="DPG66" s="197"/>
      <c r="DPH66" s="197"/>
      <c r="DPI66" s="197"/>
      <c r="DPJ66" s="197"/>
      <c r="DPK66" s="197"/>
      <c r="DPL66" s="197"/>
      <c r="DPM66" s="197"/>
      <c r="DPN66" s="197"/>
      <c r="DPO66" s="197"/>
      <c r="DPP66" s="197"/>
      <c r="DPQ66" s="197"/>
      <c r="DPR66" s="197"/>
      <c r="DPS66" s="197"/>
      <c r="DPT66" s="197"/>
      <c r="DPU66" s="197"/>
      <c r="DPV66" s="197"/>
      <c r="DPW66" s="197"/>
      <c r="DPX66" s="197"/>
      <c r="DPY66" s="197"/>
      <c r="DPZ66" s="197"/>
      <c r="DQA66" s="197"/>
      <c r="DQB66" s="197"/>
      <c r="DQC66" s="197"/>
      <c r="DQD66" s="197"/>
      <c r="DQE66" s="197"/>
      <c r="DQF66" s="197"/>
      <c r="DQG66" s="197"/>
      <c r="DQH66" s="197"/>
      <c r="DQI66" s="197"/>
      <c r="DQJ66" s="197"/>
      <c r="DQK66" s="197"/>
      <c r="DQL66" s="197"/>
      <c r="DQM66" s="197"/>
      <c r="DQN66" s="197"/>
      <c r="DQO66" s="197"/>
      <c r="DQP66" s="197"/>
      <c r="DQQ66" s="197"/>
      <c r="DQR66" s="197"/>
      <c r="DQS66" s="197"/>
      <c r="DQT66" s="197"/>
      <c r="DQU66" s="197"/>
      <c r="DQV66" s="197"/>
      <c r="DQW66" s="197"/>
      <c r="DQX66" s="197"/>
      <c r="DQY66" s="197"/>
      <c r="DQZ66" s="197"/>
      <c r="DRA66" s="197"/>
      <c r="DRB66" s="197"/>
      <c r="DRC66" s="197"/>
      <c r="DRD66" s="197"/>
      <c r="DRE66" s="197"/>
      <c r="DRF66" s="197"/>
      <c r="DRG66" s="197"/>
      <c r="DRH66" s="197"/>
      <c r="DRI66" s="197"/>
      <c r="DRJ66" s="197"/>
      <c r="DRK66" s="197"/>
      <c r="DRL66" s="197"/>
      <c r="DRM66" s="197"/>
      <c r="DRN66" s="197"/>
      <c r="DRO66" s="197"/>
      <c r="DRP66" s="197"/>
      <c r="DRQ66" s="197"/>
      <c r="DRR66" s="197"/>
      <c r="DRS66" s="197"/>
      <c r="DRT66" s="197"/>
      <c r="DRU66" s="197"/>
      <c r="DRV66" s="197"/>
      <c r="DRW66" s="197"/>
      <c r="DRX66" s="197"/>
      <c r="DRY66" s="197"/>
      <c r="DRZ66" s="197"/>
      <c r="DSA66" s="197"/>
      <c r="DSB66" s="197"/>
      <c r="DSC66" s="197"/>
      <c r="DSD66" s="197"/>
      <c r="DSE66" s="197"/>
      <c r="DSF66" s="197"/>
      <c r="DSG66" s="197"/>
      <c r="DSH66" s="197"/>
      <c r="DSI66" s="197"/>
      <c r="DSJ66" s="197"/>
      <c r="DSK66" s="197"/>
      <c r="DSL66" s="197"/>
      <c r="DSM66" s="197"/>
      <c r="DSN66" s="197"/>
      <c r="DSO66" s="197"/>
      <c r="DSP66" s="197"/>
      <c r="DSQ66" s="197"/>
      <c r="DSR66" s="197"/>
      <c r="DSS66" s="197"/>
      <c r="DST66" s="197"/>
      <c r="DSU66" s="197"/>
      <c r="DSV66" s="197"/>
      <c r="DSW66" s="197"/>
      <c r="DSX66" s="197"/>
      <c r="DSY66" s="197"/>
      <c r="DSZ66" s="197"/>
      <c r="DTA66" s="197"/>
      <c r="DTB66" s="197"/>
      <c r="DTC66" s="197"/>
      <c r="DTD66" s="197"/>
      <c r="DTE66" s="197"/>
      <c r="DTF66" s="197"/>
      <c r="DTG66" s="197"/>
      <c r="DTH66" s="197"/>
      <c r="DTI66" s="197"/>
      <c r="DTJ66" s="197"/>
      <c r="DTK66" s="197"/>
      <c r="DTL66" s="197"/>
      <c r="DTM66" s="197"/>
      <c r="DTN66" s="197"/>
      <c r="DTO66" s="197"/>
      <c r="DTP66" s="197"/>
      <c r="DTQ66" s="197"/>
      <c r="DTR66" s="197"/>
      <c r="DTS66" s="197"/>
      <c r="DTT66" s="197"/>
      <c r="DTU66" s="197"/>
      <c r="DTV66" s="197"/>
      <c r="DTW66" s="197"/>
      <c r="DTX66" s="197"/>
      <c r="DTY66" s="197"/>
      <c r="DTZ66" s="197"/>
      <c r="DUA66" s="197"/>
      <c r="DUB66" s="197"/>
      <c r="DUC66" s="197"/>
      <c r="DUD66" s="197"/>
      <c r="DUE66" s="197"/>
      <c r="DUF66" s="197"/>
      <c r="DUG66" s="197"/>
      <c r="DUH66" s="197"/>
      <c r="DUI66" s="197"/>
      <c r="DUJ66" s="197"/>
      <c r="DUK66" s="197"/>
      <c r="DUL66" s="197"/>
      <c r="DUM66" s="197"/>
      <c r="DUN66" s="197"/>
      <c r="DUO66" s="197"/>
      <c r="DUP66" s="197"/>
      <c r="DUQ66" s="197"/>
      <c r="DUR66" s="197"/>
      <c r="DUS66" s="197"/>
      <c r="DUT66" s="197"/>
      <c r="DUU66" s="197"/>
      <c r="DUV66" s="197"/>
      <c r="DUW66" s="197"/>
      <c r="DUX66" s="197"/>
      <c r="DUY66" s="197"/>
      <c r="DUZ66" s="197"/>
      <c r="DVA66" s="197"/>
      <c r="DVB66" s="197"/>
      <c r="DVC66" s="197"/>
      <c r="DVD66" s="197"/>
      <c r="DVE66" s="197"/>
      <c r="DVF66" s="197"/>
      <c r="DVG66" s="197"/>
      <c r="DVH66" s="197"/>
      <c r="DVI66" s="197"/>
      <c r="DVJ66" s="197"/>
      <c r="DVK66" s="197"/>
      <c r="DVL66" s="197"/>
      <c r="DVM66" s="197"/>
      <c r="DVN66" s="197"/>
      <c r="DVO66" s="197"/>
      <c r="DVP66" s="197"/>
      <c r="DVQ66" s="197"/>
      <c r="DVR66" s="197"/>
      <c r="DVS66" s="197"/>
      <c r="DVT66" s="197"/>
      <c r="DVU66" s="197"/>
      <c r="DVV66" s="197"/>
      <c r="DVW66" s="197"/>
      <c r="DVX66" s="197"/>
      <c r="DVY66" s="197"/>
      <c r="DVZ66" s="197"/>
      <c r="DWA66" s="197"/>
      <c r="DWB66" s="197"/>
      <c r="DWC66" s="197"/>
      <c r="DWD66" s="197"/>
      <c r="DWE66" s="197"/>
      <c r="DWF66" s="197"/>
      <c r="DWG66" s="197"/>
      <c r="DWH66" s="197"/>
      <c r="DWI66" s="197"/>
      <c r="DWJ66" s="197"/>
      <c r="DWK66" s="197"/>
      <c r="DWL66" s="197"/>
      <c r="DWM66" s="197"/>
      <c r="DWN66" s="197"/>
      <c r="DWO66" s="197"/>
      <c r="DWP66" s="197"/>
      <c r="DWQ66" s="197"/>
      <c r="DWR66" s="197"/>
      <c r="DWS66" s="197"/>
      <c r="DWT66" s="197"/>
      <c r="DWU66" s="197"/>
      <c r="DWV66" s="197"/>
      <c r="DWW66" s="197"/>
      <c r="DWX66" s="197"/>
      <c r="DWY66" s="197"/>
      <c r="DWZ66" s="197"/>
      <c r="DXA66" s="197"/>
      <c r="DXB66" s="197"/>
      <c r="DXC66" s="197"/>
      <c r="DXD66" s="197"/>
      <c r="DXE66" s="197"/>
      <c r="DXF66" s="197"/>
      <c r="DXG66" s="197"/>
      <c r="DXH66" s="197"/>
      <c r="DXI66" s="197"/>
      <c r="DXJ66" s="197"/>
      <c r="DXK66" s="197"/>
      <c r="DXL66" s="197"/>
      <c r="DXM66" s="197"/>
      <c r="DXN66" s="197"/>
      <c r="DXO66" s="197"/>
      <c r="DXP66" s="197"/>
      <c r="DXQ66" s="197"/>
      <c r="DXR66" s="197"/>
      <c r="DXS66" s="197"/>
      <c r="DXT66" s="197"/>
      <c r="DXU66" s="197"/>
      <c r="DXV66" s="197"/>
      <c r="DXW66" s="197"/>
      <c r="DXX66" s="197"/>
      <c r="DXY66" s="197"/>
      <c r="DXZ66" s="197"/>
      <c r="DYA66" s="197"/>
      <c r="DYB66" s="197"/>
      <c r="DYC66" s="197"/>
      <c r="DYD66" s="197"/>
      <c r="DYE66" s="197"/>
      <c r="DYF66" s="197"/>
      <c r="DYG66" s="197"/>
      <c r="DYH66" s="197"/>
      <c r="DYI66" s="197"/>
      <c r="DYJ66" s="197"/>
      <c r="DYK66" s="197"/>
      <c r="DYL66" s="197"/>
      <c r="DYM66" s="197"/>
      <c r="DYN66" s="197"/>
      <c r="DYO66" s="197"/>
      <c r="DYP66" s="197"/>
      <c r="DYQ66" s="197"/>
      <c r="DYR66" s="197"/>
      <c r="DYS66" s="197"/>
      <c r="DYT66" s="197"/>
      <c r="DYU66" s="197"/>
      <c r="DYV66" s="197"/>
      <c r="DYW66" s="197"/>
      <c r="DYX66" s="197"/>
      <c r="DYY66" s="197"/>
      <c r="DYZ66" s="197"/>
      <c r="DZA66" s="197"/>
      <c r="DZB66" s="197"/>
      <c r="DZC66" s="197"/>
      <c r="DZD66" s="197"/>
      <c r="DZE66" s="197"/>
      <c r="DZF66" s="197"/>
      <c r="DZG66" s="197"/>
      <c r="DZH66" s="197"/>
      <c r="DZI66" s="197"/>
      <c r="DZJ66" s="197"/>
      <c r="DZK66" s="197"/>
      <c r="DZL66" s="197"/>
      <c r="DZM66" s="197"/>
      <c r="DZN66" s="197"/>
      <c r="DZO66" s="197"/>
      <c r="DZP66" s="197"/>
      <c r="DZQ66" s="197"/>
      <c r="DZR66" s="197"/>
      <c r="DZS66" s="197"/>
      <c r="DZT66" s="197"/>
      <c r="DZU66" s="197"/>
      <c r="DZV66" s="197"/>
      <c r="DZW66" s="197"/>
      <c r="DZX66" s="197"/>
      <c r="DZY66" s="197"/>
      <c r="DZZ66" s="197"/>
      <c r="EAA66" s="197"/>
      <c r="EAB66" s="197"/>
      <c r="EAC66" s="197"/>
      <c r="EAD66" s="197"/>
      <c r="EAE66" s="197"/>
      <c r="EAF66" s="197"/>
      <c r="EAG66" s="197"/>
      <c r="EAH66" s="197"/>
      <c r="EAI66" s="197"/>
      <c r="EAJ66" s="197"/>
      <c r="EAK66" s="197"/>
      <c r="EAL66" s="197"/>
      <c r="EAM66" s="197"/>
      <c r="EAN66" s="197"/>
      <c r="EAO66" s="197"/>
      <c r="EAP66" s="197"/>
      <c r="EAQ66" s="197"/>
      <c r="EAR66" s="197"/>
      <c r="EAS66" s="197"/>
      <c r="EAT66" s="197"/>
      <c r="EAU66" s="197"/>
      <c r="EAV66" s="197"/>
      <c r="EAW66" s="197"/>
      <c r="EAX66" s="197"/>
      <c r="EAY66" s="197"/>
      <c r="EAZ66" s="197"/>
      <c r="EBA66" s="197"/>
      <c r="EBB66" s="197"/>
      <c r="EBC66" s="197"/>
      <c r="EBD66" s="197"/>
      <c r="EBE66" s="197"/>
      <c r="EBF66" s="197"/>
      <c r="EBG66" s="197"/>
      <c r="EBH66" s="197"/>
      <c r="EBI66" s="197"/>
      <c r="EBJ66" s="197"/>
      <c r="EBK66" s="197"/>
      <c r="EBL66" s="197"/>
      <c r="EBM66" s="197"/>
      <c r="EBN66" s="197"/>
      <c r="EBO66" s="197"/>
      <c r="EBP66" s="197"/>
      <c r="EBQ66" s="197"/>
      <c r="EBR66" s="197"/>
      <c r="EBS66" s="197"/>
      <c r="EBT66" s="197"/>
      <c r="EBU66" s="197"/>
      <c r="EBV66" s="197"/>
      <c r="EBW66" s="197"/>
      <c r="EBX66" s="197"/>
      <c r="EBY66" s="197"/>
      <c r="EBZ66" s="197"/>
      <c r="ECA66" s="197"/>
      <c r="ECB66" s="197"/>
      <c r="ECC66" s="197"/>
      <c r="ECD66" s="197"/>
      <c r="ECE66" s="197"/>
      <c r="ECF66" s="197"/>
      <c r="ECG66" s="197"/>
      <c r="ECH66" s="197"/>
      <c r="ECI66" s="197"/>
      <c r="ECJ66" s="197"/>
      <c r="ECK66" s="197"/>
      <c r="ECL66" s="197"/>
      <c r="ECM66" s="197"/>
      <c r="ECN66" s="197"/>
      <c r="ECO66" s="197"/>
      <c r="ECP66" s="197"/>
      <c r="ECQ66" s="197"/>
      <c r="ECR66" s="197"/>
      <c r="ECS66" s="197"/>
      <c r="ECT66" s="197"/>
      <c r="ECU66" s="197"/>
      <c r="ECV66" s="197"/>
      <c r="ECW66" s="197"/>
      <c r="ECX66" s="197"/>
      <c r="ECY66" s="197"/>
      <c r="ECZ66" s="197"/>
      <c r="EDA66" s="197"/>
      <c r="EDB66" s="197"/>
      <c r="EDC66" s="197"/>
      <c r="EDD66" s="197"/>
      <c r="EDE66" s="197"/>
      <c r="EDF66" s="197"/>
      <c r="EDG66" s="197"/>
      <c r="EDH66" s="197"/>
      <c r="EDI66" s="197"/>
      <c r="EDJ66" s="197"/>
      <c r="EDK66" s="197"/>
      <c r="EDL66" s="197"/>
      <c r="EDM66" s="197"/>
      <c r="EDN66" s="197"/>
      <c r="EDO66" s="197"/>
      <c r="EDP66" s="197"/>
      <c r="EDQ66" s="197"/>
      <c r="EDR66" s="197"/>
      <c r="EDS66" s="197"/>
      <c r="EDT66" s="197"/>
      <c r="EDU66" s="197"/>
      <c r="EDV66" s="197"/>
      <c r="EDW66" s="197"/>
      <c r="EDX66" s="197"/>
      <c r="EDY66" s="197"/>
      <c r="EDZ66" s="197"/>
      <c r="EEA66" s="197"/>
      <c r="EEB66" s="197"/>
      <c r="EEC66" s="197"/>
      <c r="EED66" s="197"/>
      <c r="EEE66" s="197"/>
      <c r="EEF66" s="197"/>
      <c r="EEG66" s="197"/>
      <c r="EEH66" s="197"/>
      <c r="EEI66" s="197"/>
      <c r="EEJ66" s="197"/>
      <c r="EEK66" s="197"/>
      <c r="EEL66" s="197"/>
      <c r="EEM66" s="197"/>
      <c r="EEN66" s="197"/>
      <c r="EEO66" s="197"/>
      <c r="EEP66" s="197"/>
      <c r="EEQ66" s="197"/>
      <c r="EER66" s="197"/>
      <c r="EES66" s="197"/>
      <c r="EET66" s="197"/>
      <c r="EEU66" s="197"/>
      <c r="EEV66" s="197"/>
      <c r="EEW66" s="197"/>
      <c r="EEX66" s="197"/>
      <c r="EEY66" s="197"/>
      <c r="EEZ66" s="197"/>
      <c r="EFA66" s="197"/>
      <c r="EFB66" s="197"/>
      <c r="EFC66" s="197"/>
      <c r="EFD66" s="197"/>
      <c r="EFE66" s="197"/>
      <c r="EFF66" s="197"/>
      <c r="EFG66" s="197"/>
      <c r="EFH66" s="197"/>
      <c r="EFI66" s="197"/>
      <c r="EFJ66" s="197"/>
      <c r="EFK66" s="197"/>
      <c r="EFL66" s="197"/>
      <c r="EFM66" s="197"/>
      <c r="EFN66" s="197"/>
      <c r="EFO66" s="197"/>
      <c r="EFP66" s="197"/>
      <c r="EFQ66" s="197"/>
      <c r="EFR66" s="197"/>
      <c r="EFS66" s="197"/>
      <c r="EFT66" s="197"/>
      <c r="EFU66" s="197"/>
      <c r="EFV66" s="197"/>
      <c r="EFW66" s="197"/>
      <c r="EFX66" s="197"/>
      <c r="EFY66" s="197"/>
      <c r="EFZ66" s="197"/>
      <c r="EGA66" s="197"/>
      <c r="EGB66" s="197"/>
      <c r="EGC66" s="197"/>
      <c r="EGD66" s="197"/>
      <c r="EGE66" s="197"/>
      <c r="EGF66" s="197"/>
      <c r="EGG66" s="197"/>
      <c r="EGH66" s="197"/>
      <c r="EGI66" s="197"/>
      <c r="EGJ66" s="197"/>
      <c r="EGK66" s="197"/>
      <c r="EGL66" s="197"/>
      <c r="EGM66" s="197"/>
      <c r="EGN66" s="197"/>
      <c r="EGO66" s="197"/>
      <c r="EGP66" s="197"/>
      <c r="EGQ66" s="197"/>
      <c r="EGR66" s="197"/>
      <c r="EGS66" s="197"/>
      <c r="EGT66" s="197"/>
      <c r="EGU66" s="197"/>
      <c r="EGV66" s="197"/>
      <c r="EGW66" s="197"/>
      <c r="EGX66" s="197"/>
      <c r="EGY66" s="197"/>
      <c r="EGZ66" s="197"/>
      <c r="EHA66" s="197"/>
      <c r="EHB66" s="197"/>
      <c r="EHC66" s="197"/>
      <c r="EHD66" s="197"/>
      <c r="EHE66" s="197"/>
      <c r="EHF66" s="197"/>
      <c r="EHG66" s="197"/>
      <c r="EHH66" s="197"/>
      <c r="EHI66" s="197"/>
      <c r="EHJ66" s="197"/>
      <c r="EHK66" s="197"/>
      <c r="EHL66" s="197"/>
      <c r="EHM66" s="197"/>
      <c r="EHN66" s="197"/>
      <c r="EHO66" s="197"/>
      <c r="EHP66" s="197"/>
      <c r="EHQ66" s="197"/>
      <c r="EHR66" s="197"/>
      <c r="EHS66" s="197"/>
      <c r="EHT66" s="197"/>
      <c r="EHU66" s="197"/>
      <c r="EHV66" s="197"/>
      <c r="EHW66" s="197"/>
      <c r="EHX66" s="197"/>
      <c r="EHY66" s="197"/>
      <c r="EHZ66" s="197"/>
      <c r="EIA66" s="197"/>
      <c r="EIB66" s="197"/>
      <c r="EIC66" s="197"/>
      <c r="EID66" s="197"/>
      <c r="EIE66" s="197"/>
      <c r="EIF66" s="197"/>
      <c r="EIG66" s="197"/>
      <c r="EIH66" s="197"/>
      <c r="EII66" s="197"/>
      <c r="EIJ66" s="197"/>
      <c r="EIK66" s="197"/>
      <c r="EIL66" s="197"/>
      <c r="EIM66" s="197"/>
      <c r="EIN66" s="197"/>
      <c r="EIO66" s="197"/>
      <c r="EIP66" s="197"/>
      <c r="EIQ66" s="197"/>
      <c r="EIR66" s="197"/>
      <c r="EIS66" s="197"/>
      <c r="EIT66" s="197"/>
      <c r="EIU66" s="197"/>
      <c r="EIV66" s="197"/>
      <c r="EIW66" s="197"/>
      <c r="EIX66" s="197"/>
      <c r="EIY66" s="197"/>
      <c r="EIZ66" s="197"/>
      <c r="EJA66" s="197"/>
      <c r="EJB66" s="197"/>
      <c r="EJC66" s="197"/>
      <c r="EJD66" s="197"/>
      <c r="EJE66" s="197"/>
      <c r="EJF66" s="197"/>
      <c r="EJG66" s="197"/>
      <c r="EJH66" s="197"/>
      <c r="EJI66" s="197"/>
      <c r="EJJ66" s="197"/>
      <c r="EJK66" s="197"/>
      <c r="EJL66" s="197"/>
      <c r="EJM66" s="197"/>
      <c r="EJN66" s="197"/>
      <c r="EJO66" s="197"/>
      <c r="EJP66" s="197"/>
      <c r="EJQ66" s="197"/>
      <c r="EJR66" s="197"/>
      <c r="EJS66" s="197"/>
      <c r="EJT66" s="197"/>
      <c r="EJU66" s="197"/>
      <c r="EJV66" s="197"/>
      <c r="EJW66" s="197"/>
      <c r="EJX66" s="197"/>
      <c r="EJY66" s="197"/>
      <c r="EJZ66" s="197"/>
      <c r="EKA66" s="197"/>
      <c r="EKB66" s="197"/>
      <c r="EKC66" s="197"/>
      <c r="EKD66" s="197"/>
      <c r="EKE66" s="197"/>
      <c r="EKF66" s="197"/>
      <c r="EKG66" s="197"/>
      <c r="EKH66" s="197"/>
      <c r="EKI66" s="197"/>
      <c r="EKJ66" s="197"/>
      <c r="EKK66" s="197"/>
      <c r="EKL66" s="197"/>
      <c r="EKM66" s="197"/>
      <c r="EKN66" s="197"/>
      <c r="EKO66" s="197"/>
      <c r="EKP66" s="197"/>
      <c r="EKQ66" s="197"/>
      <c r="EKR66" s="197"/>
      <c r="EKS66" s="197"/>
      <c r="EKT66" s="197"/>
      <c r="EKU66" s="197"/>
      <c r="EKV66" s="197"/>
      <c r="EKW66" s="197"/>
      <c r="EKX66" s="197"/>
      <c r="EKY66" s="197"/>
      <c r="EKZ66" s="197"/>
      <c r="ELA66" s="197"/>
      <c r="ELB66" s="197"/>
      <c r="ELC66" s="197"/>
      <c r="ELD66" s="197"/>
      <c r="ELE66" s="197"/>
      <c r="ELF66" s="197"/>
      <c r="ELG66" s="197"/>
      <c r="ELH66" s="197"/>
      <c r="ELI66" s="197"/>
      <c r="ELJ66" s="197"/>
      <c r="ELK66" s="197"/>
      <c r="ELL66" s="197"/>
      <c r="ELM66" s="197"/>
      <c r="ELN66" s="197"/>
      <c r="ELO66" s="197"/>
      <c r="ELP66" s="197"/>
      <c r="ELQ66" s="197"/>
      <c r="ELR66" s="197"/>
      <c r="ELS66" s="197"/>
      <c r="ELT66" s="197"/>
      <c r="ELU66" s="197"/>
      <c r="ELV66" s="197"/>
      <c r="ELW66" s="197"/>
      <c r="ELX66" s="197"/>
      <c r="ELY66" s="197"/>
      <c r="ELZ66" s="197"/>
      <c r="EMA66" s="197"/>
      <c r="EMB66" s="197"/>
      <c r="EMC66" s="197"/>
      <c r="EMD66" s="197"/>
      <c r="EME66" s="197"/>
      <c r="EMF66" s="197"/>
      <c r="EMG66" s="197"/>
      <c r="EMH66" s="197"/>
      <c r="EMI66" s="197"/>
      <c r="EMJ66" s="197"/>
      <c r="EMK66" s="197"/>
      <c r="EML66" s="197"/>
      <c r="EMM66" s="197"/>
      <c r="EMN66" s="197"/>
      <c r="EMO66" s="197"/>
      <c r="EMP66" s="197"/>
      <c r="EMQ66" s="197"/>
      <c r="EMR66" s="197"/>
      <c r="EMS66" s="197"/>
      <c r="EMT66" s="197"/>
      <c r="EMU66" s="197"/>
      <c r="EMV66" s="197"/>
      <c r="EMW66" s="197"/>
      <c r="EMX66" s="197"/>
      <c r="EMY66" s="197"/>
      <c r="EMZ66" s="197"/>
      <c r="ENA66" s="197"/>
      <c r="ENB66" s="197"/>
      <c r="ENC66" s="197"/>
      <c r="END66" s="197"/>
      <c r="ENE66" s="197"/>
      <c r="ENF66" s="197"/>
      <c r="ENG66" s="197"/>
      <c r="ENH66" s="197"/>
      <c r="ENI66" s="197"/>
      <c r="ENJ66" s="197"/>
      <c r="ENK66" s="197"/>
      <c r="ENL66" s="197"/>
      <c r="ENM66" s="197"/>
      <c r="ENN66" s="197"/>
      <c r="ENO66" s="197"/>
      <c r="ENP66" s="197"/>
      <c r="ENQ66" s="197"/>
      <c r="ENR66" s="197"/>
      <c r="ENS66" s="197"/>
      <c r="ENT66" s="197"/>
      <c r="ENU66" s="197"/>
      <c r="ENV66" s="197"/>
      <c r="ENW66" s="197"/>
      <c r="ENX66" s="197"/>
      <c r="ENY66" s="197"/>
      <c r="ENZ66" s="197"/>
      <c r="EOA66" s="197"/>
      <c r="EOB66" s="197"/>
      <c r="EOC66" s="197"/>
      <c r="EOD66" s="197"/>
      <c r="EOE66" s="197"/>
      <c r="EOF66" s="197"/>
      <c r="EOG66" s="197"/>
      <c r="EOH66" s="197"/>
      <c r="EOI66" s="197"/>
      <c r="EOJ66" s="197"/>
      <c r="EOK66" s="197"/>
      <c r="EOL66" s="197"/>
      <c r="EOM66" s="197"/>
      <c r="EON66" s="197"/>
      <c r="EOO66" s="197"/>
      <c r="EOP66" s="197"/>
      <c r="EOQ66" s="197"/>
      <c r="EOR66" s="197"/>
      <c r="EOS66" s="197"/>
      <c r="EOT66" s="197"/>
      <c r="EOU66" s="197"/>
      <c r="EOV66" s="197"/>
      <c r="EOW66" s="197"/>
      <c r="EOX66" s="197"/>
      <c r="EOY66" s="197"/>
      <c r="EOZ66" s="197"/>
      <c r="EPA66" s="197"/>
      <c r="EPB66" s="197"/>
      <c r="EPC66" s="197"/>
      <c r="EPD66" s="197"/>
      <c r="EPE66" s="197"/>
      <c r="EPF66" s="197"/>
      <c r="EPG66" s="197"/>
      <c r="EPH66" s="197"/>
      <c r="EPI66" s="197"/>
      <c r="EPJ66" s="197"/>
      <c r="EPK66" s="197"/>
      <c r="EPL66" s="197"/>
      <c r="EPM66" s="197"/>
      <c r="EPN66" s="197"/>
      <c r="EPO66" s="197"/>
      <c r="EPP66" s="197"/>
      <c r="EPQ66" s="197"/>
      <c r="EPR66" s="197"/>
      <c r="EPS66" s="197"/>
      <c r="EPT66" s="197"/>
      <c r="EPU66" s="197"/>
      <c r="EPV66" s="197"/>
      <c r="EPW66" s="197"/>
      <c r="EPX66" s="197"/>
      <c r="EPY66" s="197"/>
      <c r="EPZ66" s="197"/>
      <c r="EQA66" s="197"/>
      <c r="EQB66" s="197"/>
      <c r="EQC66" s="197"/>
      <c r="EQD66" s="197"/>
      <c r="EQE66" s="197"/>
      <c r="EQF66" s="197"/>
      <c r="EQG66" s="197"/>
      <c r="EQH66" s="197"/>
      <c r="EQI66" s="197"/>
      <c r="EQJ66" s="197"/>
      <c r="EQK66" s="197"/>
      <c r="EQL66" s="197"/>
      <c r="EQM66" s="197"/>
      <c r="EQN66" s="197"/>
      <c r="EQO66" s="197"/>
      <c r="EQP66" s="197"/>
      <c r="EQQ66" s="197"/>
      <c r="EQR66" s="197"/>
      <c r="EQS66" s="197"/>
      <c r="EQT66" s="197"/>
      <c r="EQU66" s="197"/>
      <c r="EQV66" s="197"/>
      <c r="EQW66" s="197"/>
      <c r="EQX66" s="197"/>
      <c r="EQY66" s="197"/>
      <c r="EQZ66" s="197"/>
      <c r="ERA66" s="197"/>
      <c r="ERB66" s="197"/>
      <c r="ERC66" s="197"/>
      <c r="ERD66" s="197"/>
      <c r="ERE66" s="197"/>
      <c r="ERF66" s="197"/>
      <c r="ERG66" s="197"/>
      <c r="ERH66" s="197"/>
      <c r="ERI66" s="197"/>
      <c r="ERJ66" s="197"/>
      <c r="ERK66" s="197"/>
      <c r="ERL66" s="197"/>
      <c r="ERM66" s="197"/>
      <c r="ERN66" s="197"/>
      <c r="ERO66" s="197"/>
      <c r="ERP66" s="197"/>
      <c r="ERQ66" s="197"/>
      <c r="ERR66" s="197"/>
      <c r="ERS66" s="197"/>
      <c r="ERT66" s="197"/>
      <c r="ERU66" s="197"/>
      <c r="ERV66" s="197"/>
      <c r="ERW66" s="197"/>
      <c r="ERX66" s="197"/>
      <c r="ERY66" s="197"/>
      <c r="ERZ66" s="197"/>
      <c r="ESA66" s="197"/>
      <c r="ESB66" s="197"/>
      <c r="ESC66" s="197"/>
      <c r="ESD66" s="197"/>
      <c r="ESE66" s="197"/>
      <c r="ESF66" s="197"/>
      <c r="ESG66" s="197"/>
      <c r="ESH66" s="197"/>
      <c r="ESI66" s="197"/>
      <c r="ESJ66" s="197"/>
      <c r="ESK66" s="197"/>
      <c r="ESL66" s="197"/>
      <c r="ESM66" s="197"/>
      <c r="ESN66" s="197"/>
      <c r="ESO66" s="197"/>
      <c r="ESP66" s="197"/>
      <c r="ESQ66" s="197"/>
      <c r="ESR66" s="197"/>
      <c r="ESS66" s="197"/>
      <c r="EST66" s="197"/>
      <c r="ESU66" s="197"/>
      <c r="ESV66" s="197"/>
      <c r="ESW66" s="197"/>
      <c r="ESX66" s="197"/>
      <c r="ESY66" s="197"/>
      <c r="ESZ66" s="197"/>
      <c r="ETA66" s="197"/>
      <c r="ETB66" s="197"/>
      <c r="ETC66" s="197"/>
      <c r="ETD66" s="197"/>
      <c r="ETE66" s="197"/>
      <c r="ETF66" s="197"/>
      <c r="ETG66" s="197"/>
      <c r="ETH66" s="197"/>
      <c r="ETI66" s="197"/>
      <c r="ETJ66" s="197"/>
      <c r="ETK66" s="197"/>
      <c r="ETL66" s="197"/>
      <c r="ETM66" s="197"/>
      <c r="ETN66" s="197"/>
      <c r="ETO66" s="197"/>
      <c r="ETP66" s="197"/>
      <c r="ETQ66" s="197"/>
      <c r="ETR66" s="197"/>
      <c r="ETS66" s="197"/>
      <c r="ETT66" s="197"/>
      <c r="ETU66" s="197"/>
      <c r="ETV66" s="197"/>
      <c r="ETW66" s="197"/>
      <c r="ETX66" s="197"/>
      <c r="ETY66" s="197"/>
      <c r="ETZ66" s="197"/>
      <c r="EUA66" s="197"/>
      <c r="EUB66" s="197"/>
      <c r="EUC66" s="197"/>
      <c r="EUD66" s="197"/>
      <c r="EUE66" s="197"/>
      <c r="EUF66" s="197"/>
      <c r="EUG66" s="197"/>
      <c r="EUH66" s="197"/>
      <c r="EUI66" s="197"/>
      <c r="EUJ66" s="197"/>
      <c r="EUK66" s="197"/>
      <c r="EUL66" s="197"/>
      <c r="EUM66" s="197"/>
      <c r="EUN66" s="197"/>
      <c r="EUO66" s="197"/>
      <c r="EUP66" s="197"/>
      <c r="EUQ66" s="197"/>
      <c r="EUR66" s="197"/>
      <c r="EUS66" s="197"/>
      <c r="EUT66" s="197"/>
      <c r="EUU66" s="197"/>
      <c r="EUV66" s="197"/>
      <c r="EUW66" s="197"/>
      <c r="EUX66" s="197"/>
      <c r="EUY66" s="197"/>
      <c r="EUZ66" s="197"/>
      <c r="EVA66" s="197"/>
      <c r="EVB66" s="197"/>
      <c r="EVC66" s="197"/>
      <c r="EVD66" s="197"/>
      <c r="EVE66" s="197"/>
      <c r="EVF66" s="197"/>
      <c r="EVG66" s="197"/>
      <c r="EVH66" s="197"/>
      <c r="EVI66" s="197"/>
      <c r="EVJ66" s="197"/>
      <c r="EVK66" s="197"/>
      <c r="EVL66" s="197"/>
      <c r="EVM66" s="197"/>
      <c r="EVN66" s="197"/>
      <c r="EVO66" s="197"/>
      <c r="EVP66" s="197"/>
      <c r="EVQ66" s="197"/>
      <c r="EVR66" s="197"/>
      <c r="EVS66" s="197"/>
      <c r="EVT66" s="197"/>
      <c r="EVU66" s="197"/>
      <c r="EVV66" s="197"/>
      <c r="EVW66" s="197"/>
      <c r="EVX66" s="197"/>
      <c r="EVY66" s="197"/>
      <c r="EVZ66" s="197"/>
      <c r="EWA66" s="197"/>
      <c r="EWB66" s="197"/>
      <c r="EWC66" s="197"/>
      <c r="EWD66" s="197"/>
      <c r="EWE66" s="197"/>
      <c r="EWF66" s="197"/>
      <c r="EWG66" s="197"/>
      <c r="EWH66" s="197"/>
      <c r="EWI66" s="197"/>
      <c r="EWJ66" s="197"/>
      <c r="EWK66" s="197"/>
      <c r="EWL66" s="197"/>
      <c r="EWM66" s="197"/>
      <c r="EWN66" s="197"/>
      <c r="EWO66" s="197"/>
      <c r="EWP66" s="197"/>
      <c r="EWQ66" s="197"/>
      <c r="EWR66" s="197"/>
      <c r="EWS66" s="197"/>
      <c r="EWT66" s="197"/>
      <c r="EWU66" s="197"/>
      <c r="EWV66" s="197"/>
      <c r="EWW66" s="197"/>
      <c r="EWX66" s="197"/>
      <c r="EWY66" s="197"/>
      <c r="EWZ66" s="197"/>
      <c r="EXA66" s="197"/>
      <c r="EXB66" s="197"/>
      <c r="EXC66" s="197"/>
      <c r="EXD66" s="197"/>
      <c r="EXE66" s="197"/>
      <c r="EXF66" s="197"/>
      <c r="EXG66" s="197"/>
      <c r="EXH66" s="197"/>
      <c r="EXI66" s="197"/>
      <c r="EXJ66" s="197"/>
      <c r="EXK66" s="197"/>
      <c r="EXL66" s="197"/>
      <c r="EXM66" s="197"/>
      <c r="EXN66" s="197"/>
      <c r="EXO66" s="197"/>
      <c r="EXP66" s="197"/>
      <c r="EXQ66" s="197"/>
      <c r="EXR66" s="197"/>
      <c r="EXS66" s="197"/>
      <c r="EXT66" s="197"/>
      <c r="EXU66" s="197"/>
      <c r="EXV66" s="197"/>
      <c r="EXW66" s="197"/>
      <c r="EXX66" s="197"/>
      <c r="EXY66" s="197"/>
      <c r="EXZ66" s="197"/>
      <c r="EYA66" s="197"/>
      <c r="EYB66" s="197"/>
      <c r="EYC66" s="197"/>
      <c r="EYD66" s="197"/>
      <c r="EYE66" s="197"/>
      <c r="EYF66" s="197"/>
      <c r="EYG66" s="197"/>
      <c r="EYH66" s="197"/>
      <c r="EYI66" s="197"/>
      <c r="EYJ66" s="197"/>
      <c r="EYK66" s="197"/>
      <c r="EYL66" s="197"/>
      <c r="EYM66" s="197"/>
      <c r="EYN66" s="197"/>
      <c r="EYO66" s="197"/>
      <c r="EYP66" s="197"/>
      <c r="EYQ66" s="197"/>
      <c r="EYR66" s="197"/>
      <c r="EYS66" s="197"/>
      <c r="EYT66" s="197"/>
      <c r="EYU66" s="197"/>
      <c r="EYV66" s="197"/>
      <c r="EYW66" s="197"/>
      <c r="EYX66" s="197"/>
      <c r="EYY66" s="197"/>
      <c r="EYZ66" s="197"/>
      <c r="EZA66" s="197"/>
      <c r="EZB66" s="197"/>
      <c r="EZC66" s="197"/>
      <c r="EZD66" s="197"/>
      <c r="EZE66" s="197"/>
      <c r="EZF66" s="197"/>
      <c r="EZG66" s="197"/>
      <c r="EZH66" s="197"/>
      <c r="EZI66" s="197"/>
      <c r="EZJ66" s="197"/>
      <c r="EZK66" s="197"/>
      <c r="EZL66" s="197"/>
      <c r="EZM66" s="197"/>
      <c r="EZN66" s="197"/>
      <c r="EZO66" s="197"/>
      <c r="EZP66" s="197"/>
      <c r="EZQ66" s="197"/>
      <c r="EZR66" s="197"/>
      <c r="EZS66" s="197"/>
      <c r="EZT66" s="197"/>
      <c r="EZU66" s="197"/>
      <c r="EZV66" s="197"/>
      <c r="EZW66" s="197"/>
      <c r="EZX66" s="197"/>
      <c r="EZY66" s="197"/>
      <c r="EZZ66" s="197"/>
      <c r="FAA66" s="197"/>
      <c r="FAB66" s="197"/>
      <c r="FAC66" s="197"/>
      <c r="FAD66" s="197"/>
      <c r="FAE66" s="197"/>
      <c r="FAF66" s="197"/>
      <c r="FAG66" s="197"/>
      <c r="FAH66" s="197"/>
      <c r="FAI66" s="197"/>
      <c r="FAJ66" s="197"/>
      <c r="FAK66" s="197"/>
      <c r="FAL66" s="197"/>
      <c r="FAM66" s="197"/>
      <c r="FAN66" s="197"/>
      <c r="FAO66" s="197"/>
      <c r="FAP66" s="197"/>
      <c r="FAQ66" s="197"/>
      <c r="FAR66" s="197"/>
      <c r="FAS66" s="197"/>
      <c r="FAT66" s="197"/>
      <c r="FAU66" s="197"/>
      <c r="FAV66" s="197"/>
      <c r="FAW66" s="197"/>
      <c r="FAX66" s="197"/>
      <c r="FAY66" s="197"/>
      <c r="FAZ66" s="197"/>
      <c r="FBA66" s="197"/>
      <c r="FBB66" s="197"/>
      <c r="FBC66" s="197"/>
      <c r="FBD66" s="197"/>
      <c r="FBE66" s="197"/>
      <c r="FBF66" s="197"/>
      <c r="FBG66" s="197"/>
      <c r="FBH66" s="197"/>
      <c r="FBI66" s="197"/>
      <c r="FBJ66" s="197"/>
      <c r="FBK66" s="197"/>
      <c r="FBL66" s="197"/>
      <c r="FBM66" s="197"/>
      <c r="FBN66" s="197"/>
      <c r="FBO66" s="197"/>
      <c r="FBP66" s="197"/>
      <c r="FBQ66" s="197"/>
      <c r="FBR66" s="197"/>
      <c r="FBS66" s="197"/>
      <c r="FBT66" s="197"/>
      <c r="FBU66" s="197"/>
      <c r="FBV66" s="197"/>
      <c r="FBW66" s="197"/>
      <c r="FBX66" s="197"/>
      <c r="FBY66" s="197"/>
      <c r="FBZ66" s="197"/>
      <c r="FCA66" s="197"/>
      <c r="FCB66" s="197"/>
      <c r="FCC66" s="197"/>
      <c r="FCD66" s="197"/>
      <c r="FCE66" s="197"/>
      <c r="FCF66" s="197"/>
      <c r="FCG66" s="197"/>
      <c r="FCH66" s="197"/>
      <c r="FCI66" s="197"/>
      <c r="FCJ66" s="197"/>
      <c r="FCK66" s="197"/>
      <c r="FCL66" s="197"/>
      <c r="FCM66" s="197"/>
      <c r="FCN66" s="197"/>
      <c r="FCO66" s="197"/>
      <c r="FCP66" s="197"/>
      <c r="FCQ66" s="197"/>
      <c r="FCR66" s="197"/>
      <c r="FCS66" s="197"/>
      <c r="FCT66" s="197"/>
      <c r="FCU66" s="197"/>
      <c r="FCV66" s="197"/>
      <c r="FCW66" s="197"/>
      <c r="FCX66" s="197"/>
      <c r="FCY66" s="197"/>
      <c r="FCZ66" s="197"/>
      <c r="FDA66" s="197"/>
      <c r="FDB66" s="197"/>
      <c r="FDC66" s="197"/>
      <c r="FDD66" s="197"/>
      <c r="FDE66" s="197"/>
      <c r="FDF66" s="197"/>
      <c r="FDG66" s="197"/>
      <c r="FDH66" s="197"/>
      <c r="FDI66" s="197"/>
      <c r="FDJ66" s="197"/>
      <c r="FDK66" s="197"/>
      <c r="FDL66" s="197"/>
      <c r="FDM66" s="197"/>
      <c r="FDN66" s="197"/>
      <c r="FDO66" s="197"/>
      <c r="FDP66" s="197"/>
      <c r="FDQ66" s="197"/>
      <c r="FDR66" s="197"/>
      <c r="FDS66" s="197"/>
      <c r="FDT66" s="197"/>
      <c r="FDU66" s="197"/>
      <c r="FDV66" s="197"/>
      <c r="FDW66" s="197"/>
      <c r="FDX66" s="197"/>
      <c r="FDY66" s="197"/>
      <c r="FDZ66" s="197"/>
      <c r="FEA66" s="197"/>
      <c r="FEB66" s="197"/>
      <c r="FEC66" s="197"/>
      <c r="FED66" s="197"/>
      <c r="FEE66" s="197"/>
      <c r="FEF66" s="197"/>
      <c r="FEG66" s="197"/>
      <c r="FEH66" s="197"/>
      <c r="FEI66" s="197"/>
      <c r="FEJ66" s="197"/>
      <c r="FEK66" s="197"/>
      <c r="FEL66" s="197"/>
      <c r="FEM66" s="197"/>
      <c r="FEN66" s="197"/>
      <c r="FEO66" s="197"/>
      <c r="FEP66" s="197"/>
      <c r="FEQ66" s="197"/>
      <c r="FER66" s="197"/>
      <c r="FES66" s="197"/>
      <c r="FET66" s="197"/>
      <c r="FEU66" s="197"/>
      <c r="FEV66" s="197"/>
      <c r="FEW66" s="197"/>
      <c r="FEX66" s="197"/>
      <c r="FEY66" s="197"/>
      <c r="FEZ66" s="197"/>
      <c r="FFA66" s="197"/>
      <c r="FFB66" s="197"/>
      <c r="FFC66" s="197"/>
      <c r="FFD66" s="197"/>
      <c r="FFE66" s="197"/>
      <c r="FFF66" s="197"/>
      <c r="FFG66" s="197"/>
      <c r="FFH66" s="197"/>
      <c r="FFI66" s="197"/>
      <c r="FFJ66" s="197"/>
      <c r="FFK66" s="197"/>
      <c r="FFL66" s="197"/>
      <c r="FFM66" s="197"/>
      <c r="FFN66" s="197"/>
      <c r="FFO66" s="197"/>
      <c r="FFP66" s="197"/>
      <c r="FFQ66" s="197"/>
      <c r="FFR66" s="197"/>
      <c r="FFS66" s="197"/>
      <c r="FFT66" s="197"/>
      <c r="FFU66" s="197"/>
      <c r="FFV66" s="197"/>
      <c r="FFW66" s="197"/>
      <c r="FFX66" s="197"/>
      <c r="FFY66" s="197"/>
      <c r="FFZ66" s="197"/>
      <c r="FGA66" s="197"/>
      <c r="FGB66" s="197"/>
      <c r="FGC66" s="197"/>
      <c r="FGD66" s="197"/>
      <c r="FGE66" s="197"/>
      <c r="FGF66" s="197"/>
      <c r="FGG66" s="197"/>
      <c r="FGH66" s="197"/>
      <c r="FGI66" s="197"/>
      <c r="FGJ66" s="197"/>
      <c r="FGK66" s="197"/>
      <c r="FGL66" s="197"/>
      <c r="FGM66" s="197"/>
      <c r="FGN66" s="197"/>
      <c r="FGO66" s="197"/>
      <c r="FGP66" s="197"/>
      <c r="FGQ66" s="197"/>
      <c r="FGR66" s="197"/>
      <c r="FGS66" s="197"/>
      <c r="FGT66" s="197"/>
      <c r="FGU66" s="197"/>
      <c r="FGV66" s="197"/>
      <c r="FGW66" s="197"/>
      <c r="FGX66" s="197"/>
      <c r="FGY66" s="197"/>
      <c r="FGZ66" s="197"/>
      <c r="FHA66" s="197"/>
      <c r="FHB66" s="197"/>
      <c r="FHC66" s="197"/>
      <c r="FHD66" s="197"/>
      <c r="FHE66" s="197"/>
      <c r="FHF66" s="197"/>
      <c r="FHG66" s="197"/>
      <c r="FHH66" s="197"/>
      <c r="FHI66" s="197"/>
      <c r="FHJ66" s="197"/>
      <c r="FHK66" s="197"/>
      <c r="FHL66" s="197"/>
      <c r="FHM66" s="197"/>
      <c r="FHN66" s="197"/>
      <c r="FHO66" s="197"/>
      <c r="FHP66" s="197"/>
      <c r="FHQ66" s="197"/>
      <c r="FHR66" s="197"/>
      <c r="FHS66" s="197"/>
      <c r="FHT66" s="197"/>
      <c r="FHU66" s="197"/>
      <c r="FHV66" s="197"/>
      <c r="FHW66" s="197"/>
      <c r="FHX66" s="197"/>
      <c r="FHY66" s="197"/>
      <c r="FHZ66" s="197"/>
      <c r="FIA66" s="197"/>
      <c r="FIB66" s="197"/>
      <c r="FIC66" s="197"/>
      <c r="FID66" s="197"/>
      <c r="FIE66" s="197"/>
      <c r="FIF66" s="197"/>
      <c r="FIG66" s="197"/>
      <c r="FIH66" s="197"/>
      <c r="FII66" s="197"/>
      <c r="FIJ66" s="197"/>
      <c r="FIK66" s="197"/>
      <c r="FIL66" s="197"/>
      <c r="FIM66" s="197"/>
      <c r="FIN66" s="197"/>
      <c r="FIO66" s="197"/>
      <c r="FIP66" s="197"/>
      <c r="FIQ66" s="197"/>
      <c r="FIR66" s="197"/>
      <c r="FIS66" s="197"/>
      <c r="FIT66" s="197"/>
      <c r="FIU66" s="197"/>
      <c r="FIV66" s="197"/>
      <c r="FIW66" s="197"/>
      <c r="FIX66" s="197"/>
      <c r="FIY66" s="197"/>
      <c r="FIZ66" s="197"/>
      <c r="FJA66" s="197"/>
      <c r="FJB66" s="197"/>
      <c r="FJC66" s="197"/>
      <c r="FJD66" s="197"/>
      <c r="FJE66" s="197"/>
      <c r="FJF66" s="197"/>
      <c r="FJG66" s="197"/>
      <c r="FJH66" s="197"/>
      <c r="FJI66" s="197"/>
      <c r="FJJ66" s="197"/>
      <c r="FJK66" s="197"/>
      <c r="FJL66" s="197"/>
      <c r="FJM66" s="197"/>
      <c r="FJN66" s="197"/>
      <c r="FJO66" s="197"/>
      <c r="FJP66" s="197"/>
      <c r="FJQ66" s="197"/>
      <c r="FJR66" s="197"/>
      <c r="FJS66" s="197"/>
      <c r="FJT66" s="197"/>
      <c r="FJU66" s="197"/>
      <c r="FJV66" s="197"/>
      <c r="FJW66" s="197"/>
      <c r="FJX66" s="197"/>
      <c r="FJY66" s="197"/>
      <c r="FJZ66" s="197"/>
      <c r="FKA66" s="197"/>
      <c r="FKB66" s="197"/>
      <c r="FKC66" s="197"/>
      <c r="FKD66" s="197"/>
      <c r="FKE66" s="197"/>
      <c r="FKF66" s="197"/>
      <c r="FKG66" s="197"/>
      <c r="FKH66" s="197"/>
      <c r="FKI66" s="197"/>
      <c r="FKJ66" s="197"/>
      <c r="FKK66" s="197"/>
      <c r="FKL66" s="197"/>
      <c r="FKM66" s="197"/>
      <c r="FKN66" s="197"/>
      <c r="FKO66" s="197"/>
      <c r="FKP66" s="197"/>
      <c r="FKQ66" s="197"/>
      <c r="FKR66" s="197"/>
      <c r="FKS66" s="197"/>
      <c r="FKT66" s="197"/>
      <c r="FKU66" s="197"/>
      <c r="FKV66" s="197"/>
      <c r="FKW66" s="197"/>
      <c r="FKX66" s="197"/>
      <c r="FKY66" s="197"/>
      <c r="FKZ66" s="197"/>
      <c r="FLA66" s="197"/>
      <c r="FLB66" s="197"/>
      <c r="FLC66" s="197"/>
      <c r="FLD66" s="197"/>
      <c r="FLE66" s="197"/>
      <c r="FLF66" s="197"/>
      <c r="FLG66" s="197"/>
      <c r="FLH66" s="197"/>
      <c r="FLI66" s="197"/>
      <c r="FLJ66" s="197"/>
      <c r="FLK66" s="197"/>
      <c r="FLL66" s="197"/>
      <c r="FLM66" s="197"/>
      <c r="FLN66" s="197"/>
      <c r="FLO66" s="197"/>
      <c r="FLP66" s="197"/>
      <c r="FLQ66" s="197"/>
      <c r="FLR66" s="197"/>
      <c r="FLS66" s="197"/>
      <c r="FLT66" s="197"/>
      <c r="FLU66" s="197"/>
      <c r="FLV66" s="197"/>
      <c r="FLW66" s="197"/>
      <c r="FLX66" s="197"/>
      <c r="FLY66" s="197"/>
      <c r="FLZ66" s="197"/>
      <c r="FMA66" s="197"/>
      <c r="FMB66" s="197"/>
      <c r="FMC66" s="197"/>
      <c r="FMD66" s="197"/>
      <c r="FME66" s="197"/>
      <c r="FMF66" s="197"/>
      <c r="FMG66" s="197"/>
      <c r="FMH66" s="197"/>
      <c r="FMI66" s="197"/>
      <c r="FMJ66" s="197"/>
      <c r="FMK66" s="197"/>
      <c r="FML66" s="197"/>
      <c r="FMM66" s="197"/>
      <c r="FMN66" s="197"/>
      <c r="FMO66" s="197"/>
      <c r="FMP66" s="197"/>
      <c r="FMQ66" s="197"/>
      <c r="FMR66" s="197"/>
      <c r="FMS66" s="197"/>
      <c r="FMT66" s="197"/>
      <c r="FMU66" s="197"/>
      <c r="FMV66" s="197"/>
      <c r="FMW66" s="197"/>
      <c r="FMX66" s="197"/>
      <c r="FMY66" s="197"/>
      <c r="FMZ66" s="197"/>
      <c r="FNA66" s="197"/>
      <c r="FNB66" s="197"/>
      <c r="FNC66" s="197"/>
      <c r="FND66" s="197"/>
      <c r="FNE66" s="197"/>
      <c r="FNF66" s="197"/>
      <c r="FNG66" s="197"/>
      <c r="FNH66" s="197"/>
      <c r="FNI66" s="197"/>
      <c r="FNJ66" s="197"/>
      <c r="FNK66" s="197"/>
      <c r="FNL66" s="197"/>
      <c r="FNM66" s="197"/>
      <c r="FNN66" s="197"/>
      <c r="FNO66" s="197"/>
      <c r="FNP66" s="197"/>
      <c r="FNQ66" s="197"/>
      <c r="FNR66" s="197"/>
      <c r="FNS66" s="197"/>
      <c r="FNT66" s="197"/>
      <c r="FNU66" s="197"/>
      <c r="FNV66" s="197"/>
      <c r="FNW66" s="197"/>
      <c r="FNX66" s="197"/>
      <c r="FNY66" s="197"/>
      <c r="FNZ66" s="197"/>
      <c r="FOA66" s="197"/>
      <c r="FOB66" s="197"/>
      <c r="FOC66" s="197"/>
      <c r="FOD66" s="197"/>
      <c r="FOE66" s="197"/>
      <c r="FOF66" s="197"/>
      <c r="FOG66" s="197"/>
      <c r="FOH66" s="197"/>
      <c r="FOI66" s="197"/>
      <c r="FOJ66" s="197"/>
      <c r="FOK66" s="197"/>
      <c r="FOL66" s="197"/>
      <c r="FOM66" s="197"/>
      <c r="FON66" s="197"/>
      <c r="FOO66" s="197"/>
      <c r="FOP66" s="197"/>
      <c r="FOQ66" s="197"/>
      <c r="FOR66" s="197"/>
      <c r="FOS66" s="197"/>
      <c r="FOT66" s="197"/>
      <c r="FOU66" s="197"/>
      <c r="FOV66" s="197"/>
      <c r="FOW66" s="197"/>
      <c r="FOX66" s="197"/>
      <c r="FOY66" s="197"/>
      <c r="FOZ66" s="197"/>
      <c r="FPA66" s="197"/>
      <c r="FPB66" s="197"/>
      <c r="FPC66" s="197"/>
      <c r="FPD66" s="197"/>
      <c r="FPE66" s="197"/>
      <c r="FPF66" s="197"/>
      <c r="FPG66" s="197"/>
      <c r="FPH66" s="197"/>
      <c r="FPI66" s="197"/>
      <c r="FPJ66" s="197"/>
      <c r="FPK66" s="197"/>
      <c r="FPL66" s="197"/>
      <c r="FPM66" s="197"/>
      <c r="FPN66" s="197"/>
      <c r="FPO66" s="197"/>
      <c r="FPP66" s="197"/>
      <c r="FPQ66" s="197"/>
      <c r="FPR66" s="197"/>
      <c r="FPS66" s="197"/>
      <c r="FPT66" s="197"/>
      <c r="FPU66" s="197"/>
      <c r="FPV66" s="197"/>
      <c r="FPW66" s="197"/>
      <c r="FPX66" s="197"/>
      <c r="FPY66" s="197"/>
      <c r="FPZ66" s="197"/>
      <c r="FQA66" s="197"/>
      <c r="FQB66" s="197"/>
      <c r="FQC66" s="197"/>
      <c r="FQD66" s="197"/>
      <c r="FQE66" s="197"/>
      <c r="FQF66" s="197"/>
      <c r="FQG66" s="197"/>
      <c r="FQH66" s="197"/>
      <c r="FQI66" s="197"/>
      <c r="FQJ66" s="197"/>
      <c r="FQK66" s="197"/>
      <c r="FQL66" s="197"/>
      <c r="FQM66" s="197"/>
      <c r="FQN66" s="197"/>
      <c r="FQO66" s="197"/>
      <c r="FQP66" s="197"/>
      <c r="FQQ66" s="197"/>
      <c r="FQR66" s="197"/>
      <c r="FQS66" s="197"/>
      <c r="FQT66" s="197"/>
      <c r="FQU66" s="197"/>
      <c r="FQV66" s="197"/>
      <c r="FQW66" s="197"/>
      <c r="FQX66" s="197"/>
      <c r="FQY66" s="197"/>
      <c r="FQZ66" s="197"/>
      <c r="FRA66" s="197"/>
      <c r="FRB66" s="197"/>
      <c r="FRC66" s="197"/>
      <c r="FRD66" s="197"/>
      <c r="FRE66" s="197"/>
      <c r="FRF66" s="197"/>
      <c r="FRG66" s="197"/>
      <c r="FRH66" s="197"/>
      <c r="FRI66" s="197"/>
      <c r="FRJ66" s="197"/>
      <c r="FRK66" s="197"/>
      <c r="FRL66" s="197"/>
      <c r="FRM66" s="197"/>
      <c r="FRN66" s="197"/>
      <c r="FRO66" s="197"/>
      <c r="FRP66" s="197"/>
      <c r="FRQ66" s="197"/>
      <c r="FRR66" s="197"/>
      <c r="FRS66" s="197"/>
      <c r="FRT66" s="197"/>
      <c r="FRU66" s="197"/>
      <c r="FRV66" s="197"/>
      <c r="FRW66" s="197"/>
      <c r="FRX66" s="197"/>
      <c r="FRY66" s="197"/>
      <c r="FRZ66" s="197"/>
      <c r="FSA66" s="197"/>
      <c r="FSB66" s="197"/>
      <c r="FSC66" s="197"/>
      <c r="FSD66" s="197"/>
      <c r="FSE66" s="197"/>
      <c r="FSF66" s="197"/>
      <c r="FSG66" s="197"/>
      <c r="FSH66" s="197"/>
      <c r="FSI66" s="197"/>
      <c r="FSJ66" s="197"/>
      <c r="FSK66" s="197"/>
      <c r="FSL66" s="197"/>
      <c r="FSM66" s="197"/>
      <c r="FSN66" s="197"/>
      <c r="FSO66" s="197"/>
      <c r="FSP66" s="197"/>
      <c r="FSQ66" s="197"/>
      <c r="FSR66" s="197"/>
      <c r="FSS66" s="197"/>
      <c r="FST66" s="197"/>
      <c r="FSU66" s="197"/>
      <c r="FSV66" s="197"/>
      <c r="FSW66" s="197"/>
      <c r="FSX66" s="197"/>
      <c r="FSY66" s="197"/>
      <c r="FSZ66" s="197"/>
      <c r="FTA66" s="197"/>
      <c r="FTB66" s="197"/>
      <c r="FTC66" s="197"/>
      <c r="FTD66" s="197"/>
      <c r="FTE66" s="197"/>
      <c r="FTF66" s="197"/>
      <c r="FTG66" s="197"/>
      <c r="FTH66" s="197"/>
      <c r="FTI66" s="197"/>
      <c r="FTJ66" s="197"/>
      <c r="FTK66" s="197"/>
      <c r="FTL66" s="197"/>
      <c r="FTM66" s="197"/>
      <c r="FTN66" s="197"/>
      <c r="FTO66" s="197"/>
      <c r="FTP66" s="197"/>
      <c r="FTQ66" s="197"/>
      <c r="FTR66" s="197"/>
      <c r="FTS66" s="197"/>
      <c r="FTT66" s="197"/>
      <c r="FTU66" s="197"/>
      <c r="FTV66" s="197"/>
      <c r="FTW66" s="197"/>
      <c r="FTX66" s="197"/>
      <c r="FTY66" s="197"/>
      <c r="FTZ66" s="197"/>
      <c r="FUA66" s="197"/>
      <c r="FUB66" s="197"/>
      <c r="FUC66" s="197"/>
      <c r="FUD66" s="197"/>
      <c r="FUE66" s="197"/>
      <c r="FUF66" s="197"/>
      <c r="FUG66" s="197"/>
      <c r="FUH66" s="197"/>
      <c r="FUI66" s="197"/>
      <c r="FUJ66" s="197"/>
      <c r="FUK66" s="197"/>
      <c r="FUL66" s="197"/>
      <c r="FUM66" s="197"/>
      <c r="FUN66" s="197"/>
      <c r="FUO66" s="197"/>
      <c r="FUP66" s="197"/>
      <c r="FUQ66" s="197"/>
      <c r="FUR66" s="197"/>
      <c r="FUS66" s="197"/>
      <c r="FUT66" s="197"/>
      <c r="FUU66" s="197"/>
      <c r="FUV66" s="197"/>
      <c r="FUW66" s="197"/>
      <c r="FUX66" s="197"/>
      <c r="FUY66" s="197"/>
      <c r="FUZ66" s="197"/>
      <c r="FVA66" s="197"/>
      <c r="FVB66" s="197"/>
      <c r="FVC66" s="197"/>
      <c r="FVD66" s="197"/>
      <c r="FVE66" s="197"/>
      <c r="FVF66" s="197"/>
      <c r="FVG66" s="197"/>
      <c r="FVH66" s="197"/>
      <c r="FVI66" s="197"/>
      <c r="FVJ66" s="197"/>
      <c r="FVK66" s="197"/>
      <c r="FVL66" s="197"/>
      <c r="FVM66" s="197"/>
      <c r="FVN66" s="197"/>
      <c r="FVO66" s="197"/>
      <c r="FVP66" s="197"/>
      <c r="FVQ66" s="197"/>
      <c r="FVR66" s="197"/>
      <c r="FVS66" s="197"/>
      <c r="FVT66" s="197"/>
      <c r="FVU66" s="197"/>
      <c r="FVV66" s="197"/>
      <c r="FVW66" s="197"/>
      <c r="FVX66" s="197"/>
      <c r="FVY66" s="197"/>
      <c r="FVZ66" s="197"/>
      <c r="FWA66" s="197"/>
      <c r="FWB66" s="197"/>
      <c r="FWC66" s="197"/>
      <c r="FWD66" s="197"/>
      <c r="FWE66" s="197"/>
      <c r="FWF66" s="197"/>
      <c r="FWG66" s="197"/>
      <c r="FWH66" s="197"/>
      <c r="FWI66" s="197"/>
      <c r="FWJ66" s="197"/>
      <c r="FWK66" s="197"/>
      <c r="FWL66" s="197"/>
      <c r="FWM66" s="197"/>
      <c r="FWN66" s="197"/>
      <c r="FWO66" s="197"/>
      <c r="FWP66" s="197"/>
      <c r="FWQ66" s="197"/>
      <c r="FWR66" s="197"/>
      <c r="FWS66" s="197"/>
      <c r="FWT66" s="197"/>
      <c r="FWU66" s="197"/>
      <c r="FWV66" s="197"/>
      <c r="FWW66" s="197"/>
      <c r="FWX66" s="197"/>
      <c r="FWY66" s="197"/>
      <c r="FWZ66" s="197"/>
      <c r="FXA66" s="197"/>
      <c r="FXB66" s="197"/>
      <c r="FXC66" s="197"/>
      <c r="FXD66" s="197"/>
      <c r="FXE66" s="197"/>
      <c r="FXF66" s="197"/>
      <c r="FXG66" s="197"/>
      <c r="FXH66" s="197"/>
      <c r="FXI66" s="197"/>
      <c r="FXJ66" s="197"/>
      <c r="FXK66" s="197"/>
      <c r="FXL66" s="197"/>
      <c r="FXM66" s="197"/>
      <c r="FXN66" s="197"/>
      <c r="FXO66" s="197"/>
      <c r="FXP66" s="197"/>
      <c r="FXQ66" s="197"/>
      <c r="FXR66" s="197"/>
      <c r="FXS66" s="197"/>
      <c r="FXT66" s="197"/>
      <c r="FXU66" s="197"/>
      <c r="FXV66" s="197"/>
      <c r="FXW66" s="197"/>
      <c r="FXX66" s="197"/>
      <c r="FXY66" s="197"/>
      <c r="FXZ66" s="197"/>
      <c r="FYA66" s="197"/>
      <c r="FYB66" s="197"/>
      <c r="FYC66" s="197"/>
      <c r="FYD66" s="197"/>
      <c r="FYE66" s="197"/>
      <c r="FYF66" s="197"/>
      <c r="FYG66" s="197"/>
      <c r="FYH66" s="197"/>
      <c r="FYI66" s="197"/>
      <c r="FYJ66" s="197"/>
      <c r="FYK66" s="197"/>
      <c r="FYL66" s="197"/>
      <c r="FYM66" s="197"/>
      <c r="FYN66" s="197"/>
      <c r="FYO66" s="197"/>
      <c r="FYP66" s="197"/>
      <c r="FYQ66" s="197"/>
      <c r="FYR66" s="197"/>
      <c r="FYS66" s="197"/>
      <c r="FYT66" s="197"/>
      <c r="FYU66" s="197"/>
      <c r="FYV66" s="197"/>
      <c r="FYW66" s="197"/>
      <c r="FYX66" s="197"/>
      <c r="FYY66" s="197"/>
      <c r="FYZ66" s="197"/>
      <c r="FZA66" s="197"/>
      <c r="FZB66" s="197"/>
      <c r="FZC66" s="197"/>
      <c r="FZD66" s="197"/>
      <c r="FZE66" s="197"/>
      <c r="FZF66" s="197"/>
      <c r="FZG66" s="197"/>
      <c r="FZH66" s="197"/>
      <c r="FZI66" s="197"/>
      <c r="FZJ66" s="197"/>
      <c r="FZK66" s="197"/>
      <c r="FZL66" s="197"/>
      <c r="FZM66" s="197"/>
      <c r="FZN66" s="197"/>
      <c r="FZO66" s="197"/>
      <c r="FZP66" s="197"/>
      <c r="FZQ66" s="197"/>
      <c r="FZR66" s="197"/>
      <c r="FZS66" s="197"/>
      <c r="FZT66" s="197"/>
      <c r="FZU66" s="197"/>
      <c r="FZV66" s="197"/>
      <c r="FZW66" s="197"/>
      <c r="FZX66" s="197"/>
      <c r="FZY66" s="197"/>
      <c r="FZZ66" s="197"/>
      <c r="GAA66" s="197"/>
      <c r="GAB66" s="197"/>
      <c r="GAC66" s="197"/>
      <c r="GAD66" s="197"/>
      <c r="GAE66" s="197"/>
      <c r="GAF66" s="197"/>
      <c r="GAG66" s="197"/>
      <c r="GAH66" s="197"/>
      <c r="GAI66" s="197"/>
      <c r="GAJ66" s="197"/>
      <c r="GAK66" s="197"/>
      <c r="GAL66" s="197"/>
      <c r="GAM66" s="197"/>
      <c r="GAN66" s="197"/>
      <c r="GAO66" s="197"/>
      <c r="GAP66" s="197"/>
      <c r="GAQ66" s="197"/>
      <c r="GAR66" s="197"/>
      <c r="GAS66" s="197"/>
      <c r="GAT66" s="197"/>
      <c r="GAU66" s="197"/>
      <c r="GAV66" s="197"/>
      <c r="GAW66" s="197"/>
      <c r="GAX66" s="197"/>
      <c r="GAY66" s="197"/>
      <c r="GAZ66" s="197"/>
      <c r="GBA66" s="197"/>
      <c r="GBB66" s="197"/>
      <c r="GBC66" s="197"/>
      <c r="GBD66" s="197"/>
      <c r="GBE66" s="197"/>
      <c r="GBF66" s="197"/>
      <c r="GBG66" s="197"/>
      <c r="GBH66" s="197"/>
      <c r="GBI66" s="197"/>
      <c r="GBJ66" s="197"/>
      <c r="GBK66" s="197"/>
      <c r="GBL66" s="197"/>
      <c r="GBM66" s="197"/>
      <c r="GBN66" s="197"/>
      <c r="GBO66" s="197"/>
      <c r="GBP66" s="197"/>
      <c r="GBQ66" s="197"/>
      <c r="GBR66" s="197"/>
      <c r="GBS66" s="197"/>
      <c r="GBT66" s="197"/>
      <c r="GBU66" s="197"/>
      <c r="GBV66" s="197"/>
      <c r="GBW66" s="197"/>
      <c r="GBX66" s="197"/>
      <c r="GBY66" s="197"/>
      <c r="GBZ66" s="197"/>
      <c r="GCA66" s="197"/>
      <c r="GCB66" s="197"/>
      <c r="GCC66" s="197"/>
      <c r="GCD66" s="197"/>
      <c r="GCE66" s="197"/>
      <c r="GCF66" s="197"/>
      <c r="GCG66" s="197"/>
      <c r="GCH66" s="197"/>
      <c r="GCI66" s="197"/>
      <c r="GCJ66" s="197"/>
      <c r="GCK66" s="197"/>
      <c r="GCL66" s="197"/>
      <c r="GCM66" s="197"/>
      <c r="GCN66" s="197"/>
      <c r="GCO66" s="197"/>
      <c r="GCP66" s="197"/>
      <c r="GCQ66" s="197"/>
      <c r="GCR66" s="197"/>
      <c r="GCS66" s="197"/>
      <c r="GCT66" s="197"/>
      <c r="GCU66" s="197"/>
      <c r="GCV66" s="197"/>
      <c r="GCW66" s="197"/>
      <c r="GCX66" s="197"/>
      <c r="GCY66" s="197"/>
      <c r="GCZ66" s="197"/>
      <c r="GDA66" s="197"/>
      <c r="GDB66" s="197"/>
      <c r="GDC66" s="197"/>
      <c r="GDD66" s="197"/>
      <c r="GDE66" s="197"/>
      <c r="GDF66" s="197"/>
      <c r="GDG66" s="197"/>
      <c r="GDH66" s="197"/>
      <c r="GDI66" s="197"/>
      <c r="GDJ66" s="197"/>
      <c r="GDK66" s="197"/>
      <c r="GDL66" s="197"/>
      <c r="GDM66" s="197"/>
      <c r="GDN66" s="197"/>
      <c r="GDO66" s="197"/>
      <c r="GDP66" s="197"/>
      <c r="GDQ66" s="197"/>
      <c r="GDR66" s="197"/>
      <c r="GDS66" s="197"/>
      <c r="GDT66" s="197"/>
      <c r="GDU66" s="197"/>
      <c r="GDV66" s="197"/>
      <c r="GDW66" s="197"/>
      <c r="GDX66" s="197"/>
      <c r="GDY66" s="197"/>
      <c r="GDZ66" s="197"/>
      <c r="GEA66" s="197"/>
      <c r="GEB66" s="197"/>
      <c r="GEC66" s="197"/>
      <c r="GED66" s="197"/>
      <c r="GEE66" s="197"/>
      <c r="GEF66" s="197"/>
      <c r="GEG66" s="197"/>
      <c r="GEH66" s="197"/>
      <c r="GEI66" s="197"/>
      <c r="GEJ66" s="197"/>
      <c r="GEK66" s="197"/>
      <c r="GEL66" s="197"/>
      <c r="GEM66" s="197"/>
      <c r="GEN66" s="197"/>
      <c r="GEO66" s="197"/>
      <c r="GEP66" s="197"/>
      <c r="GEQ66" s="197"/>
      <c r="GER66" s="197"/>
      <c r="GES66" s="197"/>
      <c r="GET66" s="197"/>
      <c r="GEU66" s="197"/>
      <c r="GEV66" s="197"/>
      <c r="GEW66" s="197"/>
      <c r="GEX66" s="197"/>
      <c r="GEY66" s="197"/>
      <c r="GEZ66" s="197"/>
      <c r="GFA66" s="197"/>
      <c r="GFB66" s="197"/>
      <c r="GFC66" s="197"/>
      <c r="GFD66" s="197"/>
      <c r="GFE66" s="197"/>
      <c r="GFF66" s="197"/>
      <c r="GFG66" s="197"/>
      <c r="GFH66" s="197"/>
      <c r="GFI66" s="197"/>
      <c r="GFJ66" s="197"/>
      <c r="GFK66" s="197"/>
      <c r="GFL66" s="197"/>
      <c r="GFM66" s="197"/>
      <c r="GFN66" s="197"/>
      <c r="GFO66" s="197"/>
      <c r="GFP66" s="197"/>
      <c r="GFQ66" s="197"/>
      <c r="GFR66" s="197"/>
      <c r="GFS66" s="197"/>
      <c r="GFT66" s="197"/>
      <c r="GFU66" s="197"/>
      <c r="GFV66" s="197"/>
      <c r="GFW66" s="197"/>
      <c r="GFX66" s="197"/>
      <c r="GFY66" s="197"/>
      <c r="GFZ66" s="197"/>
      <c r="GGA66" s="197"/>
      <c r="GGB66" s="197"/>
      <c r="GGC66" s="197"/>
      <c r="GGD66" s="197"/>
      <c r="GGE66" s="197"/>
      <c r="GGF66" s="197"/>
      <c r="GGG66" s="197"/>
      <c r="GGH66" s="197"/>
      <c r="GGI66" s="197"/>
      <c r="GGJ66" s="197"/>
      <c r="GGK66" s="197"/>
      <c r="GGL66" s="197"/>
      <c r="GGM66" s="197"/>
      <c r="GGN66" s="197"/>
      <c r="GGO66" s="197"/>
      <c r="GGP66" s="197"/>
      <c r="GGQ66" s="197"/>
      <c r="GGR66" s="197"/>
      <c r="GGS66" s="197"/>
      <c r="GGT66" s="197"/>
      <c r="GGU66" s="197"/>
      <c r="GGV66" s="197"/>
      <c r="GGW66" s="197"/>
      <c r="GGX66" s="197"/>
      <c r="GGY66" s="197"/>
      <c r="GGZ66" s="197"/>
      <c r="GHA66" s="197"/>
      <c r="GHB66" s="197"/>
      <c r="GHC66" s="197"/>
      <c r="GHD66" s="197"/>
      <c r="GHE66" s="197"/>
      <c r="GHF66" s="197"/>
      <c r="GHG66" s="197"/>
      <c r="GHH66" s="197"/>
      <c r="GHI66" s="197"/>
      <c r="GHJ66" s="197"/>
      <c r="GHK66" s="197"/>
      <c r="GHL66" s="197"/>
      <c r="GHM66" s="197"/>
      <c r="GHN66" s="197"/>
      <c r="GHO66" s="197"/>
      <c r="GHP66" s="197"/>
      <c r="GHQ66" s="197"/>
      <c r="GHR66" s="197"/>
      <c r="GHS66" s="197"/>
      <c r="GHT66" s="197"/>
      <c r="GHU66" s="197"/>
      <c r="GHV66" s="197"/>
      <c r="GHW66" s="197"/>
      <c r="GHX66" s="197"/>
      <c r="GHY66" s="197"/>
      <c r="GHZ66" s="197"/>
      <c r="GIA66" s="197"/>
      <c r="GIB66" s="197"/>
      <c r="GIC66" s="197"/>
      <c r="GID66" s="197"/>
      <c r="GIE66" s="197"/>
      <c r="GIF66" s="197"/>
      <c r="GIG66" s="197"/>
      <c r="GIH66" s="197"/>
      <c r="GII66" s="197"/>
      <c r="GIJ66" s="197"/>
      <c r="GIK66" s="197"/>
      <c r="GIL66" s="197"/>
      <c r="GIM66" s="197"/>
      <c r="GIN66" s="197"/>
      <c r="GIO66" s="197"/>
      <c r="GIP66" s="197"/>
      <c r="GIQ66" s="197"/>
      <c r="GIR66" s="197"/>
      <c r="GIS66" s="197"/>
      <c r="GIT66" s="197"/>
      <c r="GIU66" s="197"/>
      <c r="GIV66" s="197"/>
      <c r="GIW66" s="197"/>
      <c r="GIX66" s="197"/>
      <c r="GIY66" s="197"/>
      <c r="GIZ66" s="197"/>
      <c r="GJA66" s="197"/>
      <c r="GJB66" s="197"/>
      <c r="GJC66" s="197"/>
      <c r="GJD66" s="197"/>
      <c r="GJE66" s="197"/>
      <c r="GJF66" s="197"/>
      <c r="GJG66" s="197"/>
      <c r="GJH66" s="197"/>
      <c r="GJI66" s="197"/>
      <c r="GJJ66" s="197"/>
      <c r="GJK66" s="197"/>
      <c r="GJL66" s="197"/>
      <c r="GJM66" s="197"/>
      <c r="GJN66" s="197"/>
      <c r="GJO66" s="197"/>
      <c r="GJP66" s="197"/>
      <c r="GJQ66" s="197"/>
      <c r="GJR66" s="197"/>
      <c r="GJS66" s="197"/>
      <c r="GJT66" s="197"/>
      <c r="GJU66" s="197"/>
      <c r="GJV66" s="197"/>
      <c r="GJW66" s="197"/>
      <c r="GJX66" s="197"/>
      <c r="GJY66" s="197"/>
      <c r="GJZ66" s="197"/>
      <c r="GKA66" s="197"/>
      <c r="GKB66" s="197"/>
      <c r="GKC66" s="197"/>
      <c r="GKD66" s="197"/>
      <c r="GKE66" s="197"/>
      <c r="GKF66" s="197"/>
      <c r="GKG66" s="197"/>
      <c r="GKH66" s="197"/>
      <c r="GKI66" s="197"/>
      <c r="GKJ66" s="197"/>
      <c r="GKK66" s="197"/>
      <c r="GKL66" s="197"/>
      <c r="GKM66" s="197"/>
      <c r="GKN66" s="197"/>
      <c r="GKO66" s="197"/>
      <c r="GKP66" s="197"/>
      <c r="GKQ66" s="197"/>
      <c r="GKR66" s="197"/>
      <c r="GKS66" s="197"/>
      <c r="GKT66" s="197"/>
      <c r="GKU66" s="197"/>
      <c r="GKV66" s="197"/>
      <c r="GKW66" s="197"/>
      <c r="GKX66" s="197"/>
      <c r="GKY66" s="197"/>
      <c r="GKZ66" s="197"/>
      <c r="GLA66" s="197"/>
      <c r="GLB66" s="197"/>
      <c r="GLC66" s="197"/>
      <c r="GLD66" s="197"/>
      <c r="GLE66" s="197"/>
      <c r="GLF66" s="197"/>
      <c r="GLG66" s="197"/>
      <c r="GLH66" s="197"/>
      <c r="GLI66" s="197"/>
      <c r="GLJ66" s="197"/>
      <c r="GLK66" s="197"/>
      <c r="GLL66" s="197"/>
      <c r="GLM66" s="197"/>
      <c r="GLN66" s="197"/>
      <c r="GLO66" s="197"/>
      <c r="GLP66" s="197"/>
      <c r="GLQ66" s="197"/>
      <c r="GLR66" s="197"/>
      <c r="GLS66" s="197"/>
      <c r="GLT66" s="197"/>
      <c r="GLU66" s="197"/>
      <c r="GLV66" s="197"/>
      <c r="GLW66" s="197"/>
      <c r="GLX66" s="197"/>
      <c r="GLY66" s="197"/>
      <c r="GLZ66" s="197"/>
      <c r="GMA66" s="197"/>
      <c r="GMB66" s="197"/>
      <c r="GMC66" s="197"/>
      <c r="GMD66" s="197"/>
      <c r="GME66" s="197"/>
      <c r="GMF66" s="197"/>
      <c r="GMG66" s="197"/>
      <c r="GMH66" s="197"/>
      <c r="GMI66" s="197"/>
      <c r="GMJ66" s="197"/>
      <c r="GMK66" s="197"/>
      <c r="GML66" s="197"/>
      <c r="GMM66" s="197"/>
      <c r="GMN66" s="197"/>
      <c r="GMO66" s="197"/>
      <c r="GMP66" s="197"/>
      <c r="GMQ66" s="197"/>
      <c r="GMR66" s="197"/>
      <c r="GMS66" s="197"/>
      <c r="GMT66" s="197"/>
      <c r="GMU66" s="197"/>
      <c r="GMV66" s="197"/>
      <c r="GMW66" s="197"/>
      <c r="GMX66" s="197"/>
      <c r="GMY66" s="197"/>
      <c r="GMZ66" s="197"/>
      <c r="GNA66" s="197"/>
      <c r="GNB66" s="197"/>
      <c r="GNC66" s="197"/>
      <c r="GND66" s="197"/>
      <c r="GNE66" s="197"/>
      <c r="GNF66" s="197"/>
      <c r="GNG66" s="197"/>
      <c r="GNH66" s="197"/>
      <c r="GNI66" s="197"/>
      <c r="GNJ66" s="197"/>
      <c r="GNK66" s="197"/>
      <c r="GNL66" s="197"/>
      <c r="GNM66" s="197"/>
      <c r="GNN66" s="197"/>
      <c r="GNO66" s="197"/>
      <c r="GNP66" s="197"/>
      <c r="GNQ66" s="197"/>
      <c r="GNR66" s="197"/>
      <c r="GNS66" s="197"/>
      <c r="GNT66" s="197"/>
      <c r="GNU66" s="197"/>
      <c r="GNV66" s="197"/>
      <c r="GNW66" s="197"/>
      <c r="GNX66" s="197"/>
      <c r="GNY66" s="197"/>
      <c r="GNZ66" s="197"/>
      <c r="GOA66" s="197"/>
      <c r="GOB66" s="197"/>
      <c r="GOC66" s="197"/>
      <c r="GOD66" s="197"/>
      <c r="GOE66" s="197"/>
      <c r="GOF66" s="197"/>
      <c r="GOG66" s="197"/>
      <c r="GOH66" s="197"/>
      <c r="GOI66" s="197"/>
      <c r="GOJ66" s="197"/>
      <c r="GOK66" s="197"/>
      <c r="GOL66" s="197"/>
      <c r="GOM66" s="197"/>
      <c r="GON66" s="197"/>
      <c r="GOO66" s="197"/>
      <c r="GOP66" s="197"/>
      <c r="GOQ66" s="197"/>
      <c r="GOR66" s="197"/>
      <c r="GOS66" s="197"/>
      <c r="GOT66" s="197"/>
      <c r="GOU66" s="197"/>
      <c r="GOV66" s="197"/>
      <c r="GOW66" s="197"/>
      <c r="GOX66" s="197"/>
      <c r="GOY66" s="197"/>
      <c r="GOZ66" s="197"/>
      <c r="GPA66" s="197"/>
      <c r="GPB66" s="197"/>
      <c r="GPC66" s="197"/>
      <c r="GPD66" s="197"/>
      <c r="GPE66" s="197"/>
      <c r="GPF66" s="197"/>
      <c r="GPG66" s="197"/>
      <c r="GPH66" s="197"/>
      <c r="GPI66" s="197"/>
      <c r="GPJ66" s="197"/>
      <c r="GPK66" s="197"/>
      <c r="GPL66" s="197"/>
      <c r="GPM66" s="197"/>
      <c r="GPN66" s="197"/>
      <c r="GPO66" s="197"/>
      <c r="GPP66" s="197"/>
      <c r="GPQ66" s="197"/>
      <c r="GPR66" s="197"/>
      <c r="GPS66" s="197"/>
      <c r="GPT66" s="197"/>
      <c r="GPU66" s="197"/>
      <c r="GPV66" s="197"/>
      <c r="GPW66" s="197"/>
      <c r="GPX66" s="197"/>
      <c r="GPY66" s="197"/>
      <c r="GPZ66" s="197"/>
      <c r="GQA66" s="197"/>
      <c r="GQB66" s="197"/>
      <c r="GQC66" s="197"/>
      <c r="GQD66" s="197"/>
      <c r="GQE66" s="197"/>
      <c r="GQF66" s="197"/>
      <c r="GQG66" s="197"/>
      <c r="GQH66" s="197"/>
      <c r="GQI66" s="197"/>
      <c r="GQJ66" s="197"/>
      <c r="GQK66" s="197"/>
      <c r="GQL66" s="197"/>
      <c r="GQM66" s="197"/>
      <c r="GQN66" s="197"/>
      <c r="GQO66" s="197"/>
      <c r="GQP66" s="197"/>
      <c r="GQQ66" s="197"/>
      <c r="GQR66" s="197"/>
      <c r="GQS66" s="197"/>
      <c r="GQT66" s="197"/>
      <c r="GQU66" s="197"/>
      <c r="GQV66" s="197"/>
      <c r="GQW66" s="197"/>
      <c r="GQX66" s="197"/>
      <c r="GQY66" s="197"/>
      <c r="GQZ66" s="197"/>
      <c r="GRA66" s="197"/>
      <c r="GRB66" s="197"/>
      <c r="GRC66" s="197"/>
      <c r="GRD66" s="197"/>
      <c r="GRE66" s="197"/>
      <c r="GRF66" s="197"/>
      <c r="GRG66" s="197"/>
      <c r="GRH66" s="197"/>
      <c r="GRI66" s="197"/>
      <c r="GRJ66" s="197"/>
      <c r="GRK66" s="197"/>
      <c r="GRL66" s="197"/>
      <c r="GRM66" s="197"/>
      <c r="GRN66" s="197"/>
      <c r="GRO66" s="197"/>
      <c r="GRP66" s="197"/>
      <c r="GRQ66" s="197"/>
      <c r="GRR66" s="197"/>
      <c r="GRS66" s="197"/>
      <c r="GRT66" s="197"/>
      <c r="GRU66" s="197"/>
      <c r="GRV66" s="197"/>
      <c r="GRW66" s="197"/>
      <c r="GRX66" s="197"/>
      <c r="GRY66" s="197"/>
      <c r="GRZ66" s="197"/>
      <c r="GSA66" s="197"/>
      <c r="GSB66" s="197"/>
      <c r="GSC66" s="197"/>
      <c r="GSD66" s="197"/>
      <c r="GSE66" s="197"/>
      <c r="GSF66" s="197"/>
      <c r="GSG66" s="197"/>
      <c r="GSH66" s="197"/>
      <c r="GSI66" s="197"/>
      <c r="GSJ66" s="197"/>
      <c r="GSK66" s="197"/>
      <c r="GSL66" s="197"/>
      <c r="GSM66" s="197"/>
      <c r="GSN66" s="197"/>
      <c r="GSO66" s="197"/>
      <c r="GSP66" s="197"/>
      <c r="GSQ66" s="197"/>
      <c r="GSR66" s="197"/>
      <c r="GSS66" s="197"/>
      <c r="GST66" s="197"/>
      <c r="GSU66" s="197"/>
      <c r="GSV66" s="197"/>
      <c r="GSW66" s="197"/>
      <c r="GSX66" s="197"/>
      <c r="GSY66" s="197"/>
      <c r="GSZ66" s="197"/>
      <c r="GTA66" s="197"/>
      <c r="GTB66" s="197"/>
      <c r="GTC66" s="197"/>
      <c r="GTD66" s="197"/>
      <c r="GTE66" s="197"/>
      <c r="GTF66" s="197"/>
      <c r="GTG66" s="197"/>
      <c r="GTH66" s="197"/>
      <c r="GTI66" s="197"/>
      <c r="GTJ66" s="197"/>
      <c r="GTK66" s="197"/>
      <c r="GTL66" s="197"/>
      <c r="GTM66" s="197"/>
      <c r="GTN66" s="197"/>
      <c r="GTO66" s="197"/>
      <c r="GTP66" s="197"/>
      <c r="GTQ66" s="197"/>
      <c r="GTR66" s="197"/>
      <c r="GTS66" s="197"/>
      <c r="GTT66" s="197"/>
      <c r="GTU66" s="197"/>
      <c r="GTV66" s="197"/>
      <c r="GTW66" s="197"/>
      <c r="GTX66" s="197"/>
      <c r="GTY66" s="197"/>
      <c r="GTZ66" s="197"/>
      <c r="GUA66" s="197"/>
      <c r="GUB66" s="197"/>
      <c r="GUC66" s="197"/>
      <c r="GUD66" s="197"/>
      <c r="GUE66" s="197"/>
      <c r="GUF66" s="197"/>
      <c r="GUG66" s="197"/>
      <c r="GUH66" s="197"/>
      <c r="GUI66" s="197"/>
      <c r="GUJ66" s="197"/>
      <c r="GUK66" s="197"/>
      <c r="GUL66" s="197"/>
      <c r="GUM66" s="197"/>
      <c r="GUN66" s="197"/>
      <c r="GUO66" s="197"/>
      <c r="GUP66" s="197"/>
      <c r="GUQ66" s="197"/>
      <c r="GUR66" s="197"/>
      <c r="GUS66" s="197"/>
      <c r="GUT66" s="197"/>
      <c r="GUU66" s="197"/>
      <c r="GUV66" s="197"/>
      <c r="GUW66" s="197"/>
      <c r="GUX66" s="197"/>
      <c r="GUY66" s="197"/>
      <c r="GUZ66" s="197"/>
      <c r="GVA66" s="197"/>
      <c r="GVB66" s="197"/>
      <c r="GVC66" s="197"/>
      <c r="GVD66" s="197"/>
      <c r="GVE66" s="197"/>
      <c r="GVF66" s="197"/>
      <c r="GVG66" s="197"/>
      <c r="GVH66" s="197"/>
      <c r="GVI66" s="197"/>
      <c r="GVJ66" s="197"/>
      <c r="GVK66" s="197"/>
      <c r="GVL66" s="197"/>
      <c r="GVM66" s="197"/>
      <c r="GVN66" s="197"/>
      <c r="GVO66" s="197"/>
      <c r="GVP66" s="197"/>
      <c r="GVQ66" s="197"/>
      <c r="GVR66" s="197"/>
      <c r="GVS66" s="197"/>
      <c r="GVT66" s="197"/>
      <c r="GVU66" s="197"/>
      <c r="GVV66" s="197"/>
      <c r="GVW66" s="197"/>
      <c r="GVX66" s="197"/>
      <c r="GVY66" s="197"/>
      <c r="GVZ66" s="197"/>
      <c r="GWA66" s="197"/>
      <c r="GWB66" s="197"/>
      <c r="GWC66" s="197"/>
      <c r="GWD66" s="197"/>
      <c r="GWE66" s="197"/>
      <c r="GWF66" s="197"/>
      <c r="GWG66" s="197"/>
      <c r="GWH66" s="197"/>
      <c r="GWI66" s="197"/>
      <c r="GWJ66" s="197"/>
      <c r="GWK66" s="197"/>
      <c r="GWL66" s="197"/>
      <c r="GWM66" s="197"/>
      <c r="GWN66" s="197"/>
      <c r="GWO66" s="197"/>
      <c r="GWP66" s="197"/>
      <c r="GWQ66" s="197"/>
      <c r="GWR66" s="197"/>
      <c r="GWS66" s="197"/>
      <c r="GWT66" s="197"/>
      <c r="GWU66" s="197"/>
      <c r="GWV66" s="197"/>
      <c r="GWW66" s="197"/>
      <c r="GWX66" s="197"/>
      <c r="GWY66" s="197"/>
      <c r="GWZ66" s="197"/>
      <c r="GXA66" s="197"/>
      <c r="GXB66" s="197"/>
      <c r="GXC66" s="197"/>
      <c r="GXD66" s="197"/>
      <c r="GXE66" s="197"/>
      <c r="GXF66" s="197"/>
      <c r="GXG66" s="197"/>
      <c r="GXH66" s="197"/>
      <c r="GXI66" s="197"/>
      <c r="GXJ66" s="197"/>
      <c r="GXK66" s="197"/>
      <c r="GXL66" s="197"/>
      <c r="GXM66" s="197"/>
      <c r="GXN66" s="197"/>
      <c r="GXO66" s="197"/>
      <c r="GXP66" s="197"/>
      <c r="GXQ66" s="197"/>
      <c r="GXR66" s="197"/>
      <c r="GXS66" s="197"/>
      <c r="GXT66" s="197"/>
      <c r="GXU66" s="197"/>
      <c r="GXV66" s="197"/>
      <c r="GXW66" s="197"/>
      <c r="GXX66" s="197"/>
      <c r="GXY66" s="197"/>
      <c r="GXZ66" s="197"/>
      <c r="GYA66" s="197"/>
      <c r="GYB66" s="197"/>
      <c r="GYC66" s="197"/>
      <c r="GYD66" s="197"/>
      <c r="GYE66" s="197"/>
      <c r="GYF66" s="197"/>
      <c r="GYG66" s="197"/>
      <c r="GYH66" s="197"/>
      <c r="GYI66" s="197"/>
      <c r="GYJ66" s="197"/>
      <c r="GYK66" s="197"/>
      <c r="GYL66" s="197"/>
      <c r="GYM66" s="197"/>
      <c r="GYN66" s="197"/>
      <c r="GYO66" s="197"/>
      <c r="GYP66" s="197"/>
      <c r="GYQ66" s="197"/>
      <c r="GYR66" s="197"/>
      <c r="GYS66" s="197"/>
      <c r="GYT66" s="197"/>
      <c r="GYU66" s="197"/>
      <c r="GYV66" s="197"/>
      <c r="GYW66" s="197"/>
      <c r="GYX66" s="197"/>
      <c r="GYY66" s="197"/>
      <c r="GYZ66" s="197"/>
      <c r="GZA66" s="197"/>
      <c r="GZB66" s="197"/>
      <c r="GZC66" s="197"/>
      <c r="GZD66" s="197"/>
      <c r="GZE66" s="197"/>
      <c r="GZF66" s="197"/>
      <c r="GZG66" s="197"/>
      <c r="GZH66" s="197"/>
      <c r="GZI66" s="197"/>
      <c r="GZJ66" s="197"/>
      <c r="GZK66" s="197"/>
      <c r="GZL66" s="197"/>
      <c r="GZM66" s="197"/>
      <c r="GZN66" s="197"/>
      <c r="GZO66" s="197"/>
      <c r="GZP66" s="197"/>
      <c r="GZQ66" s="197"/>
      <c r="GZR66" s="197"/>
      <c r="GZS66" s="197"/>
      <c r="GZT66" s="197"/>
      <c r="GZU66" s="197"/>
      <c r="GZV66" s="197"/>
      <c r="GZW66" s="197"/>
      <c r="GZX66" s="197"/>
      <c r="GZY66" s="197"/>
      <c r="GZZ66" s="197"/>
      <c r="HAA66" s="197"/>
      <c r="HAB66" s="197"/>
      <c r="HAC66" s="197"/>
      <c r="HAD66" s="197"/>
      <c r="HAE66" s="197"/>
      <c r="HAF66" s="197"/>
      <c r="HAG66" s="197"/>
      <c r="HAH66" s="197"/>
      <c r="HAI66" s="197"/>
      <c r="HAJ66" s="197"/>
      <c r="HAK66" s="197"/>
      <c r="HAL66" s="197"/>
      <c r="HAM66" s="197"/>
      <c r="HAN66" s="197"/>
      <c r="HAO66" s="197"/>
      <c r="HAP66" s="197"/>
      <c r="HAQ66" s="197"/>
      <c r="HAR66" s="197"/>
      <c r="HAS66" s="197"/>
      <c r="HAT66" s="197"/>
      <c r="HAU66" s="197"/>
      <c r="HAV66" s="197"/>
      <c r="HAW66" s="197"/>
      <c r="HAX66" s="197"/>
      <c r="HAY66" s="197"/>
      <c r="HAZ66" s="197"/>
      <c r="HBA66" s="197"/>
      <c r="HBB66" s="197"/>
      <c r="HBC66" s="197"/>
      <c r="HBD66" s="197"/>
      <c r="HBE66" s="197"/>
      <c r="HBF66" s="197"/>
      <c r="HBG66" s="197"/>
      <c r="HBH66" s="197"/>
      <c r="HBI66" s="197"/>
      <c r="HBJ66" s="197"/>
      <c r="HBK66" s="197"/>
      <c r="HBL66" s="197"/>
      <c r="HBM66" s="197"/>
      <c r="HBN66" s="197"/>
      <c r="HBO66" s="197"/>
      <c r="HBP66" s="197"/>
      <c r="HBQ66" s="197"/>
      <c r="HBR66" s="197"/>
      <c r="HBS66" s="197"/>
      <c r="HBT66" s="197"/>
      <c r="HBU66" s="197"/>
      <c r="HBV66" s="197"/>
      <c r="HBW66" s="197"/>
      <c r="HBX66" s="197"/>
      <c r="HBY66" s="197"/>
      <c r="HBZ66" s="197"/>
      <c r="HCA66" s="197"/>
      <c r="HCB66" s="197"/>
      <c r="HCC66" s="197"/>
      <c r="HCD66" s="197"/>
      <c r="HCE66" s="197"/>
      <c r="HCF66" s="197"/>
      <c r="HCG66" s="197"/>
      <c r="HCH66" s="197"/>
      <c r="HCI66" s="197"/>
      <c r="HCJ66" s="197"/>
      <c r="HCK66" s="197"/>
      <c r="HCL66" s="197"/>
      <c r="HCM66" s="197"/>
      <c r="HCN66" s="197"/>
      <c r="HCO66" s="197"/>
      <c r="HCP66" s="197"/>
      <c r="HCQ66" s="197"/>
      <c r="HCR66" s="197"/>
      <c r="HCS66" s="197"/>
      <c r="HCT66" s="197"/>
      <c r="HCU66" s="197"/>
      <c r="HCV66" s="197"/>
      <c r="HCW66" s="197"/>
      <c r="HCX66" s="197"/>
      <c r="HCY66" s="197"/>
      <c r="HCZ66" s="197"/>
      <c r="HDA66" s="197"/>
      <c r="HDB66" s="197"/>
      <c r="HDC66" s="197"/>
      <c r="HDD66" s="197"/>
      <c r="HDE66" s="197"/>
      <c r="HDF66" s="197"/>
      <c r="HDG66" s="197"/>
      <c r="HDH66" s="197"/>
      <c r="HDI66" s="197"/>
      <c r="HDJ66" s="197"/>
      <c r="HDK66" s="197"/>
      <c r="HDL66" s="197"/>
      <c r="HDM66" s="197"/>
      <c r="HDN66" s="197"/>
      <c r="HDO66" s="197"/>
      <c r="HDP66" s="197"/>
      <c r="HDQ66" s="197"/>
      <c r="HDR66" s="197"/>
      <c r="HDS66" s="197"/>
      <c r="HDT66" s="197"/>
      <c r="HDU66" s="197"/>
      <c r="HDV66" s="197"/>
      <c r="HDW66" s="197"/>
      <c r="HDX66" s="197"/>
      <c r="HDY66" s="197"/>
      <c r="HDZ66" s="197"/>
      <c r="HEA66" s="197"/>
      <c r="HEB66" s="197"/>
      <c r="HEC66" s="197"/>
      <c r="HED66" s="197"/>
      <c r="HEE66" s="197"/>
      <c r="HEF66" s="197"/>
      <c r="HEG66" s="197"/>
      <c r="HEH66" s="197"/>
      <c r="HEI66" s="197"/>
      <c r="HEJ66" s="197"/>
      <c r="HEK66" s="197"/>
      <c r="HEL66" s="197"/>
      <c r="HEM66" s="197"/>
      <c r="HEN66" s="197"/>
      <c r="HEO66" s="197"/>
      <c r="HEP66" s="197"/>
      <c r="HEQ66" s="197"/>
      <c r="HER66" s="197"/>
      <c r="HES66" s="197"/>
      <c r="HET66" s="197"/>
      <c r="HEU66" s="197"/>
      <c r="HEV66" s="197"/>
      <c r="HEW66" s="197"/>
      <c r="HEX66" s="197"/>
      <c r="HEY66" s="197"/>
      <c r="HEZ66" s="197"/>
      <c r="HFA66" s="197"/>
      <c r="HFB66" s="197"/>
      <c r="HFC66" s="197"/>
      <c r="HFD66" s="197"/>
      <c r="HFE66" s="197"/>
      <c r="HFF66" s="197"/>
      <c r="HFG66" s="197"/>
      <c r="HFH66" s="197"/>
      <c r="HFI66" s="197"/>
      <c r="HFJ66" s="197"/>
      <c r="HFK66" s="197"/>
      <c r="HFL66" s="197"/>
      <c r="HFM66" s="197"/>
      <c r="HFN66" s="197"/>
      <c r="HFO66" s="197"/>
      <c r="HFP66" s="197"/>
      <c r="HFQ66" s="197"/>
      <c r="HFR66" s="197"/>
      <c r="HFS66" s="197"/>
      <c r="HFT66" s="197"/>
      <c r="HFU66" s="197"/>
      <c r="HFV66" s="197"/>
      <c r="HFW66" s="197"/>
      <c r="HFX66" s="197"/>
      <c r="HFY66" s="197"/>
      <c r="HFZ66" s="197"/>
      <c r="HGA66" s="197"/>
      <c r="HGB66" s="197"/>
      <c r="HGC66" s="197"/>
      <c r="HGD66" s="197"/>
      <c r="HGE66" s="197"/>
      <c r="HGF66" s="197"/>
      <c r="HGG66" s="197"/>
      <c r="HGH66" s="197"/>
      <c r="HGI66" s="197"/>
      <c r="HGJ66" s="197"/>
      <c r="HGK66" s="197"/>
      <c r="HGL66" s="197"/>
      <c r="HGM66" s="197"/>
      <c r="HGN66" s="197"/>
      <c r="HGO66" s="197"/>
      <c r="HGP66" s="197"/>
      <c r="HGQ66" s="197"/>
      <c r="HGR66" s="197"/>
      <c r="HGS66" s="197"/>
      <c r="HGT66" s="197"/>
      <c r="HGU66" s="197"/>
      <c r="HGV66" s="197"/>
      <c r="HGW66" s="197"/>
      <c r="HGX66" s="197"/>
      <c r="HGY66" s="197"/>
      <c r="HGZ66" s="197"/>
      <c r="HHA66" s="197"/>
      <c r="HHB66" s="197"/>
      <c r="HHC66" s="197"/>
      <c r="HHD66" s="197"/>
      <c r="HHE66" s="197"/>
      <c r="HHF66" s="197"/>
      <c r="HHG66" s="197"/>
      <c r="HHH66" s="197"/>
      <c r="HHI66" s="197"/>
      <c r="HHJ66" s="197"/>
      <c r="HHK66" s="197"/>
      <c r="HHL66" s="197"/>
      <c r="HHM66" s="197"/>
      <c r="HHN66" s="197"/>
      <c r="HHO66" s="197"/>
      <c r="HHP66" s="197"/>
      <c r="HHQ66" s="197"/>
      <c r="HHR66" s="197"/>
      <c r="HHS66" s="197"/>
      <c r="HHT66" s="197"/>
      <c r="HHU66" s="197"/>
      <c r="HHV66" s="197"/>
      <c r="HHW66" s="197"/>
      <c r="HHX66" s="197"/>
      <c r="HHY66" s="197"/>
      <c r="HHZ66" s="197"/>
      <c r="HIA66" s="197"/>
      <c r="HIB66" s="197"/>
      <c r="HIC66" s="197"/>
      <c r="HID66" s="197"/>
      <c r="HIE66" s="197"/>
      <c r="HIF66" s="197"/>
      <c r="HIG66" s="197"/>
      <c r="HIH66" s="197"/>
      <c r="HII66" s="197"/>
      <c r="HIJ66" s="197"/>
      <c r="HIK66" s="197"/>
      <c r="HIL66" s="197"/>
      <c r="HIM66" s="197"/>
      <c r="HIN66" s="197"/>
      <c r="HIO66" s="197"/>
      <c r="HIP66" s="197"/>
      <c r="HIQ66" s="197"/>
      <c r="HIR66" s="197"/>
      <c r="HIS66" s="197"/>
      <c r="HIT66" s="197"/>
      <c r="HIU66" s="197"/>
      <c r="HIV66" s="197"/>
      <c r="HIW66" s="197"/>
      <c r="HIX66" s="197"/>
      <c r="HIY66" s="197"/>
      <c r="HIZ66" s="197"/>
      <c r="HJA66" s="197"/>
      <c r="HJB66" s="197"/>
      <c r="HJC66" s="197"/>
      <c r="HJD66" s="197"/>
      <c r="HJE66" s="197"/>
      <c r="HJF66" s="197"/>
      <c r="HJG66" s="197"/>
      <c r="HJH66" s="197"/>
      <c r="HJI66" s="197"/>
      <c r="HJJ66" s="197"/>
      <c r="HJK66" s="197"/>
      <c r="HJL66" s="197"/>
      <c r="HJM66" s="197"/>
      <c r="HJN66" s="197"/>
      <c r="HJO66" s="197"/>
      <c r="HJP66" s="197"/>
      <c r="HJQ66" s="197"/>
      <c r="HJR66" s="197"/>
      <c r="HJS66" s="197"/>
      <c r="HJT66" s="197"/>
      <c r="HJU66" s="197"/>
      <c r="HJV66" s="197"/>
      <c r="HJW66" s="197"/>
      <c r="HJX66" s="197"/>
      <c r="HJY66" s="197"/>
      <c r="HJZ66" s="197"/>
      <c r="HKA66" s="197"/>
      <c r="HKB66" s="197"/>
      <c r="HKC66" s="197"/>
      <c r="HKD66" s="197"/>
      <c r="HKE66" s="197"/>
      <c r="HKF66" s="197"/>
      <c r="HKG66" s="197"/>
      <c r="HKH66" s="197"/>
      <c r="HKI66" s="197"/>
      <c r="HKJ66" s="197"/>
      <c r="HKK66" s="197"/>
      <c r="HKL66" s="197"/>
      <c r="HKM66" s="197"/>
      <c r="HKN66" s="197"/>
      <c r="HKO66" s="197"/>
      <c r="HKP66" s="197"/>
      <c r="HKQ66" s="197"/>
      <c r="HKR66" s="197"/>
      <c r="HKS66" s="197"/>
      <c r="HKT66" s="197"/>
      <c r="HKU66" s="197"/>
      <c r="HKV66" s="197"/>
      <c r="HKW66" s="197"/>
      <c r="HKX66" s="197"/>
      <c r="HKY66" s="197"/>
      <c r="HKZ66" s="197"/>
      <c r="HLA66" s="197"/>
      <c r="HLB66" s="197"/>
      <c r="HLC66" s="197"/>
      <c r="HLD66" s="197"/>
      <c r="HLE66" s="197"/>
      <c r="HLF66" s="197"/>
      <c r="HLG66" s="197"/>
      <c r="HLH66" s="197"/>
      <c r="HLI66" s="197"/>
      <c r="HLJ66" s="197"/>
      <c r="HLK66" s="197"/>
      <c r="HLL66" s="197"/>
      <c r="HLM66" s="197"/>
      <c r="HLN66" s="197"/>
      <c r="HLO66" s="197"/>
      <c r="HLP66" s="197"/>
      <c r="HLQ66" s="197"/>
      <c r="HLR66" s="197"/>
      <c r="HLS66" s="197"/>
      <c r="HLT66" s="197"/>
      <c r="HLU66" s="197"/>
      <c r="HLV66" s="197"/>
      <c r="HLW66" s="197"/>
      <c r="HLX66" s="197"/>
      <c r="HLY66" s="197"/>
      <c r="HLZ66" s="197"/>
      <c r="HMA66" s="197"/>
      <c r="HMB66" s="197"/>
      <c r="HMC66" s="197"/>
      <c r="HMD66" s="197"/>
      <c r="HME66" s="197"/>
      <c r="HMF66" s="197"/>
      <c r="HMG66" s="197"/>
      <c r="HMH66" s="197"/>
      <c r="HMI66" s="197"/>
      <c r="HMJ66" s="197"/>
      <c r="HMK66" s="197"/>
      <c r="HML66" s="197"/>
      <c r="HMM66" s="197"/>
      <c r="HMN66" s="197"/>
      <c r="HMO66" s="197"/>
      <c r="HMP66" s="197"/>
      <c r="HMQ66" s="197"/>
      <c r="HMR66" s="197"/>
      <c r="HMS66" s="197"/>
      <c r="HMT66" s="197"/>
      <c r="HMU66" s="197"/>
      <c r="HMV66" s="197"/>
      <c r="HMW66" s="197"/>
      <c r="HMX66" s="197"/>
      <c r="HMY66" s="197"/>
      <c r="HMZ66" s="197"/>
      <c r="HNA66" s="197"/>
      <c r="HNB66" s="197"/>
      <c r="HNC66" s="197"/>
      <c r="HND66" s="197"/>
      <c r="HNE66" s="197"/>
      <c r="HNF66" s="197"/>
      <c r="HNG66" s="197"/>
      <c r="HNH66" s="197"/>
      <c r="HNI66" s="197"/>
      <c r="HNJ66" s="197"/>
      <c r="HNK66" s="197"/>
      <c r="HNL66" s="197"/>
      <c r="HNM66" s="197"/>
      <c r="HNN66" s="197"/>
      <c r="HNO66" s="197"/>
      <c r="HNP66" s="197"/>
      <c r="HNQ66" s="197"/>
      <c r="HNR66" s="197"/>
      <c r="HNS66" s="197"/>
      <c r="HNT66" s="197"/>
      <c r="HNU66" s="197"/>
      <c r="HNV66" s="197"/>
      <c r="HNW66" s="197"/>
      <c r="HNX66" s="197"/>
      <c r="HNY66" s="197"/>
      <c r="HNZ66" s="197"/>
      <c r="HOA66" s="197"/>
      <c r="HOB66" s="197"/>
      <c r="HOC66" s="197"/>
      <c r="HOD66" s="197"/>
      <c r="HOE66" s="197"/>
      <c r="HOF66" s="197"/>
      <c r="HOG66" s="197"/>
      <c r="HOH66" s="197"/>
      <c r="HOI66" s="197"/>
      <c r="HOJ66" s="197"/>
      <c r="HOK66" s="197"/>
      <c r="HOL66" s="197"/>
      <c r="HOM66" s="197"/>
      <c r="HON66" s="197"/>
      <c r="HOO66" s="197"/>
      <c r="HOP66" s="197"/>
      <c r="HOQ66" s="197"/>
      <c r="HOR66" s="197"/>
      <c r="HOS66" s="197"/>
      <c r="HOT66" s="197"/>
      <c r="HOU66" s="197"/>
      <c r="HOV66" s="197"/>
      <c r="HOW66" s="197"/>
      <c r="HOX66" s="197"/>
      <c r="HOY66" s="197"/>
      <c r="HOZ66" s="197"/>
      <c r="HPA66" s="197"/>
      <c r="HPB66" s="197"/>
      <c r="HPC66" s="197"/>
      <c r="HPD66" s="197"/>
      <c r="HPE66" s="197"/>
      <c r="HPF66" s="197"/>
      <c r="HPG66" s="197"/>
      <c r="HPH66" s="197"/>
      <c r="HPI66" s="197"/>
      <c r="HPJ66" s="197"/>
      <c r="HPK66" s="197"/>
      <c r="HPL66" s="197"/>
      <c r="HPM66" s="197"/>
      <c r="HPN66" s="197"/>
      <c r="HPO66" s="197"/>
      <c r="HPP66" s="197"/>
      <c r="HPQ66" s="197"/>
      <c r="HPR66" s="197"/>
      <c r="HPS66" s="197"/>
      <c r="HPT66" s="197"/>
      <c r="HPU66" s="197"/>
      <c r="HPV66" s="197"/>
      <c r="HPW66" s="197"/>
      <c r="HPX66" s="197"/>
      <c r="HPY66" s="197"/>
      <c r="HPZ66" s="197"/>
      <c r="HQA66" s="197"/>
      <c r="HQB66" s="197"/>
      <c r="HQC66" s="197"/>
      <c r="HQD66" s="197"/>
      <c r="HQE66" s="197"/>
      <c r="HQF66" s="197"/>
      <c r="HQG66" s="197"/>
      <c r="HQH66" s="197"/>
      <c r="HQI66" s="197"/>
      <c r="HQJ66" s="197"/>
      <c r="HQK66" s="197"/>
      <c r="HQL66" s="197"/>
      <c r="HQM66" s="197"/>
      <c r="HQN66" s="197"/>
      <c r="HQO66" s="197"/>
      <c r="HQP66" s="197"/>
      <c r="HQQ66" s="197"/>
      <c r="HQR66" s="197"/>
      <c r="HQS66" s="197"/>
      <c r="HQT66" s="197"/>
      <c r="HQU66" s="197"/>
      <c r="HQV66" s="197"/>
      <c r="HQW66" s="197"/>
      <c r="HQX66" s="197"/>
      <c r="HQY66" s="197"/>
      <c r="HQZ66" s="197"/>
      <c r="HRA66" s="197"/>
      <c r="HRB66" s="197"/>
      <c r="HRC66" s="197"/>
      <c r="HRD66" s="197"/>
      <c r="HRE66" s="197"/>
      <c r="HRF66" s="197"/>
      <c r="HRG66" s="197"/>
      <c r="HRH66" s="197"/>
      <c r="HRI66" s="197"/>
      <c r="HRJ66" s="197"/>
      <c r="HRK66" s="197"/>
      <c r="HRL66" s="197"/>
      <c r="HRM66" s="197"/>
      <c r="HRN66" s="197"/>
      <c r="HRO66" s="197"/>
      <c r="HRP66" s="197"/>
      <c r="HRQ66" s="197"/>
      <c r="HRR66" s="197"/>
      <c r="HRS66" s="197"/>
      <c r="HRT66" s="197"/>
      <c r="HRU66" s="197"/>
      <c r="HRV66" s="197"/>
      <c r="HRW66" s="197"/>
      <c r="HRX66" s="197"/>
      <c r="HRY66" s="197"/>
      <c r="HRZ66" s="197"/>
      <c r="HSA66" s="197"/>
      <c r="HSB66" s="197"/>
      <c r="HSC66" s="197"/>
      <c r="HSD66" s="197"/>
      <c r="HSE66" s="197"/>
      <c r="HSF66" s="197"/>
      <c r="HSG66" s="197"/>
      <c r="HSH66" s="197"/>
      <c r="HSI66" s="197"/>
      <c r="HSJ66" s="197"/>
      <c r="HSK66" s="197"/>
      <c r="HSL66" s="197"/>
      <c r="HSM66" s="197"/>
      <c r="HSN66" s="197"/>
      <c r="HSO66" s="197"/>
      <c r="HSP66" s="197"/>
      <c r="HSQ66" s="197"/>
      <c r="HSR66" s="197"/>
      <c r="HSS66" s="197"/>
      <c r="HST66" s="197"/>
      <c r="HSU66" s="197"/>
      <c r="HSV66" s="197"/>
      <c r="HSW66" s="197"/>
      <c r="HSX66" s="197"/>
      <c r="HSY66" s="197"/>
      <c r="HSZ66" s="197"/>
      <c r="HTA66" s="197"/>
      <c r="HTB66" s="197"/>
      <c r="HTC66" s="197"/>
      <c r="HTD66" s="197"/>
      <c r="HTE66" s="197"/>
      <c r="HTF66" s="197"/>
      <c r="HTG66" s="197"/>
      <c r="HTH66" s="197"/>
      <c r="HTI66" s="197"/>
      <c r="HTJ66" s="197"/>
      <c r="HTK66" s="197"/>
      <c r="HTL66" s="197"/>
      <c r="HTM66" s="197"/>
      <c r="HTN66" s="197"/>
      <c r="HTO66" s="197"/>
      <c r="HTP66" s="197"/>
      <c r="HTQ66" s="197"/>
      <c r="HTR66" s="197"/>
      <c r="HTS66" s="197"/>
      <c r="HTT66" s="197"/>
      <c r="HTU66" s="197"/>
      <c r="HTV66" s="197"/>
      <c r="HTW66" s="197"/>
      <c r="HTX66" s="197"/>
      <c r="HTY66" s="197"/>
      <c r="HTZ66" s="197"/>
      <c r="HUA66" s="197"/>
      <c r="HUB66" s="197"/>
      <c r="HUC66" s="197"/>
      <c r="HUD66" s="197"/>
      <c r="HUE66" s="197"/>
      <c r="HUF66" s="197"/>
      <c r="HUG66" s="197"/>
      <c r="HUH66" s="197"/>
      <c r="HUI66" s="197"/>
      <c r="HUJ66" s="197"/>
      <c r="HUK66" s="197"/>
      <c r="HUL66" s="197"/>
      <c r="HUM66" s="197"/>
      <c r="HUN66" s="197"/>
      <c r="HUO66" s="197"/>
      <c r="HUP66" s="197"/>
      <c r="HUQ66" s="197"/>
      <c r="HUR66" s="197"/>
      <c r="HUS66" s="197"/>
      <c r="HUT66" s="197"/>
      <c r="HUU66" s="197"/>
      <c r="HUV66" s="197"/>
      <c r="HUW66" s="197"/>
      <c r="HUX66" s="197"/>
      <c r="HUY66" s="197"/>
      <c r="HUZ66" s="197"/>
      <c r="HVA66" s="197"/>
      <c r="HVB66" s="197"/>
      <c r="HVC66" s="197"/>
      <c r="HVD66" s="197"/>
      <c r="HVE66" s="197"/>
      <c r="HVF66" s="197"/>
      <c r="HVG66" s="197"/>
      <c r="HVH66" s="197"/>
      <c r="HVI66" s="197"/>
      <c r="HVJ66" s="197"/>
      <c r="HVK66" s="197"/>
      <c r="HVL66" s="197"/>
      <c r="HVM66" s="197"/>
      <c r="HVN66" s="197"/>
      <c r="HVO66" s="197"/>
      <c r="HVP66" s="197"/>
      <c r="HVQ66" s="197"/>
      <c r="HVR66" s="197"/>
      <c r="HVS66" s="197"/>
      <c r="HVT66" s="197"/>
      <c r="HVU66" s="197"/>
      <c r="HVV66" s="197"/>
      <c r="HVW66" s="197"/>
      <c r="HVX66" s="197"/>
      <c r="HVY66" s="197"/>
      <c r="HVZ66" s="197"/>
      <c r="HWA66" s="197"/>
      <c r="HWB66" s="197"/>
      <c r="HWC66" s="197"/>
      <c r="HWD66" s="197"/>
      <c r="HWE66" s="197"/>
      <c r="HWF66" s="197"/>
      <c r="HWG66" s="197"/>
      <c r="HWH66" s="197"/>
      <c r="HWI66" s="197"/>
      <c r="HWJ66" s="197"/>
      <c r="HWK66" s="197"/>
      <c r="HWL66" s="197"/>
      <c r="HWM66" s="197"/>
      <c r="HWN66" s="197"/>
      <c r="HWO66" s="197"/>
      <c r="HWP66" s="197"/>
      <c r="HWQ66" s="197"/>
      <c r="HWR66" s="197"/>
      <c r="HWS66" s="197"/>
      <c r="HWT66" s="197"/>
      <c r="HWU66" s="197"/>
      <c r="HWV66" s="197"/>
      <c r="HWW66" s="197"/>
      <c r="HWX66" s="197"/>
      <c r="HWY66" s="197"/>
      <c r="HWZ66" s="197"/>
      <c r="HXA66" s="197"/>
      <c r="HXB66" s="197"/>
      <c r="HXC66" s="197"/>
      <c r="HXD66" s="197"/>
      <c r="HXE66" s="197"/>
      <c r="HXF66" s="197"/>
      <c r="HXG66" s="197"/>
      <c r="HXH66" s="197"/>
      <c r="HXI66" s="197"/>
      <c r="HXJ66" s="197"/>
      <c r="HXK66" s="197"/>
      <c r="HXL66" s="197"/>
      <c r="HXM66" s="197"/>
      <c r="HXN66" s="197"/>
      <c r="HXO66" s="197"/>
      <c r="HXP66" s="197"/>
      <c r="HXQ66" s="197"/>
      <c r="HXR66" s="197"/>
      <c r="HXS66" s="197"/>
      <c r="HXT66" s="197"/>
      <c r="HXU66" s="197"/>
      <c r="HXV66" s="197"/>
      <c r="HXW66" s="197"/>
      <c r="HXX66" s="197"/>
      <c r="HXY66" s="197"/>
      <c r="HXZ66" s="197"/>
      <c r="HYA66" s="197"/>
      <c r="HYB66" s="197"/>
      <c r="HYC66" s="197"/>
      <c r="HYD66" s="197"/>
      <c r="HYE66" s="197"/>
      <c r="HYF66" s="197"/>
      <c r="HYG66" s="197"/>
      <c r="HYH66" s="197"/>
      <c r="HYI66" s="197"/>
      <c r="HYJ66" s="197"/>
      <c r="HYK66" s="197"/>
      <c r="HYL66" s="197"/>
      <c r="HYM66" s="197"/>
      <c r="HYN66" s="197"/>
      <c r="HYO66" s="197"/>
      <c r="HYP66" s="197"/>
      <c r="HYQ66" s="197"/>
      <c r="HYR66" s="197"/>
      <c r="HYS66" s="197"/>
      <c r="HYT66" s="197"/>
      <c r="HYU66" s="197"/>
      <c r="HYV66" s="197"/>
      <c r="HYW66" s="197"/>
      <c r="HYX66" s="197"/>
      <c r="HYY66" s="197"/>
      <c r="HYZ66" s="197"/>
      <c r="HZA66" s="197"/>
      <c r="HZB66" s="197"/>
      <c r="HZC66" s="197"/>
      <c r="HZD66" s="197"/>
      <c r="HZE66" s="197"/>
      <c r="HZF66" s="197"/>
      <c r="HZG66" s="197"/>
      <c r="HZH66" s="197"/>
      <c r="HZI66" s="197"/>
      <c r="HZJ66" s="197"/>
      <c r="HZK66" s="197"/>
      <c r="HZL66" s="197"/>
      <c r="HZM66" s="197"/>
      <c r="HZN66" s="197"/>
      <c r="HZO66" s="197"/>
      <c r="HZP66" s="197"/>
      <c r="HZQ66" s="197"/>
      <c r="HZR66" s="197"/>
      <c r="HZS66" s="197"/>
      <c r="HZT66" s="197"/>
      <c r="HZU66" s="197"/>
      <c r="HZV66" s="197"/>
      <c r="HZW66" s="197"/>
      <c r="HZX66" s="197"/>
      <c r="HZY66" s="197"/>
      <c r="HZZ66" s="197"/>
      <c r="IAA66" s="197"/>
      <c r="IAB66" s="197"/>
      <c r="IAC66" s="197"/>
      <c r="IAD66" s="197"/>
      <c r="IAE66" s="197"/>
      <c r="IAF66" s="197"/>
      <c r="IAG66" s="197"/>
      <c r="IAH66" s="197"/>
      <c r="IAI66" s="197"/>
      <c r="IAJ66" s="197"/>
      <c r="IAK66" s="197"/>
      <c r="IAL66" s="197"/>
      <c r="IAM66" s="197"/>
      <c r="IAN66" s="197"/>
      <c r="IAO66" s="197"/>
      <c r="IAP66" s="197"/>
      <c r="IAQ66" s="197"/>
      <c r="IAR66" s="197"/>
      <c r="IAS66" s="197"/>
      <c r="IAT66" s="197"/>
      <c r="IAU66" s="197"/>
      <c r="IAV66" s="197"/>
      <c r="IAW66" s="197"/>
      <c r="IAX66" s="197"/>
      <c r="IAY66" s="197"/>
      <c r="IAZ66" s="197"/>
      <c r="IBA66" s="197"/>
      <c r="IBB66" s="197"/>
      <c r="IBC66" s="197"/>
      <c r="IBD66" s="197"/>
      <c r="IBE66" s="197"/>
      <c r="IBF66" s="197"/>
      <c r="IBG66" s="197"/>
      <c r="IBH66" s="197"/>
      <c r="IBI66" s="197"/>
      <c r="IBJ66" s="197"/>
      <c r="IBK66" s="197"/>
      <c r="IBL66" s="197"/>
      <c r="IBM66" s="197"/>
      <c r="IBN66" s="197"/>
      <c r="IBO66" s="197"/>
      <c r="IBP66" s="197"/>
      <c r="IBQ66" s="197"/>
      <c r="IBR66" s="197"/>
      <c r="IBS66" s="197"/>
      <c r="IBT66" s="197"/>
      <c r="IBU66" s="197"/>
      <c r="IBV66" s="197"/>
      <c r="IBW66" s="197"/>
      <c r="IBX66" s="197"/>
      <c r="IBY66" s="197"/>
      <c r="IBZ66" s="197"/>
      <c r="ICA66" s="197"/>
      <c r="ICB66" s="197"/>
      <c r="ICC66" s="197"/>
      <c r="ICD66" s="197"/>
      <c r="ICE66" s="197"/>
      <c r="ICF66" s="197"/>
      <c r="ICG66" s="197"/>
      <c r="ICH66" s="197"/>
      <c r="ICI66" s="197"/>
      <c r="ICJ66" s="197"/>
      <c r="ICK66" s="197"/>
      <c r="ICL66" s="197"/>
      <c r="ICM66" s="197"/>
      <c r="ICN66" s="197"/>
      <c r="ICO66" s="197"/>
      <c r="ICP66" s="197"/>
      <c r="ICQ66" s="197"/>
      <c r="ICR66" s="197"/>
      <c r="ICS66" s="197"/>
      <c r="ICT66" s="197"/>
      <c r="ICU66" s="197"/>
      <c r="ICV66" s="197"/>
      <c r="ICW66" s="197"/>
      <c r="ICX66" s="197"/>
      <c r="ICY66" s="197"/>
      <c r="ICZ66" s="197"/>
      <c r="IDA66" s="197"/>
      <c r="IDB66" s="197"/>
      <c r="IDC66" s="197"/>
      <c r="IDD66" s="197"/>
      <c r="IDE66" s="197"/>
      <c r="IDF66" s="197"/>
      <c r="IDG66" s="197"/>
      <c r="IDH66" s="197"/>
      <c r="IDI66" s="197"/>
      <c r="IDJ66" s="197"/>
      <c r="IDK66" s="197"/>
      <c r="IDL66" s="197"/>
      <c r="IDM66" s="197"/>
      <c r="IDN66" s="197"/>
      <c r="IDO66" s="197"/>
      <c r="IDP66" s="197"/>
      <c r="IDQ66" s="197"/>
      <c r="IDR66" s="197"/>
      <c r="IDS66" s="197"/>
      <c r="IDT66" s="197"/>
      <c r="IDU66" s="197"/>
      <c r="IDV66" s="197"/>
      <c r="IDW66" s="197"/>
      <c r="IDX66" s="197"/>
      <c r="IDY66" s="197"/>
      <c r="IDZ66" s="197"/>
      <c r="IEA66" s="197"/>
      <c r="IEB66" s="197"/>
      <c r="IEC66" s="197"/>
      <c r="IED66" s="197"/>
      <c r="IEE66" s="197"/>
      <c r="IEF66" s="197"/>
      <c r="IEG66" s="197"/>
      <c r="IEH66" s="197"/>
      <c r="IEI66" s="197"/>
      <c r="IEJ66" s="197"/>
      <c r="IEK66" s="197"/>
      <c r="IEL66" s="197"/>
      <c r="IEM66" s="197"/>
      <c r="IEN66" s="197"/>
      <c r="IEO66" s="197"/>
      <c r="IEP66" s="197"/>
      <c r="IEQ66" s="197"/>
      <c r="IER66" s="197"/>
      <c r="IES66" s="197"/>
      <c r="IET66" s="197"/>
      <c r="IEU66" s="197"/>
      <c r="IEV66" s="197"/>
      <c r="IEW66" s="197"/>
      <c r="IEX66" s="197"/>
      <c r="IEY66" s="197"/>
      <c r="IEZ66" s="197"/>
      <c r="IFA66" s="197"/>
      <c r="IFB66" s="197"/>
      <c r="IFC66" s="197"/>
      <c r="IFD66" s="197"/>
      <c r="IFE66" s="197"/>
      <c r="IFF66" s="197"/>
      <c r="IFG66" s="197"/>
      <c r="IFH66" s="197"/>
      <c r="IFI66" s="197"/>
      <c r="IFJ66" s="197"/>
      <c r="IFK66" s="197"/>
      <c r="IFL66" s="197"/>
      <c r="IFM66" s="197"/>
      <c r="IFN66" s="197"/>
      <c r="IFO66" s="197"/>
      <c r="IFP66" s="197"/>
      <c r="IFQ66" s="197"/>
      <c r="IFR66" s="197"/>
      <c r="IFS66" s="197"/>
      <c r="IFT66" s="197"/>
      <c r="IFU66" s="197"/>
      <c r="IFV66" s="197"/>
      <c r="IFW66" s="197"/>
      <c r="IFX66" s="197"/>
      <c r="IFY66" s="197"/>
      <c r="IFZ66" s="197"/>
      <c r="IGA66" s="197"/>
      <c r="IGB66" s="197"/>
      <c r="IGC66" s="197"/>
      <c r="IGD66" s="197"/>
      <c r="IGE66" s="197"/>
      <c r="IGF66" s="197"/>
      <c r="IGG66" s="197"/>
      <c r="IGH66" s="197"/>
      <c r="IGI66" s="197"/>
      <c r="IGJ66" s="197"/>
      <c r="IGK66" s="197"/>
      <c r="IGL66" s="197"/>
      <c r="IGM66" s="197"/>
      <c r="IGN66" s="197"/>
      <c r="IGO66" s="197"/>
      <c r="IGP66" s="197"/>
      <c r="IGQ66" s="197"/>
      <c r="IGR66" s="197"/>
      <c r="IGS66" s="197"/>
      <c r="IGT66" s="197"/>
      <c r="IGU66" s="197"/>
      <c r="IGV66" s="197"/>
      <c r="IGW66" s="197"/>
      <c r="IGX66" s="197"/>
      <c r="IGY66" s="197"/>
      <c r="IGZ66" s="197"/>
      <c r="IHA66" s="197"/>
      <c r="IHB66" s="197"/>
      <c r="IHC66" s="197"/>
      <c r="IHD66" s="197"/>
      <c r="IHE66" s="197"/>
      <c r="IHF66" s="197"/>
      <c r="IHG66" s="197"/>
      <c r="IHH66" s="197"/>
      <c r="IHI66" s="197"/>
      <c r="IHJ66" s="197"/>
      <c r="IHK66" s="197"/>
      <c r="IHL66" s="197"/>
      <c r="IHM66" s="197"/>
      <c r="IHN66" s="197"/>
      <c r="IHO66" s="197"/>
      <c r="IHP66" s="197"/>
      <c r="IHQ66" s="197"/>
      <c r="IHR66" s="197"/>
      <c r="IHS66" s="197"/>
      <c r="IHT66" s="197"/>
      <c r="IHU66" s="197"/>
      <c r="IHV66" s="197"/>
      <c r="IHW66" s="197"/>
      <c r="IHX66" s="197"/>
      <c r="IHY66" s="197"/>
      <c r="IHZ66" s="197"/>
      <c r="IIA66" s="197"/>
      <c r="IIB66" s="197"/>
      <c r="IIC66" s="197"/>
      <c r="IID66" s="197"/>
      <c r="IIE66" s="197"/>
      <c r="IIF66" s="197"/>
      <c r="IIG66" s="197"/>
      <c r="IIH66" s="197"/>
      <c r="III66" s="197"/>
      <c r="IIJ66" s="197"/>
      <c r="IIK66" s="197"/>
      <c r="IIL66" s="197"/>
      <c r="IIM66" s="197"/>
      <c r="IIN66" s="197"/>
      <c r="IIO66" s="197"/>
      <c r="IIP66" s="197"/>
      <c r="IIQ66" s="197"/>
      <c r="IIR66" s="197"/>
      <c r="IIS66" s="197"/>
      <c r="IIT66" s="197"/>
      <c r="IIU66" s="197"/>
      <c r="IIV66" s="197"/>
      <c r="IIW66" s="197"/>
      <c r="IIX66" s="197"/>
      <c r="IIY66" s="197"/>
      <c r="IIZ66" s="197"/>
      <c r="IJA66" s="197"/>
      <c r="IJB66" s="197"/>
      <c r="IJC66" s="197"/>
      <c r="IJD66" s="197"/>
      <c r="IJE66" s="197"/>
      <c r="IJF66" s="197"/>
      <c r="IJG66" s="197"/>
      <c r="IJH66" s="197"/>
      <c r="IJI66" s="197"/>
      <c r="IJJ66" s="197"/>
      <c r="IJK66" s="197"/>
      <c r="IJL66" s="197"/>
      <c r="IJM66" s="197"/>
      <c r="IJN66" s="197"/>
      <c r="IJO66" s="197"/>
      <c r="IJP66" s="197"/>
      <c r="IJQ66" s="197"/>
      <c r="IJR66" s="197"/>
      <c r="IJS66" s="197"/>
      <c r="IJT66" s="197"/>
      <c r="IJU66" s="197"/>
      <c r="IJV66" s="197"/>
      <c r="IJW66" s="197"/>
      <c r="IJX66" s="197"/>
      <c r="IJY66" s="197"/>
      <c r="IJZ66" s="197"/>
      <c r="IKA66" s="197"/>
      <c r="IKB66" s="197"/>
      <c r="IKC66" s="197"/>
      <c r="IKD66" s="197"/>
      <c r="IKE66" s="197"/>
      <c r="IKF66" s="197"/>
      <c r="IKG66" s="197"/>
      <c r="IKH66" s="197"/>
      <c r="IKI66" s="197"/>
      <c r="IKJ66" s="197"/>
      <c r="IKK66" s="197"/>
      <c r="IKL66" s="197"/>
      <c r="IKM66" s="197"/>
      <c r="IKN66" s="197"/>
      <c r="IKO66" s="197"/>
      <c r="IKP66" s="197"/>
      <c r="IKQ66" s="197"/>
      <c r="IKR66" s="197"/>
      <c r="IKS66" s="197"/>
      <c r="IKT66" s="197"/>
      <c r="IKU66" s="197"/>
      <c r="IKV66" s="197"/>
      <c r="IKW66" s="197"/>
      <c r="IKX66" s="197"/>
      <c r="IKY66" s="197"/>
      <c r="IKZ66" s="197"/>
      <c r="ILA66" s="197"/>
      <c r="ILB66" s="197"/>
      <c r="ILC66" s="197"/>
      <c r="ILD66" s="197"/>
      <c r="ILE66" s="197"/>
      <c r="ILF66" s="197"/>
      <c r="ILG66" s="197"/>
      <c r="ILH66" s="197"/>
      <c r="ILI66" s="197"/>
      <c r="ILJ66" s="197"/>
      <c r="ILK66" s="197"/>
      <c r="ILL66" s="197"/>
      <c r="ILM66" s="197"/>
      <c r="ILN66" s="197"/>
      <c r="ILO66" s="197"/>
      <c r="ILP66" s="197"/>
      <c r="ILQ66" s="197"/>
      <c r="ILR66" s="197"/>
      <c r="ILS66" s="197"/>
      <c r="ILT66" s="197"/>
      <c r="ILU66" s="197"/>
      <c r="ILV66" s="197"/>
      <c r="ILW66" s="197"/>
      <c r="ILX66" s="197"/>
      <c r="ILY66" s="197"/>
      <c r="ILZ66" s="197"/>
      <c r="IMA66" s="197"/>
      <c r="IMB66" s="197"/>
      <c r="IMC66" s="197"/>
      <c r="IMD66" s="197"/>
      <c r="IME66" s="197"/>
      <c r="IMF66" s="197"/>
      <c r="IMG66" s="197"/>
      <c r="IMH66" s="197"/>
      <c r="IMI66" s="197"/>
      <c r="IMJ66" s="197"/>
      <c r="IMK66" s="197"/>
      <c r="IML66" s="197"/>
      <c r="IMM66" s="197"/>
      <c r="IMN66" s="197"/>
      <c r="IMO66" s="197"/>
      <c r="IMP66" s="197"/>
      <c r="IMQ66" s="197"/>
      <c r="IMR66" s="197"/>
      <c r="IMS66" s="197"/>
      <c r="IMT66" s="197"/>
      <c r="IMU66" s="197"/>
      <c r="IMV66" s="197"/>
      <c r="IMW66" s="197"/>
      <c r="IMX66" s="197"/>
      <c r="IMY66" s="197"/>
      <c r="IMZ66" s="197"/>
      <c r="INA66" s="197"/>
      <c r="INB66" s="197"/>
      <c r="INC66" s="197"/>
      <c r="IND66" s="197"/>
      <c r="INE66" s="197"/>
      <c r="INF66" s="197"/>
      <c r="ING66" s="197"/>
      <c r="INH66" s="197"/>
      <c r="INI66" s="197"/>
      <c r="INJ66" s="197"/>
      <c r="INK66" s="197"/>
      <c r="INL66" s="197"/>
      <c r="INM66" s="197"/>
      <c r="INN66" s="197"/>
      <c r="INO66" s="197"/>
      <c r="INP66" s="197"/>
      <c r="INQ66" s="197"/>
      <c r="INR66" s="197"/>
      <c r="INS66" s="197"/>
      <c r="INT66" s="197"/>
      <c r="INU66" s="197"/>
      <c r="INV66" s="197"/>
      <c r="INW66" s="197"/>
      <c r="INX66" s="197"/>
      <c r="INY66" s="197"/>
      <c r="INZ66" s="197"/>
      <c r="IOA66" s="197"/>
      <c r="IOB66" s="197"/>
      <c r="IOC66" s="197"/>
      <c r="IOD66" s="197"/>
      <c r="IOE66" s="197"/>
      <c r="IOF66" s="197"/>
      <c r="IOG66" s="197"/>
      <c r="IOH66" s="197"/>
      <c r="IOI66" s="197"/>
      <c r="IOJ66" s="197"/>
      <c r="IOK66" s="197"/>
      <c r="IOL66" s="197"/>
      <c r="IOM66" s="197"/>
      <c r="ION66" s="197"/>
      <c r="IOO66" s="197"/>
      <c r="IOP66" s="197"/>
      <c r="IOQ66" s="197"/>
      <c r="IOR66" s="197"/>
      <c r="IOS66" s="197"/>
      <c r="IOT66" s="197"/>
      <c r="IOU66" s="197"/>
      <c r="IOV66" s="197"/>
      <c r="IOW66" s="197"/>
      <c r="IOX66" s="197"/>
      <c r="IOY66" s="197"/>
      <c r="IOZ66" s="197"/>
      <c r="IPA66" s="197"/>
      <c r="IPB66" s="197"/>
      <c r="IPC66" s="197"/>
      <c r="IPD66" s="197"/>
      <c r="IPE66" s="197"/>
      <c r="IPF66" s="197"/>
      <c r="IPG66" s="197"/>
      <c r="IPH66" s="197"/>
      <c r="IPI66" s="197"/>
      <c r="IPJ66" s="197"/>
      <c r="IPK66" s="197"/>
      <c r="IPL66" s="197"/>
      <c r="IPM66" s="197"/>
      <c r="IPN66" s="197"/>
      <c r="IPO66" s="197"/>
      <c r="IPP66" s="197"/>
      <c r="IPQ66" s="197"/>
      <c r="IPR66" s="197"/>
      <c r="IPS66" s="197"/>
      <c r="IPT66" s="197"/>
      <c r="IPU66" s="197"/>
      <c r="IPV66" s="197"/>
      <c r="IPW66" s="197"/>
      <c r="IPX66" s="197"/>
      <c r="IPY66" s="197"/>
      <c r="IPZ66" s="197"/>
      <c r="IQA66" s="197"/>
      <c r="IQB66" s="197"/>
      <c r="IQC66" s="197"/>
      <c r="IQD66" s="197"/>
      <c r="IQE66" s="197"/>
      <c r="IQF66" s="197"/>
      <c r="IQG66" s="197"/>
      <c r="IQH66" s="197"/>
      <c r="IQI66" s="197"/>
      <c r="IQJ66" s="197"/>
      <c r="IQK66" s="197"/>
      <c r="IQL66" s="197"/>
      <c r="IQM66" s="197"/>
      <c r="IQN66" s="197"/>
      <c r="IQO66" s="197"/>
      <c r="IQP66" s="197"/>
      <c r="IQQ66" s="197"/>
      <c r="IQR66" s="197"/>
      <c r="IQS66" s="197"/>
      <c r="IQT66" s="197"/>
      <c r="IQU66" s="197"/>
      <c r="IQV66" s="197"/>
      <c r="IQW66" s="197"/>
      <c r="IQX66" s="197"/>
      <c r="IQY66" s="197"/>
      <c r="IQZ66" s="197"/>
      <c r="IRA66" s="197"/>
      <c r="IRB66" s="197"/>
      <c r="IRC66" s="197"/>
      <c r="IRD66" s="197"/>
      <c r="IRE66" s="197"/>
      <c r="IRF66" s="197"/>
      <c r="IRG66" s="197"/>
      <c r="IRH66" s="197"/>
      <c r="IRI66" s="197"/>
      <c r="IRJ66" s="197"/>
      <c r="IRK66" s="197"/>
      <c r="IRL66" s="197"/>
      <c r="IRM66" s="197"/>
      <c r="IRN66" s="197"/>
      <c r="IRO66" s="197"/>
      <c r="IRP66" s="197"/>
      <c r="IRQ66" s="197"/>
      <c r="IRR66" s="197"/>
      <c r="IRS66" s="197"/>
      <c r="IRT66" s="197"/>
      <c r="IRU66" s="197"/>
      <c r="IRV66" s="197"/>
      <c r="IRW66" s="197"/>
      <c r="IRX66" s="197"/>
      <c r="IRY66" s="197"/>
      <c r="IRZ66" s="197"/>
      <c r="ISA66" s="197"/>
      <c r="ISB66" s="197"/>
      <c r="ISC66" s="197"/>
      <c r="ISD66" s="197"/>
      <c r="ISE66" s="197"/>
      <c r="ISF66" s="197"/>
      <c r="ISG66" s="197"/>
      <c r="ISH66" s="197"/>
      <c r="ISI66" s="197"/>
      <c r="ISJ66" s="197"/>
      <c r="ISK66" s="197"/>
      <c r="ISL66" s="197"/>
      <c r="ISM66" s="197"/>
      <c r="ISN66" s="197"/>
      <c r="ISO66" s="197"/>
      <c r="ISP66" s="197"/>
      <c r="ISQ66" s="197"/>
      <c r="ISR66" s="197"/>
      <c r="ISS66" s="197"/>
      <c r="IST66" s="197"/>
      <c r="ISU66" s="197"/>
      <c r="ISV66" s="197"/>
      <c r="ISW66" s="197"/>
      <c r="ISX66" s="197"/>
      <c r="ISY66" s="197"/>
      <c r="ISZ66" s="197"/>
      <c r="ITA66" s="197"/>
      <c r="ITB66" s="197"/>
      <c r="ITC66" s="197"/>
      <c r="ITD66" s="197"/>
      <c r="ITE66" s="197"/>
      <c r="ITF66" s="197"/>
      <c r="ITG66" s="197"/>
      <c r="ITH66" s="197"/>
      <c r="ITI66" s="197"/>
      <c r="ITJ66" s="197"/>
      <c r="ITK66" s="197"/>
      <c r="ITL66" s="197"/>
      <c r="ITM66" s="197"/>
      <c r="ITN66" s="197"/>
      <c r="ITO66" s="197"/>
      <c r="ITP66" s="197"/>
      <c r="ITQ66" s="197"/>
      <c r="ITR66" s="197"/>
      <c r="ITS66" s="197"/>
      <c r="ITT66" s="197"/>
      <c r="ITU66" s="197"/>
      <c r="ITV66" s="197"/>
      <c r="ITW66" s="197"/>
      <c r="ITX66" s="197"/>
      <c r="ITY66" s="197"/>
      <c r="ITZ66" s="197"/>
      <c r="IUA66" s="197"/>
      <c r="IUB66" s="197"/>
      <c r="IUC66" s="197"/>
      <c r="IUD66" s="197"/>
      <c r="IUE66" s="197"/>
      <c r="IUF66" s="197"/>
      <c r="IUG66" s="197"/>
      <c r="IUH66" s="197"/>
      <c r="IUI66" s="197"/>
      <c r="IUJ66" s="197"/>
      <c r="IUK66" s="197"/>
      <c r="IUL66" s="197"/>
      <c r="IUM66" s="197"/>
      <c r="IUN66" s="197"/>
      <c r="IUO66" s="197"/>
      <c r="IUP66" s="197"/>
      <c r="IUQ66" s="197"/>
      <c r="IUR66" s="197"/>
      <c r="IUS66" s="197"/>
      <c r="IUT66" s="197"/>
      <c r="IUU66" s="197"/>
      <c r="IUV66" s="197"/>
      <c r="IUW66" s="197"/>
      <c r="IUX66" s="197"/>
      <c r="IUY66" s="197"/>
      <c r="IUZ66" s="197"/>
      <c r="IVA66" s="197"/>
      <c r="IVB66" s="197"/>
      <c r="IVC66" s="197"/>
      <c r="IVD66" s="197"/>
      <c r="IVE66" s="197"/>
      <c r="IVF66" s="197"/>
      <c r="IVG66" s="197"/>
      <c r="IVH66" s="197"/>
      <c r="IVI66" s="197"/>
      <c r="IVJ66" s="197"/>
      <c r="IVK66" s="197"/>
      <c r="IVL66" s="197"/>
      <c r="IVM66" s="197"/>
      <c r="IVN66" s="197"/>
      <c r="IVO66" s="197"/>
      <c r="IVP66" s="197"/>
      <c r="IVQ66" s="197"/>
      <c r="IVR66" s="197"/>
      <c r="IVS66" s="197"/>
      <c r="IVT66" s="197"/>
      <c r="IVU66" s="197"/>
      <c r="IVV66" s="197"/>
      <c r="IVW66" s="197"/>
      <c r="IVX66" s="197"/>
      <c r="IVY66" s="197"/>
      <c r="IVZ66" s="197"/>
      <c r="IWA66" s="197"/>
      <c r="IWB66" s="197"/>
      <c r="IWC66" s="197"/>
      <c r="IWD66" s="197"/>
      <c r="IWE66" s="197"/>
      <c r="IWF66" s="197"/>
      <c r="IWG66" s="197"/>
      <c r="IWH66" s="197"/>
      <c r="IWI66" s="197"/>
      <c r="IWJ66" s="197"/>
      <c r="IWK66" s="197"/>
      <c r="IWL66" s="197"/>
      <c r="IWM66" s="197"/>
      <c r="IWN66" s="197"/>
      <c r="IWO66" s="197"/>
      <c r="IWP66" s="197"/>
      <c r="IWQ66" s="197"/>
      <c r="IWR66" s="197"/>
      <c r="IWS66" s="197"/>
      <c r="IWT66" s="197"/>
      <c r="IWU66" s="197"/>
      <c r="IWV66" s="197"/>
      <c r="IWW66" s="197"/>
      <c r="IWX66" s="197"/>
      <c r="IWY66" s="197"/>
      <c r="IWZ66" s="197"/>
      <c r="IXA66" s="197"/>
      <c r="IXB66" s="197"/>
      <c r="IXC66" s="197"/>
      <c r="IXD66" s="197"/>
      <c r="IXE66" s="197"/>
      <c r="IXF66" s="197"/>
      <c r="IXG66" s="197"/>
      <c r="IXH66" s="197"/>
      <c r="IXI66" s="197"/>
      <c r="IXJ66" s="197"/>
      <c r="IXK66" s="197"/>
      <c r="IXL66" s="197"/>
      <c r="IXM66" s="197"/>
      <c r="IXN66" s="197"/>
      <c r="IXO66" s="197"/>
      <c r="IXP66" s="197"/>
      <c r="IXQ66" s="197"/>
      <c r="IXR66" s="197"/>
      <c r="IXS66" s="197"/>
      <c r="IXT66" s="197"/>
      <c r="IXU66" s="197"/>
      <c r="IXV66" s="197"/>
      <c r="IXW66" s="197"/>
      <c r="IXX66" s="197"/>
      <c r="IXY66" s="197"/>
      <c r="IXZ66" s="197"/>
      <c r="IYA66" s="197"/>
      <c r="IYB66" s="197"/>
      <c r="IYC66" s="197"/>
      <c r="IYD66" s="197"/>
      <c r="IYE66" s="197"/>
      <c r="IYF66" s="197"/>
      <c r="IYG66" s="197"/>
      <c r="IYH66" s="197"/>
      <c r="IYI66" s="197"/>
      <c r="IYJ66" s="197"/>
      <c r="IYK66" s="197"/>
      <c r="IYL66" s="197"/>
      <c r="IYM66" s="197"/>
      <c r="IYN66" s="197"/>
      <c r="IYO66" s="197"/>
      <c r="IYP66" s="197"/>
      <c r="IYQ66" s="197"/>
      <c r="IYR66" s="197"/>
      <c r="IYS66" s="197"/>
      <c r="IYT66" s="197"/>
      <c r="IYU66" s="197"/>
      <c r="IYV66" s="197"/>
      <c r="IYW66" s="197"/>
      <c r="IYX66" s="197"/>
      <c r="IYY66" s="197"/>
      <c r="IYZ66" s="197"/>
      <c r="IZA66" s="197"/>
      <c r="IZB66" s="197"/>
      <c r="IZC66" s="197"/>
      <c r="IZD66" s="197"/>
      <c r="IZE66" s="197"/>
      <c r="IZF66" s="197"/>
      <c r="IZG66" s="197"/>
      <c r="IZH66" s="197"/>
      <c r="IZI66" s="197"/>
      <c r="IZJ66" s="197"/>
      <c r="IZK66" s="197"/>
      <c r="IZL66" s="197"/>
      <c r="IZM66" s="197"/>
      <c r="IZN66" s="197"/>
      <c r="IZO66" s="197"/>
      <c r="IZP66" s="197"/>
      <c r="IZQ66" s="197"/>
      <c r="IZR66" s="197"/>
      <c r="IZS66" s="197"/>
      <c r="IZT66" s="197"/>
      <c r="IZU66" s="197"/>
      <c r="IZV66" s="197"/>
      <c r="IZW66" s="197"/>
      <c r="IZX66" s="197"/>
      <c r="IZY66" s="197"/>
      <c r="IZZ66" s="197"/>
      <c r="JAA66" s="197"/>
      <c r="JAB66" s="197"/>
      <c r="JAC66" s="197"/>
      <c r="JAD66" s="197"/>
      <c r="JAE66" s="197"/>
      <c r="JAF66" s="197"/>
      <c r="JAG66" s="197"/>
      <c r="JAH66" s="197"/>
      <c r="JAI66" s="197"/>
      <c r="JAJ66" s="197"/>
      <c r="JAK66" s="197"/>
      <c r="JAL66" s="197"/>
      <c r="JAM66" s="197"/>
      <c r="JAN66" s="197"/>
      <c r="JAO66" s="197"/>
      <c r="JAP66" s="197"/>
      <c r="JAQ66" s="197"/>
      <c r="JAR66" s="197"/>
      <c r="JAS66" s="197"/>
      <c r="JAT66" s="197"/>
      <c r="JAU66" s="197"/>
      <c r="JAV66" s="197"/>
      <c r="JAW66" s="197"/>
      <c r="JAX66" s="197"/>
      <c r="JAY66" s="197"/>
      <c r="JAZ66" s="197"/>
      <c r="JBA66" s="197"/>
      <c r="JBB66" s="197"/>
      <c r="JBC66" s="197"/>
      <c r="JBD66" s="197"/>
      <c r="JBE66" s="197"/>
      <c r="JBF66" s="197"/>
      <c r="JBG66" s="197"/>
      <c r="JBH66" s="197"/>
      <c r="JBI66" s="197"/>
      <c r="JBJ66" s="197"/>
      <c r="JBK66" s="197"/>
      <c r="JBL66" s="197"/>
      <c r="JBM66" s="197"/>
      <c r="JBN66" s="197"/>
      <c r="JBO66" s="197"/>
      <c r="JBP66" s="197"/>
      <c r="JBQ66" s="197"/>
      <c r="JBR66" s="197"/>
      <c r="JBS66" s="197"/>
      <c r="JBT66" s="197"/>
      <c r="JBU66" s="197"/>
      <c r="JBV66" s="197"/>
      <c r="JBW66" s="197"/>
      <c r="JBX66" s="197"/>
      <c r="JBY66" s="197"/>
      <c r="JBZ66" s="197"/>
      <c r="JCA66" s="197"/>
      <c r="JCB66" s="197"/>
      <c r="JCC66" s="197"/>
      <c r="JCD66" s="197"/>
      <c r="JCE66" s="197"/>
      <c r="JCF66" s="197"/>
      <c r="JCG66" s="197"/>
      <c r="JCH66" s="197"/>
      <c r="JCI66" s="197"/>
      <c r="JCJ66" s="197"/>
      <c r="JCK66" s="197"/>
      <c r="JCL66" s="197"/>
      <c r="JCM66" s="197"/>
      <c r="JCN66" s="197"/>
      <c r="JCO66" s="197"/>
      <c r="JCP66" s="197"/>
      <c r="JCQ66" s="197"/>
      <c r="JCR66" s="197"/>
      <c r="JCS66" s="197"/>
      <c r="JCT66" s="197"/>
      <c r="JCU66" s="197"/>
      <c r="JCV66" s="197"/>
      <c r="JCW66" s="197"/>
      <c r="JCX66" s="197"/>
      <c r="JCY66" s="197"/>
      <c r="JCZ66" s="197"/>
      <c r="JDA66" s="197"/>
      <c r="JDB66" s="197"/>
      <c r="JDC66" s="197"/>
      <c r="JDD66" s="197"/>
      <c r="JDE66" s="197"/>
      <c r="JDF66" s="197"/>
      <c r="JDG66" s="197"/>
      <c r="JDH66" s="197"/>
      <c r="JDI66" s="197"/>
      <c r="JDJ66" s="197"/>
      <c r="JDK66" s="197"/>
      <c r="JDL66" s="197"/>
      <c r="JDM66" s="197"/>
      <c r="JDN66" s="197"/>
      <c r="JDO66" s="197"/>
      <c r="JDP66" s="197"/>
      <c r="JDQ66" s="197"/>
      <c r="JDR66" s="197"/>
      <c r="JDS66" s="197"/>
      <c r="JDT66" s="197"/>
      <c r="JDU66" s="197"/>
      <c r="JDV66" s="197"/>
      <c r="JDW66" s="197"/>
      <c r="JDX66" s="197"/>
      <c r="JDY66" s="197"/>
      <c r="JDZ66" s="197"/>
      <c r="JEA66" s="197"/>
      <c r="JEB66" s="197"/>
      <c r="JEC66" s="197"/>
      <c r="JED66" s="197"/>
      <c r="JEE66" s="197"/>
      <c r="JEF66" s="197"/>
      <c r="JEG66" s="197"/>
      <c r="JEH66" s="197"/>
      <c r="JEI66" s="197"/>
      <c r="JEJ66" s="197"/>
      <c r="JEK66" s="197"/>
      <c r="JEL66" s="197"/>
      <c r="JEM66" s="197"/>
      <c r="JEN66" s="197"/>
      <c r="JEO66" s="197"/>
      <c r="JEP66" s="197"/>
      <c r="JEQ66" s="197"/>
      <c r="JER66" s="197"/>
      <c r="JES66" s="197"/>
      <c r="JET66" s="197"/>
      <c r="JEU66" s="197"/>
      <c r="JEV66" s="197"/>
      <c r="JEW66" s="197"/>
      <c r="JEX66" s="197"/>
      <c r="JEY66" s="197"/>
      <c r="JEZ66" s="197"/>
      <c r="JFA66" s="197"/>
      <c r="JFB66" s="197"/>
      <c r="JFC66" s="197"/>
      <c r="JFD66" s="197"/>
      <c r="JFE66" s="197"/>
      <c r="JFF66" s="197"/>
      <c r="JFG66" s="197"/>
      <c r="JFH66" s="197"/>
      <c r="JFI66" s="197"/>
      <c r="JFJ66" s="197"/>
      <c r="JFK66" s="197"/>
      <c r="JFL66" s="197"/>
      <c r="JFM66" s="197"/>
      <c r="JFN66" s="197"/>
      <c r="JFO66" s="197"/>
      <c r="JFP66" s="197"/>
      <c r="JFQ66" s="197"/>
      <c r="JFR66" s="197"/>
      <c r="JFS66" s="197"/>
      <c r="JFT66" s="197"/>
      <c r="JFU66" s="197"/>
      <c r="JFV66" s="197"/>
      <c r="JFW66" s="197"/>
      <c r="JFX66" s="197"/>
      <c r="JFY66" s="197"/>
      <c r="JFZ66" s="197"/>
      <c r="JGA66" s="197"/>
      <c r="JGB66" s="197"/>
      <c r="JGC66" s="197"/>
      <c r="JGD66" s="197"/>
      <c r="JGE66" s="197"/>
      <c r="JGF66" s="197"/>
      <c r="JGG66" s="197"/>
      <c r="JGH66" s="197"/>
      <c r="JGI66" s="197"/>
      <c r="JGJ66" s="197"/>
      <c r="JGK66" s="197"/>
      <c r="JGL66" s="197"/>
      <c r="JGM66" s="197"/>
      <c r="JGN66" s="197"/>
      <c r="JGO66" s="197"/>
      <c r="JGP66" s="197"/>
      <c r="JGQ66" s="197"/>
      <c r="JGR66" s="197"/>
      <c r="JGS66" s="197"/>
      <c r="JGT66" s="197"/>
      <c r="JGU66" s="197"/>
      <c r="JGV66" s="197"/>
      <c r="JGW66" s="197"/>
      <c r="JGX66" s="197"/>
      <c r="JGY66" s="197"/>
      <c r="JGZ66" s="197"/>
      <c r="JHA66" s="197"/>
      <c r="JHB66" s="197"/>
      <c r="JHC66" s="197"/>
      <c r="JHD66" s="197"/>
      <c r="JHE66" s="197"/>
      <c r="JHF66" s="197"/>
      <c r="JHG66" s="197"/>
      <c r="JHH66" s="197"/>
      <c r="JHI66" s="197"/>
      <c r="JHJ66" s="197"/>
      <c r="JHK66" s="197"/>
      <c r="JHL66" s="197"/>
      <c r="JHM66" s="197"/>
      <c r="JHN66" s="197"/>
      <c r="JHO66" s="197"/>
      <c r="JHP66" s="197"/>
      <c r="JHQ66" s="197"/>
      <c r="JHR66" s="197"/>
      <c r="JHS66" s="197"/>
      <c r="JHT66" s="197"/>
      <c r="JHU66" s="197"/>
      <c r="JHV66" s="197"/>
      <c r="JHW66" s="197"/>
      <c r="JHX66" s="197"/>
      <c r="JHY66" s="197"/>
      <c r="JHZ66" s="197"/>
      <c r="JIA66" s="197"/>
      <c r="JIB66" s="197"/>
      <c r="JIC66" s="197"/>
      <c r="JID66" s="197"/>
      <c r="JIE66" s="197"/>
      <c r="JIF66" s="197"/>
      <c r="JIG66" s="197"/>
      <c r="JIH66" s="197"/>
      <c r="JII66" s="197"/>
      <c r="JIJ66" s="197"/>
      <c r="JIK66" s="197"/>
      <c r="JIL66" s="197"/>
      <c r="JIM66" s="197"/>
      <c r="JIN66" s="197"/>
      <c r="JIO66" s="197"/>
      <c r="JIP66" s="197"/>
      <c r="JIQ66" s="197"/>
      <c r="JIR66" s="197"/>
      <c r="JIS66" s="197"/>
      <c r="JIT66" s="197"/>
      <c r="JIU66" s="197"/>
      <c r="JIV66" s="197"/>
      <c r="JIW66" s="197"/>
      <c r="JIX66" s="197"/>
      <c r="JIY66" s="197"/>
      <c r="JIZ66" s="197"/>
      <c r="JJA66" s="197"/>
      <c r="JJB66" s="197"/>
      <c r="JJC66" s="197"/>
      <c r="JJD66" s="197"/>
      <c r="JJE66" s="197"/>
      <c r="JJF66" s="197"/>
      <c r="JJG66" s="197"/>
      <c r="JJH66" s="197"/>
      <c r="JJI66" s="197"/>
      <c r="JJJ66" s="197"/>
      <c r="JJK66" s="197"/>
      <c r="JJL66" s="197"/>
      <c r="JJM66" s="197"/>
      <c r="JJN66" s="197"/>
      <c r="JJO66" s="197"/>
      <c r="JJP66" s="197"/>
      <c r="JJQ66" s="197"/>
      <c r="JJR66" s="197"/>
      <c r="JJS66" s="197"/>
      <c r="JJT66" s="197"/>
      <c r="JJU66" s="197"/>
      <c r="JJV66" s="197"/>
      <c r="JJW66" s="197"/>
      <c r="JJX66" s="197"/>
      <c r="JJY66" s="197"/>
      <c r="JJZ66" s="197"/>
      <c r="JKA66" s="197"/>
      <c r="JKB66" s="197"/>
      <c r="JKC66" s="197"/>
      <c r="JKD66" s="197"/>
      <c r="JKE66" s="197"/>
      <c r="JKF66" s="197"/>
      <c r="JKG66" s="197"/>
      <c r="JKH66" s="197"/>
      <c r="JKI66" s="197"/>
      <c r="JKJ66" s="197"/>
      <c r="JKK66" s="197"/>
      <c r="JKL66" s="197"/>
      <c r="JKM66" s="197"/>
      <c r="JKN66" s="197"/>
      <c r="JKO66" s="197"/>
      <c r="JKP66" s="197"/>
      <c r="JKQ66" s="197"/>
      <c r="JKR66" s="197"/>
      <c r="JKS66" s="197"/>
      <c r="JKT66" s="197"/>
      <c r="JKU66" s="197"/>
      <c r="JKV66" s="197"/>
      <c r="JKW66" s="197"/>
      <c r="JKX66" s="197"/>
      <c r="JKY66" s="197"/>
      <c r="JKZ66" s="197"/>
      <c r="JLA66" s="197"/>
      <c r="JLB66" s="197"/>
      <c r="JLC66" s="197"/>
      <c r="JLD66" s="197"/>
      <c r="JLE66" s="197"/>
      <c r="JLF66" s="197"/>
      <c r="JLG66" s="197"/>
      <c r="JLH66" s="197"/>
      <c r="JLI66" s="197"/>
      <c r="JLJ66" s="197"/>
      <c r="JLK66" s="197"/>
      <c r="JLL66" s="197"/>
      <c r="JLM66" s="197"/>
      <c r="JLN66" s="197"/>
      <c r="JLO66" s="197"/>
      <c r="JLP66" s="197"/>
      <c r="JLQ66" s="197"/>
      <c r="JLR66" s="197"/>
      <c r="JLS66" s="197"/>
      <c r="JLT66" s="197"/>
      <c r="JLU66" s="197"/>
      <c r="JLV66" s="197"/>
      <c r="JLW66" s="197"/>
      <c r="JLX66" s="197"/>
      <c r="JLY66" s="197"/>
      <c r="JLZ66" s="197"/>
      <c r="JMA66" s="197"/>
      <c r="JMB66" s="197"/>
      <c r="JMC66" s="197"/>
      <c r="JMD66" s="197"/>
      <c r="JME66" s="197"/>
      <c r="JMF66" s="197"/>
      <c r="JMG66" s="197"/>
      <c r="JMH66" s="197"/>
      <c r="JMI66" s="197"/>
      <c r="JMJ66" s="197"/>
      <c r="JMK66" s="197"/>
      <c r="JML66" s="197"/>
      <c r="JMM66" s="197"/>
      <c r="JMN66" s="197"/>
      <c r="JMO66" s="197"/>
      <c r="JMP66" s="197"/>
      <c r="JMQ66" s="197"/>
      <c r="JMR66" s="197"/>
      <c r="JMS66" s="197"/>
      <c r="JMT66" s="197"/>
      <c r="JMU66" s="197"/>
      <c r="JMV66" s="197"/>
      <c r="JMW66" s="197"/>
      <c r="JMX66" s="197"/>
      <c r="JMY66" s="197"/>
      <c r="JMZ66" s="197"/>
      <c r="JNA66" s="197"/>
      <c r="JNB66" s="197"/>
      <c r="JNC66" s="197"/>
      <c r="JND66" s="197"/>
      <c r="JNE66" s="197"/>
      <c r="JNF66" s="197"/>
      <c r="JNG66" s="197"/>
      <c r="JNH66" s="197"/>
      <c r="JNI66" s="197"/>
      <c r="JNJ66" s="197"/>
      <c r="JNK66" s="197"/>
      <c r="JNL66" s="197"/>
      <c r="JNM66" s="197"/>
      <c r="JNN66" s="197"/>
      <c r="JNO66" s="197"/>
      <c r="JNP66" s="197"/>
      <c r="JNQ66" s="197"/>
      <c r="JNR66" s="197"/>
      <c r="JNS66" s="197"/>
      <c r="JNT66" s="197"/>
      <c r="JNU66" s="197"/>
      <c r="JNV66" s="197"/>
      <c r="JNW66" s="197"/>
      <c r="JNX66" s="197"/>
      <c r="JNY66" s="197"/>
      <c r="JNZ66" s="197"/>
      <c r="JOA66" s="197"/>
      <c r="JOB66" s="197"/>
      <c r="JOC66" s="197"/>
      <c r="JOD66" s="197"/>
      <c r="JOE66" s="197"/>
      <c r="JOF66" s="197"/>
      <c r="JOG66" s="197"/>
      <c r="JOH66" s="197"/>
      <c r="JOI66" s="197"/>
      <c r="JOJ66" s="197"/>
      <c r="JOK66" s="197"/>
      <c r="JOL66" s="197"/>
      <c r="JOM66" s="197"/>
      <c r="JON66" s="197"/>
      <c r="JOO66" s="197"/>
      <c r="JOP66" s="197"/>
      <c r="JOQ66" s="197"/>
      <c r="JOR66" s="197"/>
      <c r="JOS66" s="197"/>
      <c r="JOT66" s="197"/>
      <c r="JOU66" s="197"/>
      <c r="JOV66" s="197"/>
      <c r="JOW66" s="197"/>
      <c r="JOX66" s="197"/>
      <c r="JOY66" s="197"/>
      <c r="JOZ66" s="197"/>
      <c r="JPA66" s="197"/>
      <c r="JPB66" s="197"/>
      <c r="JPC66" s="197"/>
      <c r="JPD66" s="197"/>
      <c r="JPE66" s="197"/>
      <c r="JPF66" s="197"/>
      <c r="JPG66" s="197"/>
      <c r="JPH66" s="197"/>
      <c r="JPI66" s="197"/>
      <c r="JPJ66" s="197"/>
      <c r="JPK66" s="197"/>
      <c r="JPL66" s="197"/>
      <c r="JPM66" s="197"/>
      <c r="JPN66" s="197"/>
      <c r="JPO66" s="197"/>
      <c r="JPP66" s="197"/>
      <c r="JPQ66" s="197"/>
      <c r="JPR66" s="197"/>
      <c r="JPS66" s="197"/>
      <c r="JPT66" s="197"/>
      <c r="JPU66" s="197"/>
      <c r="JPV66" s="197"/>
      <c r="JPW66" s="197"/>
      <c r="JPX66" s="197"/>
      <c r="JPY66" s="197"/>
      <c r="JPZ66" s="197"/>
      <c r="JQA66" s="197"/>
      <c r="JQB66" s="197"/>
      <c r="JQC66" s="197"/>
      <c r="JQD66" s="197"/>
      <c r="JQE66" s="197"/>
      <c r="JQF66" s="197"/>
      <c r="JQG66" s="197"/>
      <c r="JQH66" s="197"/>
      <c r="JQI66" s="197"/>
      <c r="JQJ66" s="197"/>
      <c r="JQK66" s="197"/>
      <c r="JQL66" s="197"/>
      <c r="JQM66" s="197"/>
      <c r="JQN66" s="197"/>
      <c r="JQO66" s="197"/>
      <c r="JQP66" s="197"/>
      <c r="JQQ66" s="197"/>
      <c r="JQR66" s="197"/>
      <c r="JQS66" s="197"/>
      <c r="JQT66" s="197"/>
      <c r="JQU66" s="197"/>
      <c r="JQV66" s="197"/>
      <c r="JQW66" s="197"/>
      <c r="JQX66" s="197"/>
      <c r="JQY66" s="197"/>
      <c r="JQZ66" s="197"/>
      <c r="JRA66" s="197"/>
      <c r="JRB66" s="197"/>
      <c r="JRC66" s="197"/>
      <c r="JRD66" s="197"/>
      <c r="JRE66" s="197"/>
      <c r="JRF66" s="197"/>
      <c r="JRG66" s="197"/>
      <c r="JRH66" s="197"/>
      <c r="JRI66" s="197"/>
      <c r="JRJ66" s="197"/>
      <c r="JRK66" s="197"/>
      <c r="JRL66" s="197"/>
      <c r="JRM66" s="197"/>
      <c r="JRN66" s="197"/>
      <c r="JRO66" s="197"/>
      <c r="JRP66" s="197"/>
      <c r="JRQ66" s="197"/>
      <c r="JRR66" s="197"/>
      <c r="JRS66" s="197"/>
      <c r="JRT66" s="197"/>
      <c r="JRU66" s="197"/>
      <c r="JRV66" s="197"/>
      <c r="JRW66" s="197"/>
      <c r="JRX66" s="197"/>
      <c r="JRY66" s="197"/>
      <c r="JRZ66" s="197"/>
      <c r="JSA66" s="197"/>
      <c r="JSB66" s="197"/>
      <c r="JSC66" s="197"/>
      <c r="JSD66" s="197"/>
      <c r="JSE66" s="197"/>
      <c r="JSF66" s="197"/>
      <c r="JSG66" s="197"/>
      <c r="JSH66" s="197"/>
      <c r="JSI66" s="197"/>
      <c r="JSJ66" s="197"/>
      <c r="JSK66" s="197"/>
      <c r="JSL66" s="197"/>
      <c r="JSM66" s="197"/>
      <c r="JSN66" s="197"/>
      <c r="JSO66" s="197"/>
      <c r="JSP66" s="197"/>
      <c r="JSQ66" s="197"/>
      <c r="JSR66" s="197"/>
      <c r="JSS66" s="197"/>
      <c r="JST66" s="197"/>
      <c r="JSU66" s="197"/>
      <c r="JSV66" s="197"/>
      <c r="JSW66" s="197"/>
      <c r="JSX66" s="197"/>
      <c r="JSY66" s="197"/>
      <c r="JSZ66" s="197"/>
      <c r="JTA66" s="197"/>
      <c r="JTB66" s="197"/>
      <c r="JTC66" s="197"/>
      <c r="JTD66" s="197"/>
      <c r="JTE66" s="197"/>
      <c r="JTF66" s="197"/>
      <c r="JTG66" s="197"/>
      <c r="JTH66" s="197"/>
      <c r="JTI66" s="197"/>
      <c r="JTJ66" s="197"/>
      <c r="JTK66" s="197"/>
      <c r="JTL66" s="197"/>
      <c r="JTM66" s="197"/>
      <c r="JTN66" s="197"/>
      <c r="JTO66" s="197"/>
      <c r="JTP66" s="197"/>
      <c r="JTQ66" s="197"/>
      <c r="JTR66" s="197"/>
      <c r="JTS66" s="197"/>
      <c r="JTT66" s="197"/>
      <c r="JTU66" s="197"/>
      <c r="JTV66" s="197"/>
      <c r="JTW66" s="197"/>
      <c r="JTX66" s="197"/>
      <c r="JTY66" s="197"/>
      <c r="JTZ66" s="197"/>
      <c r="JUA66" s="197"/>
      <c r="JUB66" s="197"/>
      <c r="JUC66" s="197"/>
      <c r="JUD66" s="197"/>
      <c r="JUE66" s="197"/>
      <c r="JUF66" s="197"/>
      <c r="JUG66" s="197"/>
      <c r="JUH66" s="197"/>
      <c r="JUI66" s="197"/>
      <c r="JUJ66" s="197"/>
      <c r="JUK66" s="197"/>
      <c r="JUL66" s="197"/>
      <c r="JUM66" s="197"/>
      <c r="JUN66" s="197"/>
      <c r="JUO66" s="197"/>
      <c r="JUP66" s="197"/>
      <c r="JUQ66" s="197"/>
      <c r="JUR66" s="197"/>
      <c r="JUS66" s="197"/>
      <c r="JUT66" s="197"/>
      <c r="JUU66" s="197"/>
      <c r="JUV66" s="197"/>
      <c r="JUW66" s="197"/>
      <c r="JUX66" s="197"/>
      <c r="JUY66" s="197"/>
      <c r="JUZ66" s="197"/>
      <c r="JVA66" s="197"/>
      <c r="JVB66" s="197"/>
      <c r="JVC66" s="197"/>
      <c r="JVD66" s="197"/>
      <c r="JVE66" s="197"/>
      <c r="JVF66" s="197"/>
      <c r="JVG66" s="197"/>
      <c r="JVH66" s="197"/>
      <c r="JVI66" s="197"/>
      <c r="JVJ66" s="197"/>
      <c r="JVK66" s="197"/>
      <c r="JVL66" s="197"/>
      <c r="JVM66" s="197"/>
      <c r="JVN66" s="197"/>
      <c r="JVO66" s="197"/>
      <c r="JVP66" s="197"/>
      <c r="JVQ66" s="197"/>
      <c r="JVR66" s="197"/>
      <c r="JVS66" s="197"/>
      <c r="JVT66" s="197"/>
      <c r="JVU66" s="197"/>
      <c r="JVV66" s="197"/>
      <c r="JVW66" s="197"/>
      <c r="JVX66" s="197"/>
      <c r="JVY66" s="197"/>
      <c r="JVZ66" s="197"/>
      <c r="JWA66" s="197"/>
      <c r="JWB66" s="197"/>
      <c r="JWC66" s="197"/>
      <c r="JWD66" s="197"/>
      <c r="JWE66" s="197"/>
      <c r="JWF66" s="197"/>
      <c r="JWG66" s="197"/>
      <c r="JWH66" s="197"/>
      <c r="JWI66" s="197"/>
      <c r="JWJ66" s="197"/>
      <c r="JWK66" s="197"/>
      <c r="JWL66" s="197"/>
      <c r="JWM66" s="197"/>
      <c r="JWN66" s="197"/>
      <c r="JWO66" s="197"/>
      <c r="JWP66" s="197"/>
      <c r="JWQ66" s="197"/>
      <c r="JWR66" s="197"/>
      <c r="JWS66" s="197"/>
      <c r="JWT66" s="197"/>
      <c r="JWU66" s="197"/>
      <c r="JWV66" s="197"/>
      <c r="JWW66" s="197"/>
      <c r="JWX66" s="197"/>
      <c r="JWY66" s="197"/>
      <c r="JWZ66" s="197"/>
      <c r="JXA66" s="197"/>
      <c r="JXB66" s="197"/>
      <c r="JXC66" s="197"/>
      <c r="JXD66" s="197"/>
      <c r="JXE66" s="197"/>
      <c r="JXF66" s="197"/>
      <c r="JXG66" s="197"/>
      <c r="JXH66" s="197"/>
      <c r="JXI66" s="197"/>
      <c r="JXJ66" s="197"/>
      <c r="JXK66" s="197"/>
      <c r="JXL66" s="197"/>
      <c r="JXM66" s="197"/>
      <c r="JXN66" s="197"/>
      <c r="JXO66" s="197"/>
      <c r="JXP66" s="197"/>
      <c r="JXQ66" s="197"/>
      <c r="JXR66" s="197"/>
      <c r="JXS66" s="197"/>
      <c r="JXT66" s="197"/>
      <c r="JXU66" s="197"/>
      <c r="JXV66" s="197"/>
      <c r="JXW66" s="197"/>
      <c r="JXX66" s="197"/>
      <c r="JXY66" s="197"/>
      <c r="JXZ66" s="197"/>
      <c r="JYA66" s="197"/>
      <c r="JYB66" s="197"/>
      <c r="JYC66" s="197"/>
      <c r="JYD66" s="197"/>
      <c r="JYE66" s="197"/>
      <c r="JYF66" s="197"/>
      <c r="JYG66" s="197"/>
      <c r="JYH66" s="197"/>
      <c r="JYI66" s="197"/>
      <c r="JYJ66" s="197"/>
      <c r="JYK66" s="197"/>
      <c r="JYL66" s="197"/>
      <c r="JYM66" s="197"/>
      <c r="JYN66" s="197"/>
      <c r="JYO66" s="197"/>
      <c r="JYP66" s="197"/>
      <c r="JYQ66" s="197"/>
      <c r="JYR66" s="197"/>
      <c r="JYS66" s="197"/>
      <c r="JYT66" s="197"/>
      <c r="JYU66" s="197"/>
      <c r="JYV66" s="197"/>
      <c r="JYW66" s="197"/>
      <c r="JYX66" s="197"/>
      <c r="JYY66" s="197"/>
      <c r="JYZ66" s="197"/>
      <c r="JZA66" s="197"/>
      <c r="JZB66" s="197"/>
      <c r="JZC66" s="197"/>
      <c r="JZD66" s="197"/>
      <c r="JZE66" s="197"/>
      <c r="JZF66" s="197"/>
      <c r="JZG66" s="197"/>
      <c r="JZH66" s="197"/>
      <c r="JZI66" s="197"/>
      <c r="JZJ66" s="197"/>
      <c r="JZK66" s="197"/>
      <c r="JZL66" s="197"/>
      <c r="JZM66" s="197"/>
      <c r="JZN66" s="197"/>
      <c r="JZO66" s="197"/>
      <c r="JZP66" s="197"/>
      <c r="JZQ66" s="197"/>
      <c r="JZR66" s="197"/>
      <c r="JZS66" s="197"/>
      <c r="JZT66" s="197"/>
      <c r="JZU66" s="197"/>
      <c r="JZV66" s="197"/>
      <c r="JZW66" s="197"/>
      <c r="JZX66" s="197"/>
      <c r="JZY66" s="197"/>
      <c r="JZZ66" s="197"/>
      <c r="KAA66" s="197"/>
      <c r="KAB66" s="197"/>
      <c r="KAC66" s="197"/>
      <c r="KAD66" s="197"/>
      <c r="KAE66" s="197"/>
      <c r="KAF66" s="197"/>
      <c r="KAG66" s="197"/>
      <c r="KAH66" s="197"/>
      <c r="KAI66" s="197"/>
      <c r="KAJ66" s="197"/>
      <c r="KAK66" s="197"/>
      <c r="KAL66" s="197"/>
      <c r="KAM66" s="197"/>
      <c r="KAN66" s="197"/>
      <c r="KAO66" s="197"/>
      <c r="KAP66" s="197"/>
      <c r="KAQ66" s="197"/>
      <c r="KAR66" s="197"/>
      <c r="KAS66" s="197"/>
      <c r="KAT66" s="197"/>
      <c r="KAU66" s="197"/>
      <c r="KAV66" s="197"/>
      <c r="KAW66" s="197"/>
      <c r="KAX66" s="197"/>
      <c r="KAY66" s="197"/>
      <c r="KAZ66" s="197"/>
      <c r="KBA66" s="197"/>
      <c r="KBB66" s="197"/>
      <c r="KBC66" s="197"/>
      <c r="KBD66" s="197"/>
      <c r="KBE66" s="197"/>
      <c r="KBF66" s="197"/>
      <c r="KBG66" s="197"/>
      <c r="KBH66" s="197"/>
      <c r="KBI66" s="197"/>
      <c r="KBJ66" s="197"/>
      <c r="KBK66" s="197"/>
      <c r="KBL66" s="197"/>
      <c r="KBM66" s="197"/>
      <c r="KBN66" s="197"/>
      <c r="KBO66" s="197"/>
      <c r="KBP66" s="197"/>
      <c r="KBQ66" s="197"/>
      <c r="KBR66" s="197"/>
      <c r="KBS66" s="197"/>
      <c r="KBT66" s="197"/>
      <c r="KBU66" s="197"/>
      <c r="KBV66" s="197"/>
      <c r="KBW66" s="197"/>
      <c r="KBX66" s="197"/>
      <c r="KBY66" s="197"/>
      <c r="KBZ66" s="197"/>
      <c r="KCA66" s="197"/>
      <c r="KCB66" s="197"/>
      <c r="KCC66" s="197"/>
      <c r="KCD66" s="197"/>
      <c r="KCE66" s="197"/>
      <c r="KCF66" s="197"/>
      <c r="KCG66" s="197"/>
      <c r="KCH66" s="197"/>
      <c r="KCI66" s="197"/>
      <c r="KCJ66" s="197"/>
      <c r="KCK66" s="197"/>
      <c r="KCL66" s="197"/>
      <c r="KCM66" s="197"/>
      <c r="KCN66" s="197"/>
      <c r="KCO66" s="197"/>
      <c r="KCP66" s="197"/>
      <c r="KCQ66" s="197"/>
      <c r="KCR66" s="197"/>
      <c r="KCS66" s="197"/>
      <c r="KCT66" s="197"/>
      <c r="KCU66" s="197"/>
      <c r="KCV66" s="197"/>
      <c r="KCW66" s="197"/>
      <c r="KCX66" s="197"/>
      <c r="KCY66" s="197"/>
      <c r="KCZ66" s="197"/>
      <c r="KDA66" s="197"/>
      <c r="KDB66" s="197"/>
      <c r="KDC66" s="197"/>
      <c r="KDD66" s="197"/>
      <c r="KDE66" s="197"/>
      <c r="KDF66" s="197"/>
      <c r="KDG66" s="197"/>
      <c r="KDH66" s="197"/>
      <c r="KDI66" s="197"/>
      <c r="KDJ66" s="197"/>
      <c r="KDK66" s="197"/>
      <c r="KDL66" s="197"/>
      <c r="KDM66" s="197"/>
      <c r="KDN66" s="197"/>
      <c r="KDO66" s="197"/>
      <c r="KDP66" s="197"/>
      <c r="KDQ66" s="197"/>
      <c r="KDR66" s="197"/>
      <c r="KDS66" s="197"/>
      <c r="KDT66" s="197"/>
      <c r="KDU66" s="197"/>
      <c r="KDV66" s="197"/>
      <c r="KDW66" s="197"/>
      <c r="KDX66" s="197"/>
      <c r="KDY66" s="197"/>
      <c r="KDZ66" s="197"/>
      <c r="KEA66" s="197"/>
      <c r="KEB66" s="197"/>
      <c r="KEC66" s="197"/>
      <c r="KED66" s="197"/>
      <c r="KEE66" s="197"/>
      <c r="KEF66" s="197"/>
      <c r="KEG66" s="197"/>
      <c r="KEH66" s="197"/>
      <c r="KEI66" s="197"/>
      <c r="KEJ66" s="197"/>
      <c r="KEK66" s="197"/>
      <c r="KEL66" s="197"/>
      <c r="KEM66" s="197"/>
      <c r="KEN66" s="197"/>
      <c r="KEO66" s="197"/>
      <c r="KEP66" s="197"/>
      <c r="KEQ66" s="197"/>
      <c r="KER66" s="197"/>
      <c r="KES66" s="197"/>
      <c r="KET66" s="197"/>
      <c r="KEU66" s="197"/>
      <c r="KEV66" s="197"/>
      <c r="KEW66" s="197"/>
      <c r="KEX66" s="197"/>
      <c r="KEY66" s="197"/>
      <c r="KEZ66" s="197"/>
      <c r="KFA66" s="197"/>
      <c r="KFB66" s="197"/>
      <c r="KFC66" s="197"/>
      <c r="KFD66" s="197"/>
      <c r="KFE66" s="197"/>
      <c r="KFF66" s="197"/>
      <c r="KFG66" s="197"/>
      <c r="KFH66" s="197"/>
      <c r="KFI66" s="197"/>
      <c r="KFJ66" s="197"/>
      <c r="KFK66" s="197"/>
      <c r="KFL66" s="197"/>
      <c r="KFM66" s="197"/>
      <c r="KFN66" s="197"/>
      <c r="KFO66" s="197"/>
      <c r="KFP66" s="197"/>
      <c r="KFQ66" s="197"/>
      <c r="KFR66" s="197"/>
      <c r="KFS66" s="197"/>
      <c r="KFT66" s="197"/>
      <c r="KFU66" s="197"/>
      <c r="KFV66" s="197"/>
      <c r="KFW66" s="197"/>
      <c r="KFX66" s="197"/>
      <c r="KFY66" s="197"/>
      <c r="KFZ66" s="197"/>
      <c r="KGA66" s="197"/>
      <c r="KGB66" s="197"/>
      <c r="KGC66" s="197"/>
      <c r="KGD66" s="197"/>
      <c r="KGE66" s="197"/>
      <c r="KGF66" s="197"/>
      <c r="KGG66" s="197"/>
      <c r="KGH66" s="197"/>
      <c r="KGI66" s="197"/>
      <c r="KGJ66" s="197"/>
      <c r="KGK66" s="197"/>
      <c r="KGL66" s="197"/>
      <c r="KGM66" s="197"/>
      <c r="KGN66" s="197"/>
      <c r="KGO66" s="197"/>
      <c r="KGP66" s="197"/>
      <c r="KGQ66" s="197"/>
      <c r="KGR66" s="197"/>
      <c r="KGS66" s="197"/>
      <c r="KGT66" s="197"/>
      <c r="KGU66" s="197"/>
      <c r="KGV66" s="197"/>
      <c r="KGW66" s="197"/>
      <c r="KGX66" s="197"/>
      <c r="KGY66" s="197"/>
      <c r="KGZ66" s="197"/>
      <c r="KHA66" s="197"/>
      <c r="KHB66" s="197"/>
      <c r="KHC66" s="197"/>
      <c r="KHD66" s="197"/>
      <c r="KHE66" s="197"/>
      <c r="KHF66" s="197"/>
      <c r="KHG66" s="197"/>
      <c r="KHH66" s="197"/>
      <c r="KHI66" s="197"/>
      <c r="KHJ66" s="197"/>
      <c r="KHK66" s="197"/>
      <c r="KHL66" s="197"/>
      <c r="KHM66" s="197"/>
      <c r="KHN66" s="197"/>
      <c r="KHO66" s="197"/>
      <c r="KHP66" s="197"/>
      <c r="KHQ66" s="197"/>
      <c r="KHR66" s="197"/>
      <c r="KHS66" s="197"/>
      <c r="KHT66" s="197"/>
      <c r="KHU66" s="197"/>
      <c r="KHV66" s="197"/>
      <c r="KHW66" s="197"/>
      <c r="KHX66" s="197"/>
      <c r="KHY66" s="197"/>
      <c r="KHZ66" s="197"/>
      <c r="KIA66" s="197"/>
      <c r="KIB66" s="197"/>
      <c r="KIC66" s="197"/>
      <c r="KID66" s="197"/>
      <c r="KIE66" s="197"/>
      <c r="KIF66" s="197"/>
      <c r="KIG66" s="197"/>
      <c r="KIH66" s="197"/>
      <c r="KII66" s="197"/>
      <c r="KIJ66" s="197"/>
      <c r="KIK66" s="197"/>
      <c r="KIL66" s="197"/>
      <c r="KIM66" s="197"/>
      <c r="KIN66" s="197"/>
      <c r="KIO66" s="197"/>
      <c r="KIP66" s="197"/>
      <c r="KIQ66" s="197"/>
      <c r="KIR66" s="197"/>
      <c r="KIS66" s="197"/>
      <c r="KIT66" s="197"/>
      <c r="KIU66" s="197"/>
      <c r="KIV66" s="197"/>
      <c r="KIW66" s="197"/>
      <c r="KIX66" s="197"/>
      <c r="KIY66" s="197"/>
      <c r="KIZ66" s="197"/>
      <c r="KJA66" s="197"/>
      <c r="KJB66" s="197"/>
      <c r="KJC66" s="197"/>
      <c r="KJD66" s="197"/>
      <c r="KJE66" s="197"/>
      <c r="KJF66" s="197"/>
      <c r="KJG66" s="197"/>
      <c r="KJH66" s="197"/>
      <c r="KJI66" s="197"/>
      <c r="KJJ66" s="197"/>
      <c r="KJK66" s="197"/>
      <c r="KJL66" s="197"/>
      <c r="KJM66" s="197"/>
      <c r="KJN66" s="197"/>
      <c r="KJO66" s="197"/>
      <c r="KJP66" s="197"/>
      <c r="KJQ66" s="197"/>
      <c r="KJR66" s="197"/>
      <c r="KJS66" s="197"/>
      <c r="KJT66" s="197"/>
      <c r="KJU66" s="197"/>
      <c r="KJV66" s="197"/>
      <c r="KJW66" s="197"/>
      <c r="KJX66" s="197"/>
      <c r="KJY66" s="197"/>
      <c r="KJZ66" s="197"/>
      <c r="KKA66" s="197"/>
      <c r="KKB66" s="197"/>
      <c r="KKC66" s="197"/>
      <c r="KKD66" s="197"/>
      <c r="KKE66" s="197"/>
      <c r="KKF66" s="197"/>
      <c r="KKG66" s="197"/>
      <c r="KKH66" s="197"/>
      <c r="KKI66" s="197"/>
      <c r="KKJ66" s="197"/>
      <c r="KKK66" s="197"/>
      <c r="KKL66" s="197"/>
      <c r="KKM66" s="197"/>
      <c r="KKN66" s="197"/>
      <c r="KKO66" s="197"/>
      <c r="KKP66" s="197"/>
      <c r="KKQ66" s="197"/>
      <c r="KKR66" s="197"/>
      <c r="KKS66" s="197"/>
      <c r="KKT66" s="197"/>
      <c r="KKU66" s="197"/>
      <c r="KKV66" s="197"/>
      <c r="KKW66" s="197"/>
      <c r="KKX66" s="197"/>
      <c r="KKY66" s="197"/>
      <c r="KKZ66" s="197"/>
      <c r="KLA66" s="197"/>
      <c r="KLB66" s="197"/>
      <c r="KLC66" s="197"/>
      <c r="KLD66" s="197"/>
      <c r="KLE66" s="197"/>
      <c r="KLF66" s="197"/>
      <c r="KLG66" s="197"/>
      <c r="KLH66" s="197"/>
      <c r="KLI66" s="197"/>
      <c r="KLJ66" s="197"/>
      <c r="KLK66" s="197"/>
      <c r="KLL66" s="197"/>
      <c r="KLM66" s="197"/>
      <c r="KLN66" s="197"/>
      <c r="KLO66" s="197"/>
      <c r="KLP66" s="197"/>
      <c r="KLQ66" s="197"/>
      <c r="KLR66" s="197"/>
      <c r="KLS66" s="197"/>
      <c r="KLT66" s="197"/>
      <c r="KLU66" s="197"/>
      <c r="KLV66" s="197"/>
      <c r="KLW66" s="197"/>
      <c r="KLX66" s="197"/>
      <c r="KLY66" s="197"/>
      <c r="KLZ66" s="197"/>
      <c r="KMA66" s="197"/>
      <c r="KMB66" s="197"/>
      <c r="KMC66" s="197"/>
      <c r="KMD66" s="197"/>
      <c r="KME66" s="197"/>
      <c r="KMF66" s="197"/>
      <c r="KMG66" s="197"/>
      <c r="KMH66" s="197"/>
      <c r="KMI66" s="197"/>
      <c r="KMJ66" s="197"/>
      <c r="KMK66" s="197"/>
      <c r="KML66" s="197"/>
      <c r="KMM66" s="197"/>
      <c r="KMN66" s="197"/>
      <c r="KMO66" s="197"/>
      <c r="KMP66" s="197"/>
      <c r="KMQ66" s="197"/>
      <c r="KMR66" s="197"/>
      <c r="KMS66" s="197"/>
      <c r="KMT66" s="197"/>
      <c r="KMU66" s="197"/>
      <c r="KMV66" s="197"/>
      <c r="KMW66" s="197"/>
      <c r="KMX66" s="197"/>
      <c r="KMY66" s="197"/>
      <c r="KMZ66" s="197"/>
      <c r="KNA66" s="197"/>
      <c r="KNB66" s="197"/>
      <c r="KNC66" s="197"/>
      <c r="KND66" s="197"/>
      <c r="KNE66" s="197"/>
      <c r="KNF66" s="197"/>
      <c r="KNG66" s="197"/>
      <c r="KNH66" s="197"/>
      <c r="KNI66" s="197"/>
      <c r="KNJ66" s="197"/>
      <c r="KNK66" s="197"/>
      <c r="KNL66" s="197"/>
      <c r="KNM66" s="197"/>
      <c r="KNN66" s="197"/>
      <c r="KNO66" s="197"/>
      <c r="KNP66" s="197"/>
      <c r="KNQ66" s="197"/>
      <c r="KNR66" s="197"/>
      <c r="KNS66" s="197"/>
      <c r="KNT66" s="197"/>
      <c r="KNU66" s="197"/>
      <c r="KNV66" s="197"/>
      <c r="KNW66" s="197"/>
      <c r="KNX66" s="197"/>
      <c r="KNY66" s="197"/>
      <c r="KNZ66" s="197"/>
      <c r="KOA66" s="197"/>
      <c r="KOB66" s="197"/>
      <c r="KOC66" s="197"/>
      <c r="KOD66" s="197"/>
      <c r="KOE66" s="197"/>
      <c r="KOF66" s="197"/>
      <c r="KOG66" s="197"/>
      <c r="KOH66" s="197"/>
      <c r="KOI66" s="197"/>
      <c r="KOJ66" s="197"/>
      <c r="KOK66" s="197"/>
      <c r="KOL66" s="197"/>
      <c r="KOM66" s="197"/>
      <c r="KON66" s="197"/>
      <c r="KOO66" s="197"/>
      <c r="KOP66" s="197"/>
      <c r="KOQ66" s="197"/>
      <c r="KOR66" s="197"/>
      <c r="KOS66" s="197"/>
      <c r="KOT66" s="197"/>
      <c r="KOU66" s="197"/>
      <c r="KOV66" s="197"/>
      <c r="KOW66" s="197"/>
      <c r="KOX66" s="197"/>
      <c r="KOY66" s="197"/>
      <c r="KOZ66" s="197"/>
      <c r="KPA66" s="197"/>
      <c r="KPB66" s="197"/>
      <c r="KPC66" s="197"/>
      <c r="KPD66" s="197"/>
      <c r="KPE66" s="197"/>
      <c r="KPF66" s="197"/>
      <c r="KPG66" s="197"/>
      <c r="KPH66" s="197"/>
      <c r="KPI66" s="197"/>
      <c r="KPJ66" s="197"/>
      <c r="KPK66" s="197"/>
      <c r="KPL66" s="197"/>
      <c r="KPM66" s="197"/>
      <c r="KPN66" s="197"/>
      <c r="KPO66" s="197"/>
      <c r="KPP66" s="197"/>
      <c r="KPQ66" s="197"/>
      <c r="KPR66" s="197"/>
      <c r="KPS66" s="197"/>
      <c r="KPT66" s="197"/>
      <c r="KPU66" s="197"/>
      <c r="KPV66" s="197"/>
      <c r="KPW66" s="197"/>
      <c r="KPX66" s="197"/>
      <c r="KPY66" s="197"/>
      <c r="KPZ66" s="197"/>
      <c r="KQA66" s="197"/>
      <c r="KQB66" s="197"/>
      <c r="KQC66" s="197"/>
      <c r="KQD66" s="197"/>
      <c r="KQE66" s="197"/>
      <c r="KQF66" s="197"/>
      <c r="KQG66" s="197"/>
      <c r="KQH66" s="197"/>
      <c r="KQI66" s="197"/>
      <c r="KQJ66" s="197"/>
      <c r="KQK66" s="197"/>
      <c r="KQL66" s="197"/>
      <c r="KQM66" s="197"/>
      <c r="KQN66" s="197"/>
      <c r="KQO66" s="197"/>
      <c r="KQP66" s="197"/>
      <c r="KQQ66" s="197"/>
      <c r="KQR66" s="197"/>
      <c r="KQS66" s="197"/>
      <c r="KQT66" s="197"/>
      <c r="KQU66" s="197"/>
      <c r="KQV66" s="197"/>
      <c r="KQW66" s="197"/>
      <c r="KQX66" s="197"/>
      <c r="KQY66" s="197"/>
      <c r="KQZ66" s="197"/>
      <c r="KRA66" s="197"/>
      <c r="KRB66" s="197"/>
      <c r="KRC66" s="197"/>
      <c r="KRD66" s="197"/>
      <c r="KRE66" s="197"/>
      <c r="KRF66" s="197"/>
      <c r="KRG66" s="197"/>
      <c r="KRH66" s="197"/>
      <c r="KRI66" s="197"/>
      <c r="KRJ66" s="197"/>
      <c r="KRK66" s="197"/>
      <c r="KRL66" s="197"/>
      <c r="KRM66" s="197"/>
      <c r="KRN66" s="197"/>
      <c r="KRO66" s="197"/>
      <c r="KRP66" s="197"/>
      <c r="KRQ66" s="197"/>
      <c r="KRR66" s="197"/>
      <c r="KRS66" s="197"/>
      <c r="KRT66" s="197"/>
      <c r="KRU66" s="197"/>
      <c r="KRV66" s="197"/>
      <c r="KRW66" s="197"/>
      <c r="KRX66" s="197"/>
      <c r="KRY66" s="197"/>
      <c r="KRZ66" s="197"/>
      <c r="KSA66" s="197"/>
      <c r="KSB66" s="197"/>
      <c r="KSC66" s="197"/>
      <c r="KSD66" s="197"/>
      <c r="KSE66" s="197"/>
      <c r="KSF66" s="197"/>
      <c r="KSG66" s="197"/>
      <c r="KSH66" s="197"/>
      <c r="KSI66" s="197"/>
      <c r="KSJ66" s="197"/>
      <c r="KSK66" s="197"/>
      <c r="KSL66" s="197"/>
      <c r="KSM66" s="197"/>
      <c r="KSN66" s="197"/>
      <c r="KSO66" s="197"/>
      <c r="KSP66" s="197"/>
      <c r="KSQ66" s="197"/>
      <c r="KSR66" s="197"/>
      <c r="KSS66" s="197"/>
      <c r="KST66" s="197"/>
      <c r="KSU66" s="197"/>
      <c r="KSV66" s="197"/>
      <c r="KSW66" s="197"/>
      <c r="KSX66" s="197"/>
      <c r="KSY66" s="197"/>
      <c r="KSZ66" s="197"/>
      <c r="KTA66" s="197"/>
      <c r="KTB66" s="197"/>
      <c r="KTC66" s="197"/>
      <c r="KTD66" s="197"/>
      <c r="KTE66" s="197"/>
      <c r="KTF66" s="197"/>
      <c r="KTG66" s="197"/>
      <c r="KTH66" s="197"/>
      <c r="KTI66" s="197"/>
      <c r="KTJ66" s="197"/>
      <c r="KTK66" s="197"/>
      <c r="KTL66" s="197"/>
      <c r="KTM66" s="197"/>
      <c r="KTN66" s="197"/>
      <c r="KTO66" s="197"/>
      <c r="KTP66" s="197"/>
      <c r="KTQ66" s="197"/>
      <c r="KTR66" s="197"/>
      <c r="KTS66" s="197"/>
      <c r="KTT66" s="197"/>
      <c r="KTU66" s="197"/>
      <c r="KTV66" s="197"/>
      <c r="KTW66" s="197"/>
      <c r="KTX66" s="197"/>
      <c r="KTY66" s="197"/>
      <c r="KTZ66" s="197"/>
      <c r="KUA66" s="197"/>
      <c r="KUB66" s="197"/>
      <c r="KUC66" s="197"/>
      <c r="KUD66" s="197"/>
      <c r="KUE66" s="197"/>
      <c r="KUF66" s="197"/>
      <c r="KUG66" s="197"/>
      <c r="KUH66" s="197"/>
      <c r="KUI66" s="197"/>
      <c r="KUJ66" s="197"/>
      <c r="KUK66" s="197"/>
      <c r="KUL66" s="197"/>
      <c r="KUM66" s="197"/>
      <c r="KUN66" s="197"/>
      <c r="KUO66" s="197"/>
      <c r="KUP66" s="197"/>
      <c r="KUQ66" s="197"/>
      <c r="KUR66" s="197"/>
      <c r="KUS66" s="197"/>
      <c r="KUT66" s="197"/>
      <c r="KUU66" s="197"/>
      <c r="KUV66" s="197"/>
      <c r="KUW66" s="197"/>
      <c r="KUX66" s="197"/>
      <c r="KUY66" s="197"/>
      <c r="KUZ66" s="197"/>
      <c r="KVA66" s="197"/>
      <c r="KVB66" s="197"/>
      <c r="KVC66" s="197"/>
      <c r="KVD66" s="197"/>
      <c r="KVE66" s="197"/>
      <c r="KVF66" s="197"/>
      <c r="KVG66" s="197"/>
      <c r="KVH66" s="197"/>
      <c r="KVI66" s="197"/>
      <c r="KVJ66" s="197"/>
      <c r="KVK66" s="197"/>
      <c r="KVL66" s="197"/>
      <c r="KVM66" s="197"/>
      <c r="KVN66" s="197"/>
      <c r="KVO66" s="197"/>
      <c r="KVP66" s="197"/>
      <c r="KVQ66" s="197"/>
      <c r="KVR66" s="197"/>
      <c r="KVS66" s="197"/>
      <c r="KVT66" s="197"/>
      <c r="KVU66" s="197"/>
      <c r="KVV66" s="197"/>
      <c r="KVW66" s="197"/>
      <c r="KVX66" s="197"/>
      <c r="KVY66" s="197"/>
      <c r="KVZ66" s="197"/>
      <c r="KWA66" s="197"/>
      <c r="KWB66" s="197"/>
      <c r="KWC66" s="197"/>
      <c r="KWD66" s="197"/>
      <c r="KWE66" s="197"/>
      <c r="KWF66" s="197"/>
      <c r="KWG66" s="197"/>
      <c r="KWH66" s="197"/>
      <c r="KWI66" s="197"/>
      <c r="KWJ66" s="197"/>
      <c r="KWK66" s="197"/>
      <c r="KWL66" s="197"/>
      <c r="KWM66" s="197"/>
      <c r="KWN66" s="197"/>
      <c r="KWO66" s="197"/>
      <c r="KWP66" s="197"/>
      <c r="KWQ66" s="197"/>
      <c r="KWR66" s="197"/>
      <c r="KWS66" s="197"/>
      <c r="KWT66" s="197"/>
      <c r="KWU66" s="197"/>
      <c r="KWV66" s="197"/>
      <c r="KWW66" s="197"/>
      <c r="KWX66" s="197"/>
      <c r="KWY66" s="197"/>
      <c r="KWZ66" s="197"/>
      <c r="KXA66" s="197"/>
      <c r="KXB66" s="197"/>
      <c r="KXC66" s="197"/>
      <c r="KXD66" s="197"/>
      <c r="KXE66" s="197"/>
      <c r="KXF66" s="197"/>
      <c r="KXG66" s="197"/>
      <c r="KXH66" s="197"/>
      <c r="KXI66" s="197"/>
      <c r="KXJ66" s="197"/>
      <c r="KXK66" s="197"/>
      <c r="KXL66" s="197"/>
      <c r="KXM66" s="197"/>
      <c r="KXN66" s="197"/>
      <c r="KXO66" s="197"/>
      <c r="KXP66" s="197"/>
      <c r="KXQ66" s="197"/>
      <c r="KXR66" s="197"/>
      <c r="KXS66" s="197"/>
      <c r="KXT66" s="197"/>
      <c r="KXU66" s="197"/>
      <c r="KXV66" s="197"/>
      <c r="KXW66" s="197"/>
      <c r="KXX66" s="197"/>
      <c r="KXY66" s="197"/>
      <c r="KXZ66" s="197"/>
      <c r="KYA66" s="197"/>
      <c r="KYB66" s="197"/>
      <c r="KYC66" s="197"/>
      <c r="KYD66" s="197"/>
      <c r="KYE66" s="197"/>
      <c r="KYF66" s="197"/>
      <c r="KYG66" s="197"/>
      <c r="KYH66" s="197"/>
      <c r="KYI66" s="197"/>
      <c r="KYJ66" s="197"/>
      <c r="KYK66" s="197"/>
      <c r="KYL66" s="197"/>
      <c r="KYM66" s="197"/>
      <c r="KYN66" s="197"/>
      <c r="KYO66" s="197"/>
      <c r="KYP66" s="197"/>
      <c r="KYQ66" s="197"/>
      <c r="KYR66" s="197"/>
      <c r="KYS66" s="197"/>
      <c r="KYT66" s="197"/>
      <c r="KYU66" s="197"/>
      <c r="KYV66" s="197"/>
      <c r="KYW66" s="197"/>
      <c r="KYX66" s="197"/>
      <c r="KYY66" s="197"/>
      <c r="KYZ66" s="197"/>
      <c r="KZA66" s="197"/>
      <c r="KZB66" s="197"/>
      <c r="KZC66" s="197"/>
      <c r="KZD66" s="197"/>
      <c r="KZE66" s="197"/>
      <c r="KZF66" s="197"/>
      <c r="KZG66" s="197"/>
      <c r="KZH66" s="197"/>
      <c r="KZI66" s="197"/>
      <c r="KZJ66" s="197"/>
      <c r="KZK66" s="197"/>
      <c r="KZL66" s="197"/>
      <c r="KZM66" s="197"/>
      <c r="KZN66" s="197"/>
      <c r="KZO66" s="197"/>
      <c r="KZP66" s="197"/>
      <c r="KZQ66" s="197"/>
      <c r="KZR66" s="197"/>
      <c r="KZS66" s="197"/>
      <c r="KZT66" s="197"/>
      <c r="KZU66" s="197"/>
      <c r="KZV66" s="197"/>
      <c r="KZW66" s="197"/>
      <c r="KZX66" s="197"/>
      <c r="KZY66" s="197"/>
      <c r="KZZ66" s="197"/>
      <c r="LAA66" s="197"/>
      <c r="LAB66" s="197"/>
      <c r="LAC66" s="197"/>
      <c r="LAD66" s="197"/>
      <c r="LAE66" s="197"/>
      <c r="LAF66" s="197"/>
      <c r="LAG66" s="197"/>
      <c r="LAH66" s="197"/>
      <c r="LAI66" s="197"/>
      <c r="LAJ66" s="197"/>
      <c r="LAK66" s="197"/>
      <c r="LAL66" s="197"/>
      <c r="LAM66" s="197"/>
      <c r="LAN66" s="197"/>
      <c r="LAO66" s="197"/>
      <c r="LAP66" s="197"/>
      <c r="LAQ66" s="197"/>
      <c r="LAR66" s="197"/>
      <c r="LAS66" s="197"/>
      <c r="LAT66" s="197"/>
      <c r="LAU66" s="197"/>
      <c r="LAV66" s="197"/>
      <c r="LAW66" s="197"/>
      <c r="LAX66" s="197"/>
      <c r="LAY66" s="197"/>
      <c r="LAZ66" s="197"/>
      <c r="LBA66" s="197"/>
      <c r="LBB66" s="197"/>
      <c r="LBC66" s="197"/>
      <c r="LBD66" s="197"/>
      <c r="LBE66" s="197"/>
      <c r="LBF66" s="197"/>
      <c r="LBG66" s="197"/>
      <c r="LBH66" s="197"/>
      <c r="LBI66" s="197"/>
      <c r="LBJ66" s="197"/>
      <c r="LBK66" s="197"/>
      <c r="LBL66" s="197"/>
      <c r="LBM66" s="197"/>
      <c r="LBN66" s="197"/>
      <c r="LBO66" s="197"/>
      <c r="LBP66" s="197"/>
      <c r="LBQ66" s="197"/>
      <c r="LBR66" s="197"/>
      <c r="LBS66" s="197"/>
      <c r="LBT66" s="197"/>
      <c r="LBU66" s="197"/>
      <c r="LBV66" s="197"/>
      <c r="LBW66" s="197"/>
      <c r="LBX66" s="197"/>
      <c r="LBY66" s="197"/>
      <c r="LBZ66" s="197"/>
      <c r="LCA66" s="197"/>
      <c r="LCB66" s="197"/>
      <c r="LCC66" s="197"/>
      <c r="LCD66" s="197"/>
      <c r="LCE66" s="197"/>
      <c r="LCF66" s="197"/>
      <c r="LCG66" s="197"/>
      <c r="LCH66" s="197"/>
      <c r="LCI66" s="197"/>
      <c r="LCJ66" s="197"/>
      <c r="LCK66" s="197"/>
      <c r="LCL66" s="197"/>
      <c r="LCM66" s="197"/>
      <c r="LCN66" s="197"/>
      <c r="LCO66" s="197"/>
      <c r="LCP66" s="197"/>
      <c r="LCQ66" s="197"/>
      <c r="LCR66" s="197"/>
      <c r="LCS66" s="197"/>
      <c r="LCT66" s="197"/>
      <c r="LCU66" s="197"/>
      <c r="LCV66" s="197"/>
      <c r="LCW66" s="197"/>
      <c r="LCX66" s="197"/>
      <c r="LCY66" s="197"/>
      <c r="LCZ66" s="197"/>
      <c r="LDA66" s="197"/>
      <c r="LDB66" s="197"/>
      <c r="LDC66" s="197"/>
      <c r="LDD66" s="197"/>
      <c r="LDE66" s="197"/>
      <c r="LDF66" s="197"/>
      <c r="LDG66" s="197"/>
      <c r="LDH66" s="197"/>
      <c r="LDI66" s="197"/>
      <c r="LDJ66" s="197"/>
      <c r="LDK66" s="197"/>
      <c r="LDL66" s="197"/>
      <c r="LDM66" s="197"/>
      <c r="LDN66" s="197"/>
      <c r="LDO66" s="197"/>
      <c r="LDP66" s="197"/>
      <c r="LDQ66" s="197"/>
      <c r="LDR66" s="197"/>
      <c r="LDS66" s="197"/>
      <c r="LDT66" s="197"/>
      <c r="LDU66" s="197"/>
      <c r="LDV66" s="197"/>
      <c r="LDW66" s="197"/>
      <c r="LDX66" s="197"/>
      <c r="LDY66" s="197"/>
      <c r="LDZ66" s="197"/>
      <c r="LEA66" s="197"/>
      <c r="LEB66" s="197"/>
      <c r="LEC66" s="197"/>
      <c r="LED66" s="197"/>
      <c r="LEE66" s="197"/>
      <c r="LEF66" s="197"/>
      <c r="LEG66" s="197"/>
      <c r="LEH66" s="197"/>
      <c r="LEI66" s="197"/>
      <c r="LEJ66" s="197"/>
      <c r="LEK66" s="197"/>
      <c r="LEL66" s="197"/>
      <c r="LEM66" s="197"/>
      <c r="LEN66" s="197"/>
      <c r="LEO66" s="197"/>
      <c r="LEP66" s="197"/>
      <c r="LEQ66" s="197"/>
      <c r="LER66" s="197"/>
      <c r="LES66" s="197"/>
      <c r="LET66" s="197"/>
      <c r="LEU66" s="197"/>
      <c r="LEV66" s="197"/>
      <c r="LEW66" s="197"/>
      <c r="LEX66" s="197"/>
      <c r="LEY66" s="197"/>
      <c r="LEZ66" s="197"/>
      <c r="LFA66" s="197"/>
      <c r="LFB66" s="197"/>
      <c r="LFC66" s="197"/>
      <c r="LFD66" s="197"/>
      <c r="LFE66" s="197"/>
      <c r="LFF66" s="197"/>
      <c r="LFG66" s="197"/>
      <c r="LFH66" s="197"/>
      <c r="LFI66" s="197"/>
      <c r="LFJ66" s="197"/>
      <c r="LFK66" s="197"/>
      <c r="LFL66" s="197"/>
      <c r="LFM66" s="197"/>
      <c r="LFN66" s="197"/>
      <c r="LFO66" s="197"/>
      <c r="LFP66" s="197"/>
      <c r="LFQ66" s="197"/>
      <c r="LFR66" s="197"/>
      <c r="LFS66" s="197"/>
      <c r="LFT66" s="197"/>
      <c r="LFU66" s="197"/>
      <c r="LFV66" s="197"/>
      <c r="LFW66" s="197"/>
      <c r="LFX66" s="197"/>
      <c r="LFY66" s="197"/>
      <c r="LFZ66" s="197"/>
      <c r="LGA66" s="197"/>
      <c r="LGB66" s="197"/>
      <c r="LGC66" s="197"/>
      <c r="LGD66" s="197"/>
      <c r="LGE66" s="197"/>
      <c r="LGF66" s="197"/>
      <c r="LGG66" s="197"/>
      <c r="LGH66" s="197"/>
      <c r="LGI66" s="197"/>
      <c r="LGJ66" s="197"/>
      <c r="LGK66" s="197"/>
      <c r="LGL66" s="197"/>
      <c r="LGM66" s="197"/>
      <c r="LGN66" s="197"/>
      <c r="LGO66" s="197"/>
      <c r="LGP66" s="197"/>
      <c r="LGQ66" s="197"/>
      <c r="LGR66" s="197"/>
      <c r="LGS66" s="197"/>
      <c r="LGT66" s="197"/>
      <c r="LGU66" s="197"/>
      <c r="LGV66" s="197"/>
      <c r="LGW66" s="197"/>
      <c r="LGX66" s="197"/>
      <c r="LGY66" s="197"/>
      <c r="LGZ66" s="197"/>
      <c r="LHA66" s="197"/>
      <c r="LHB66" s="197"/>
      <c r="LHC66" s="197"/>
      <c r="LHD66" s="197"/>
      <c r="LHE66" s="197"/>
      <c r="LHF66" s="197"/>
      <c r="LHG66" s="197"/>
      <c r="LHH66" s="197"/>
      <c r="LHI66" s="197"/>
      <c r="LHJ66" s="197"/>
      <c r="LHK66" s="197"/>
      <c r="LHL66" s="197"/>
      <c r="LHM66" s="197"/>
      <c r="LHN66" s="197"/>
      <c r="LHO66" s="197"/>
      <c r="LHP66" s="197"/>
      <c r="LHQ66" s="197"/>
      <c r="LHR66" s="197"/>
      <c r="LHS66" s="197"/>
      <c r="LHT66" s="197"/>
      <c r="LHU66" s="197"/>
      <c r="LHV66" s="197"/>
      <c r="LHW66" s="197"/>
      <c r="LHX66" s="197"/>
      <c r="LHY66" s="197"/>
      <c r="LHZ66" s="197"/>
      <c r="LIA66" s="197"/>
      <c r="LIB66" s="197"/>
      <c r="LIC66" s="197"/>
      <c r="LID66" s="197"/>
      <c r="LIE66" s="197"/>
      <c r="LIF66" s="197"/>
      <c r="LIG66" s="197"/>
      <c r="LIH66" s="197"/>
      <c r="LII66" s="197"/>
      <c r="LIJ66" s="197"/>
      <c r="LIK66" s="197"/>
      <c r="LIL66" s="197"/>
      <c r="LIM66" s="197"/>
      <c r="LIN66" s="197"/>
      <c r="LIO66" s="197"/>
      <c r="LIP66" s="197"/>
      <c r="LIQ66" s="197"/>
      <c r="LIR66" s="197"/>
      <c r="LIS66" s="197"/>
      <c r="LIT66" s="197"/>
      <c r="LIU66" s="197"/>
      <c r="LIV66" s="197"/>
      <c r="LIW66" s="197"/>
      <c r="LIX66" s="197"/>
      <c r="LIY66" s="197"/>
      <c r="LIZ66" s="197"/>
      <c r="LJA66" s="197"/>
      <c r="LJB66" s="197"/>
      <c r="LJC66" s="197"/>
      <c r="LJD66" s="197"/>
      <c r="LJE66" s="197"/>
      <c r="LJF66" s="197"/>
      <c r="LJG66" s="197"/>
      <c r="LJH66" s="197"/>
      <c r="LJI66" s="197"/>
      <c r="LJJ66" s="197"/>
      <c r="LJK66" s="197"/>
      <c r="LJL66" s="197"/>
      <c r="LJM66" s="197"/>
      <c r="LJN66" s="197"/>
      <c r="LJO66" s="197"/>
      <c r="LJP66" s="197"/>
      <c r="LJQ66" s="197"/>
      <c r="LJR66" s="197"/>
      <c r="LJS66" s="197"/>
      <c r="LJT66" s="197"/>
      <c r="LJU66" s="197"/>
      <c r="LJV66" s="197"/>
      <c r="LJW66" s="197"/>
      <c r="LJX66" s="197"/>
      <c r="LJY66" s="197"/>
      <c r="LJZ66" s="197"/>
      <c r="LKA66" s="197"/>
      <c r="LKB66" s="197"/>
      <c r="LKC66" s="197"/>
      <c r="LKD66" s="197"/>
      <c r="LKE66" s="197"/>
      <c r="LKF66" s="197"/>
      <c r="LKG66" s="197"/>
      <c r="LKH66" s="197"/>
      <c r="LKI66" s="197"/>
      <c r="LKJ66" s="197"/>
      <c r="LKK66" s="197"/>
      <c r="LKL66" s="197"/>
      <c r="LKM66" s="197"/>
      <c r="LKN66" s="197"/>
      <c r="LKO66" s="197"/>
      <c r="LKP66" s="197"/>
      <c r="LKQ66" s="197"/>
      <c r="LKR66" s="197"/>
      <c r="LKS66" s="197"/>
      <c r="LKT66" s="197"/>
      <c r="LKU66" s="197"/>
      <c r="LKV66" s="197"/>
      <c r="LKW66" s="197"/>
      <c r="LKX66" s="197"/>
      <c r="LKY66" s="197"/>
      <c r="LKZ66" s="197"/>
      <c r="LLA66" s="197"/>
      <c r="LLB66" s="197"/>
      <c r="LLC66" s="197"/>
      <c r="LLD66" s="197"/>
      <c r="LLE66" s="197"/>
      <c r="LLF66" s="197"/>
      <c r="LLG66" s="197"/>
      <c r="LLH66" s="197"/>
      <c r="LLI66" s="197"/>
      <c r="LLJ66" s="197"/>
      <c r="LLK66" s="197"/>
      <c r="LLL66" s="197"/>
      <c r="LLM66" s="197"/>
      <c r="LLN66" s="197"/>
      <c r="LLO66" s="197"/>
      <c r="LLP66" s="197"/>
      <c r="LLQ66" s="197"/>
      <c r="LLR66" s="197"/>
      <c r="LLS66" s="197"/>
      <c r="LLT66" s="197"/>
      <c r="LLU66" s="197"/>
      <c r="LLV66" s="197"/>
      <c r="LLW66" s="197"/>
      <c r="LLX66" s="197"/>
      <c r="LLY66" s="197"/>
      <c r="LLZ66" s="197"/>
      <c r="LMA66" s="197"/>
      <c r="LMB66" s="197"/>
      <c r="LMC66" s="197"/>
      <c r="LMD66" s="197"/>
      <c r="LME66" s="197"/>
      <c r="LMF66" s="197"/>
      <c r="LMG66" s="197"/>
      <c r="LMH66" s="197"/>
      <c r="LMI66" s="197"/>
      <c r="LMJ66" s="197"/>
      <c r="LMK66" s="197"/>
      <c r="LML66" s="197"/>
      <c r="LMM66" s="197"/>
      <c r="LMN66" s="197"/>
      <c r="LMO66" s="197"/>
      <c r="LMP66" s="197"/>
      <c r="LMQ66" s="197"/>
      <c r="LMR66" s="197"/>
      <c r="LMS66" s="197"/>
      <c r="LMT66" s="197"/>
      <c r="LMU66" s="197"/>
      <c r="LMV66" s="197"/>
      <c r="LMW66" s="197"/>
      <c r="LMX66" s="197"/>
      <c r="LMY66" s="197"/>
      <c r="LMZ66" s="197"/>
      <c r="LNA66" s="197"/>
      <c r="LNB66" s="197"/>
      <c r="LNC66" s="197"/>
      <c r="LND66" s="197"/>
      <c r="LNE66" s="197"/>
      <c r="LNF66" s="197"/>
      <c r="LNG66" s="197"/>
      <c r="LNH66" s="197"/>
      <c r="LNI66" s="197"/>
      <c r="LNJ66" s="197"/>
      <c r="LNK66" s="197"/>
      <c r="LNL66" s="197"/>
      <c r="LNM66" s="197"/>
      <c r="LNN66" s="197"/>
      <c r="LNO66" s="197"/>
      <c r="LNP66" s="197"/>
      <c r="LNQ66" s="197"/>
      <c r="LNR66" s="197"/>
      <c r="LNS66" s="197"/>
      <c r="LNT66" s="197"/>
      <c r="LNU66" s="197"/>
      <c r="LNV66" s="197"/>
      <c r="LNW66" s="197"/>
      <c r="LNX66" s="197"/>
      <c r="LNY66" s="197"/>
      <c r="LNZ66" s="197"/>
      <c r="LOA66" s="197"/>
      <c r="LOB66" s="197"/>
      <c r="LOC66" s="197"/>
      <c r="LOD66" s="197"/>
      <c r="LOE66" s="197"/>
      <c r="LOF66" s="197"/>
      <c r="LOG66" s="197"/>
      <c r="LOH66" s="197"/>
      <c r="LOI66" s="197"/>
      <c r="LOJ66" s="197"/>
      <c r="LOK66" s="197"/>
      <c r="LOL66" s="197"/>
      <c r="LOM66" s="197"/>
      <c r="LON66" s="197"/>
      <c r="LOO66" s="197"/>
      <c r="LOP66" s="197"/>
      <c r="LOQ66" s="197"/>
      <c r="LOR66" s="197"/>
      <c r="LOS66" s="197"/>
      <c r="LOT66" s="197"/>
      <c r="LOU66" s="197"/>
      <c r="LOV66" s="197"/>
      <c r="LOW66" s="197"/>
      <c r="LOX66" s="197"/>
      <c r="LOY66" s="197"/>
      <c r="LOZ66" s="197"/>
      <c r="LPA66" s="197"/>
      <c r="LPB66" s="197"/>
      <c r="LPC66" s="197"/>
      <c r="LPD66" s="197"/>
      <c r="LPE66" s="197"/>
      <c r="LPF66" s="197"/>
      <c r="LPG66" s="197"/>
      <c r="LPH66" s="197"/>
      <c r="LPI66" s="197"/>
      <c r="LPJ66" s="197"/>
      <c r="LPK66" s="197"/>
      <c r="LPL66" s="197"/>
      <c r="LPM66" s="197"/>
      <c r="LPN66" s="197"/>
      <c r="LPO66" s="197"/>
      <c r="LPP66" s="197"/>
      <c r="LPQ66" s="197"/>
      <c r="LPR66" s="197"/>
      <c r="LPS66" s="197"/>
      <c r="LPT66" s="197"/>
      <c r="LPU66" s="197"/>
      <c r="LPV66" s="197"/>
      <c r="LPW66" s="197"/>
      <c r="LPX66" s="197"/>
      <c r="LPY66" s="197"/>
      <c r="LPZ66" s="197"/>
      <c r="LQA66" s="197"/>
      <c r="LQB66" s="197"/>
      <c r="LQC66" s="197"/>
      <c r="LQD66" s="197"/>
      <c r="LQE66" s="197"/>
      <c r="LQF66" s="197"/>
      <c r="LQG66" s="197"/>
      <c r="LQH66" s="197"/>
      <c r="LQI66" s="197"/>
      <c r="LQJ66" s="197"/>
      <c r="LQK66" s="197"/>
      <c r="LQL66" s="197"/>
      <c r="LQM66" s="197"/>
      <c r="LQN66" s="197"/>
      <c r="LQO66" s="197"/>
      <c r="LQP66" s="197"/>
      <c r="LQQ66" s="197"/>
      <c r="LQR66" s="197"/>
      <c r="LQS66" s="197"/>
      <c r="LQT66" s="197"/>
      <c r="LQU66" s="197"/>
      <c r="LQV66" s="197"/>
      <c r="LQW66" s="197"/>
      <c r="LQX66" s="197"/>
      <c r="LQY66" s="197"/>
      <c r="LQZ66" s="197"/>
      <c r="LRA66" s="197"/>
      <c r="LRB66" s="197"/>
      <c r="LRC66" s="197"/>
      <c r="LRD66" s="197"/>
      <c r="LRE66" s="197"/>
      <c r="LRF66" s="197"/>
      <c r="LRG66" s="197"/>
      <c r="LRH66" s="197"/>
      <c r="LRI66" s="197"/>
      <c r="LRJ66" s="197"/>
      <c r="LRK66" s="197"/>
      <c r="LRL66" s="197"/>
      <c r="LRM66" s="197"/>
      <c r="LRN66" s="197"/>
      <c r="LRO66" s="197"/>
      <c r="LRP66" s="197"/>
      <c r="LRQ66" s="197"/>
      <c r="LRR66" s="197"/>
      <c r="LRS66" s="197"/>
      <c r="LRT66" s="197"/>
      <c r="LRU66" s="197"/>
      <c r="LRV66" s="197"/>
      <c r="LRW66" s="197"/>
      <c r="LRX66" s="197"/>
      <c r="LRY66" s="197"/>
      <c r="LRZ66" s="197"/>
      <c r="LSA66" s="197"/>
      <c r="LSB66" s="197"/>
      <c r="LSC66" s="197"/>
      <c r="LSD66" s="197"/>
      <c r="LSE66" s="197"/>
      <c r="LSF66" s="197"/>
      <c r="LSG66" s="197"/>
      <c r="LSH66" s="197"/>
      <c r="LSI66" s="197"/>
      <c r="LSJ66" s="197"/>
      <c r="LSK66" s="197"/>
      <c r="LSL66" s="197"/>
      <c r="LSM66" s="197"/>
      <c r="LSN66" s="197"/>
      <c r="LSO66" s="197"/>
      <c r="LSP66" s="197"/>
      <c r="LSQ66" s="197"/>
      <c r="LSR66" s="197"/>
      <c r="LSS66" s="197"/>
      <c r="LST66" s="197"/>
      <c r="LSU66" s="197"/>
      <c r="LSV66" s="197"/>
      <c r="LSW66" s="197"/>
      <c r="LSX66" s="197"/>
      <c r="LSY66" s="197"/>
      <c r="LSZ66" s="197"/>
      <c r="LTA66" s="197"/>
      <c r="LTB66" s="197"/>
      <c r="LTC66" s="197"/>
      <c r="LTD66" s="197"/>
      <c r="LTE66" s="197"/>
      <c r="LTF66" s="197"/>
      <c r="LTG66" s="197"/>
      <c r="LTH66" s="197"/>
      <c r="LTI66" s="197"/>
      <c r="LTJ66" s="197"/>
      <c r="LTK66" s="197"/>
      <c r="LTL66" s="197"/>
      <c r="LTM66" s="197"/>
      <c r="LTN66" s="197"/>
      <c r="LTO66" s="197"/>
      <c r="LTP66" s="197"/>
      <c r="LTQ66" s="197"/>
      <c r="LTR66" s="197"/>
      <c r="LTS66" s="197"/>
      <c r="LTT66" s="197"/>
      <c r="LTU66" s="197"/>
      <c r="LTV66" s="197"/>
      <c r="LTW66" s="197"/>
      <c r="LTX66" s="197"/>
      <c r="LTY66" s="197"/>
      <c r="LTZ66" s="197"/>
      <c r="LUA66" s="197"/>
      <c r="LUB66" s="197"/>
      <c r="LUC66" s="197"/>
      <c r="LUD66" s="197"/>
      <c r="LUE66" s="197"/>
      <c r="LUF66" s="197"/>
      <c r="LUG66" s="197"/>
      <c r="LUH66" s="197"/>
      <c r="LUI66" s="197"/>
      <c r="LUJ66" s="197"/>
      <c r="LUK66" s="197"/>
      <c r="LUL66" s="197"/>
      <c r="LUM66" s="197"/>
      <c r="LUN66" s="197"/>
      <c r="LUO66" s="197"/>
      <c r="LUP66" s="197"/>
      <c r="LUQ66" s="197"/>
      <c r="LUR66" s="197"/>
      <c r="LUS66" s="197"/>
      <c r="LUT66" s="197"/>
      <c r="LUU66" s="197"/>
      <c r="LUV66" s="197"/>
      <c r="LUW66" s="197"/>
      <c r="LUX66" s="197"/>
      <c r="LUY66" s="197"/>
      <c r="LUZ66" s="197"/>
      <c r="LVA66" s="197"/>
      <c r="LVB66" s="197"/>
      <c r="LVC66" s="197"/>
      <c r="LVD66" s="197"/>
      <c r="LVE66" s="197"/>
      <c r="LVF66" s="197"/>
      <c r="LVG66" s="197"/>
      <c r="LVH66" s="197"/>
      <c r="LVI66" s="197"/>
      <c r="LVJ66" s="197"/>
      <c r="LVK66" s="197"/>
      <c r="LVL66" s="197"/>
      <c r="LVM66" s="197"/>
      <c r="LVN66" s="197"/>
      <c r="LVO66" s="197"/>
      <c r="LVP66" s="197"/>
      <c r="LVQ66" s="197"/>
      <c r="LVR66" s="197"/>
      <c r="LVS66" s="197"/>
      <c r="LVT66" s="197"/>
      <c r="LVU66" s="197"/>
      <c r="LVV66" s="197"/>
      <c r="LVW66" s="197"/>
      <c r="LVX66" s="197"/>
      <c r="LVY66" s="197"/>
      <c r="LVZ66" s="197"/>
      <c r="LWA66" s="197"/>
      <c r="LWB66" s="197"/>
      <c r="LWC66" s="197"/>
      <c r="LWD66" s="197"/>
      <c r="LWE66" s="197"/>
      <c r="LWF66" s="197"/>
      <c r="LWG66" s="197"/>
      <c r="LWH66" s="197"/>
      <c r="LWI66" s="197"/>
      <c r="LWJ66" s="197"/>
      <c r="LWK66" s="197"/>
      <c r="LWL66" s="197"/>
      <c r="LWM66" s="197"/>
      <c r="LWN66" s="197"/>
      <c r="LWO66" s="197"/>
      <c r="LWP66" s="197"/>
      <c r="LWQ66" s="197"/>
      <c r="LWR66" s="197"/>
      <c r="LWS66" s="197"/>
      <c r="LWT66" s="197"/>
      <c r="LWU66" s="197"/>
      <c r="LWV66" s="197"/>
      <c r="LWW66" s="197"/>
      <c r="LWX66" s="197"/>
      <c r="LWY66" s="197"/>
      <c r="LWZ66" s="197"/>
      <c r="LXA66" s="197"/>
      <c r="LXB66" s="197"/>
      <c r="LXC66" s="197"/>
      <c r="LXD66" s="197"/>
      <c r="LXE66" s="197"/>
      <c r="LXF66" s="197"/>
      <c r="LXG66" s="197"/>
      <c r="LXH66" s="197"/>
      <c r="LXI66" s="197"/>
      <c r="LXJ66" s="197"/>
      <c r="LXK66" s="197"/>
      <c r="LXL66" s="197"/>
      <c r="LXM66" s="197"/>
      <c r="LXN66" s="197"/>
      <c r="LXO66" s="197"/>
      <c r="LXP66" s="197"/>
      <c r="LXQ66" s="197"/>
      <c r="LXR66" s="197"/>
      <c r="LXS66" s="197"/>
      <c r="LXT66" s="197"/>
      <c r="LXU66" s="197"/>
      <c r="LXV66" s="197"/>
      <c r="LXW66" s="197"/>
      <c r="LXX66" s="197"/>
      <c r="LXY66" s="197"/>
      <c r="LXZ66" s="197"/>
      <c r="LYA66" s="197"/>
      <c r="LYB66" s="197"/>
      <c r="LYC66" s="197"/>
      <c r="LYD66" s="197"/>
      <c r="LYE66" s="197"/>
      <c r="LYF66" s="197"/>
      <c r="LYG66" s="197"/>
      <c r="LYH66" s="197"/>
      <c r="LYI66" s="197"/>
      <c r="LYJ66" s="197"/>
      <c r="LYK66" s="197"/>
      <c r="LYL66" s="197"/>
      <c r="LYM66" s="197"/>
      <c r="LYN66" s="197"/>
      <c r="LYO66" s="197"/>
      <c r="LYP66" s="197"/>
      <c r="LYQ66" s="197"/>
      <c r="LYR66" s="197"/>
      <c r="LYS66" s="197"/>
      <c r="LYT66" s="197"/>
      <c r="LYU66" s="197"/>
      <c r="LYV66" s="197"/>
      <c r="LYW66" s="197"/>
      <c r="LYX66" s="197"/>
      <c r="LYY66" s="197"/>
      <c r="LYZ66" s="197"/>
      <c r="LZA66" s="197"/>
      <c r="LZB66" s="197"/>
      <c r="LZC66" s="197"/>
      <c r="LZD66" s="197"/>
      <c r="LZE66" s="197"/>
      <c r="LZF66" s="197"/>
      <c r="LZG66" s="197"/>
      <c r="LZH66" s="197"/>
      <c r="LZI66" s="197"/>
      <c r="LZJ66" s="197"/>
      <c r="LZK66" s="197"/>
      <c r="LZL66" s="197"/>
      <c r="LZM66" s="197"/>
      <c r="LZN66" s="197"/>
      <c r="LZO66" s="197"/>
      <c r="LZP66" s="197"/>
      <c r="LZQ66" s="197"/>
      <c r="LZR66" s="197"/>
      <c r="LZS66" s="197"/>
      <c r="LZT66" s="197"/>
      <c r="LZU66" s="197"/>
      <c r="LZV66" s="197"/>
      <c r="LZW66" s="197"/>
      <c r="LZX66" s="197"/>
      <c r="LZY66" s="197"/>
      <c r="LZZ66" s="197"/>
      <c r="MAA66" s="197"/>
      <c r="MAB66" s="197"/>
      <c r="MAC66" s="197"/>
      <c r="MAD66" s="197"/>
      <c r="MAE66" s="197"/>
      <c r="MAF66" s="197"/>
      <c r="MAG66" s="197"/>
      <c r="MAH66" s="197"/>
      <c r="MAI66" s="197"/>
      <c r="MAJ66" s="197"/>
      <c r="MAK66" s="197"/>
      <c r="MAL66" s="197"/>
      <c r="MAM66" s="197"/>
      <c r="MAN66" s="197"/>
      <c r="MAO66" s="197"/>
      <c r="MAP66" s="197"/>
      <c r="MAQ66" s="197"/>
      <c r="MAR66" s="197"/>
      <c r="MAS66" s="197"/>
      <c r="MAT66" s="197"/>
      <c r="MAU66" s="197"/>
      <c r="MAV66" s="197"/>
      <c r="MAW66" s="197"/>
      <c r="MAX66" s="197"/>
      <c r="MAY66" s="197"/>
      <c r="MAZ66" s="197"/>
      <c r="MBA66" s="197"/>
      <c r="MBB66" s="197"/>
      <c r="MBC66" s="197"/>
      <c r="MBD66" s="197"/>
      <c r="MBE66" s="197"/>
      <c r="MBF66" s="197"/>
      <c r="MBG66" s="197"/>
      <c r="MBH66" s="197"/>
      <c r="MBI66" s="197"/>
      <c r="MBJ66" s="197"/>
      <c r="MBK66" s="197"/>
      <c r="MBL66" s="197"/>
      <c r="MBM66" s="197"/>
      <c r="MBN66" s="197"/>
      <c r="MBO66" s="197"/>
      <c r="MBP66" s="197"/>
      <c r="MBQ66" s="197"/>
      <c r="MBR66" s="197"/>
      <c r="MBS66" s="197"/>
      <c r="MBT66" s="197"/>
      <c r="MBU66" s="197"/>
      <c r="MBV66" s="197"/>
      <c r="MBW66" s="197"/>
      <c r="MBX66" s="197"/>
      <c r="MBY66" s="197"/>
      <c r="MBZ66" s="197"/>
      <c r="MCA66" s="197"/>
      <c r="MCB66" s="197"/>
      <c r="MCC66" s="197"/>
      <c r="MCD66" s="197"/>
      <c r="MCE66" s="197"/>
      <c r="MCF66" s="197"/>
      <c r="MCG66" s="197"/>
      <c r="MCH66" s="197"/>
      <c r="MCI66" s="197"/>
      <c r="MCJ66" s="197"/>
      <c r="MCK66" s="197"/>
      <c r="MCL66" s="197"/>
      <c r="MCM66" s="197"/>
      <c r="MCN66" s="197"/>
      <c r="MCO66" s="197"/>
      <c r="MCP66" s="197"/>
      <c r="MCQ66" s="197"/>
      <c r="MCR66" s="197"/>
      <c r="MCS66" s="197"/>
      <c r="MCT66" s="197"/>
      <c r="MCU66" s="197"/>
      <c r="MCV66" s="197"/>
      <c r="MCW66" s="197"/>
      <c r="MCX66" s="197"/>
      <c r="MCY66" s="197"/>
      <c r="MCZ66" s="197"/>
      <c r="MDA66" s="197"/>
      <c r="MDB66" s="197"/>
      <c r="MDC66" s="197"/>
      <c r="MDD66" s="197"/>
      <c r="MDE66" s="197"/>
      <c r="MDF66" s="197"/>
      <c r="MDG66" s="197"/>
      <c r="MDH66" s="197"/>
      <c r="MDI66" s="197"/>
      <c r="MDJ66" s="197"/>
      <c r="MDK66" s="197"/>
      <c r="MDL66" s="197"/>
      <c r="MDM66" s="197"/>
      <c r="MDN66" s="197"/>
      <c r="MDO66" s="197"/>
      <c r="MDP66" s="197"/>
      <c r="MDQ66" s="197"/>
      <c r="MDR66" s="197"/>
      <c r="MDS66" s="197"/>
      <c r="MDT66" s="197"/>
      <c r="MDU66" s="197"/>
      <c r="MDV66" s="197"/>
      <c r="MDW66" s="197"/>
      <c r="MDX66" s="197"/>
      <c r="MDY66" s="197"/>
      <c r="MDZ66" s="197"/>
      <c r="MEA66" s="197"/>
      <c r="MEB66" s="197"/>
      <c r="MEC66" s="197"/>
      <c r="MED66" s="197"/>
      <c r="MEE66" s="197"/>
      <c r="MEF66" s="197"/>
      <c r="MEG66" s="197"/>
      <c r="MEH66" s="197"/>
      <c r="MEI66" s="197"/>
      <c r="MEJ66" s="197"/>
      <c r="MEK66" s="197"/>
      <c r="MEL66" s="197"/>
      <c r="MEM66" s="197"/>
      <c r="MEN66" s="197"/>
      <c r="MEO66" s="197"/>
      <c r="MEP66" s="197"/>
      <c r="MEQ66" s="197"/>
      <c r="MER66" s="197"/>
      <c r="MES66" s="197"/>
      <c r="MET66" s="197"/>
      <c r="MEU66" s="197"/>
      <c r="MEV66" s="197"/>
      <c r="MEW66" s="197"/>
      <c r="MEX66" s="197"/>
      <c r="MEY66" s="197"/>
      <c r="MEZ66" s="197"/>
      <c r="MFA66" s="197"/>
      <c r="MFB66" s="197"/>
      <c r="MFC66" s="197"/>
      <c r="MFD66" s="197"/>
      <c r="MFE66" s="197"/>
      <c r="MFF66" s="197"/>
      <c r="MFG66" s="197"/>
      <c r="MFH66" s="197"/>
      <c r="MFI66" s="197"/>
      <c r="MFJ66" s="197"/>
      <c r="MFK66" s="197"/>
      <c r="MFL66" s="197"/>
      <c r="MFM66" s="197"/>
      <c r="MFN66" s="197"/>
      <c r="MFO66" s="197"/>
      <c r="MFP66" s="197"/>
      <c r="MFQ66" s="197"/>
      <c r="MFR66" s="197"/>
      <c r="MFS66" s="197"/>
      <c r="MFT66" s="197"/>
      <c r="MFU66" s="197"/>
      <c r="MFV66" s="197"/>
      <c r="MFW66" s="197"/>
      <c r="MFX66" s="197"/>
      <c r="MFY66" s="197"/>
      <c r="MFZ66" s="197"/>
      <c r="MGA66" s="197"/>
      <c r="MGB66" s="197"/>
      <c r="MGC66" s="197"/>
      <c r="MGD66" s="197"/>
      <c r="MGE66" s="197"/>
      <c r="MGF66" s="197"/>
      <c r="MGG66" s="197"/>
      <c r="MGH66" s="197"/>
      <c r="MGI66" s="197"/>
      <c r="MGJ66" s="197"/>
      <c r="MGK66" s="197"/>
      <c r="MGL66" s="197"/>
      <c r="MGM66" s="197"/>
      <c r="MGN66" s="197"/>
      <c r="MGO66" s="197"/>
      <c r="MGP66" s="197"/>
      <c r="MGQ66" s="197"/>
      <c r="MGR66" s="197"/>
      <c r="MGS66" s="197"/>
      <c r="MGT66" s="197"/>
      <c r="MGU66" s="197"/>
      <c r="MGV66" s="197"/>
      <c r="MGW66" s="197"/>
      <c r="MGX66" s="197"/>
      <c r="MGY66" s="197"/>
      <c r="MGZ66" s="197"/>
      <c r="MHA66" s="197"/>
      <c r="MHB66" s="197"/>
      <c r="MHC66" s="197"/>
      <c r="MHD66" s="197"/>
      <c r="MHE66" s="197"/>
      <c r="MHF66" s="197"/>
      <c r="MHG66" s="197"/>
      <c r="MHH66" s="197"/>
      <c r="MHI66" s="197"/>
      <c r="MHJ66" s="197"/>
      <c r="MHK66" s="197"/>
      <c r="MHL66" s="197"/>
      <c r="MHM66" s="197"/>
      <c r="MHN66" s="197"/>
      <c r="MHO66" s="197"/>
      <c r="MHP66" s="197"/>
      <c r="MHQ66" s="197"/>
      <c r="MHR66" s="197"/>
      <c r="MHS66" s="197"/>
      <c r="MHT66" s="197"/>
      <c r="MHU66" s="197"/>
      <c r="MHV66" s="197"/>
      <c r="MHW66" s="197"/>
      <c r="MHX66" s="197"/>
      <c r="MHY66" s="197"/>
      <c r="MHZ66" s="197"/>
      <c r="MIA66" s="197"/>
      <c r="MIB66" s="197"/>
      <c r="MIC66" s="197"/>
      <c r="MID66" s="197"/>
      <c r="MIE66" s="197"/>
      <c r="MIF66" s="197"/>
      <c r="MIG66" s="197"/>
      <c r="MIH66" s="197"/>
      <c r="MII66" s="197"/>
      <c r="MIJ66" s="197"/>
      <c r="MIK66" s="197"/>
      <c r="MIL66" s="197"/>
      <c r="MIM66" s="197"/>
      <c r="MIN66" s="197"/>
      <c r="MIO66" s="197"/>
      <c r="MIP66" s="197"/>
      <c r="MIQ66" s="197"/>
      <c r="MIR66" s="197"/>
      <c r="MIS66" s="197"/>
      <c r="MIT66" s="197"/>
      <c r="MIU66" s="197"/>
      <c r="MIV66" s="197"/>
      <c r="MIW66" s="197"/>
      <c r="MIX66" s="197"/>
      <c r="MIY66" s="197"/>
      <c r="MIZ66" s="197"/>
      <c r="MJA66" s="197"/>
      <c r="MJB66" s="197"/>
      <c r="MJC66" s="197"/>
      <c r="MJD66" s="197"/>
      <c r="MJE66" s="197"/>
      <c r="MJF66" s="197"/>
      <c r="MJG66" s="197"/>
      <c r="MJH66" s="197"/>
      <c r="MJI66" s="197"/>
      <c r="MJJ66" s="197"/>
      <c r="MJK66" s="197"/>
      <c r="MJL66" s="197"/>
      <c r="MJM66" s="197"/>
      <c r="MJN66" s="197"/>
      <c r="MJO66" s="197"/>
      <c r="MJP66" s="197"/>
      <c r="MJQ66" s="197"/>
      <c r="MJR66" s="197"/>
      <c r="MJS66" s="197"/>
      <c r="MJT66" s="197"/>
      <c r="MJU66" s="197"/>
      <c r="MJV66" s="197"/>
      <c r="MJW66" s="197"/>
      <c r="MJX66" s="197"/>
      <c r="MJY66" s="197"/>
      <c r="MJZ66" s="197"/>
      <c r="MKA66" s="197"/>
      <c r="MKB66" s="197"/>
      <c r="MKC66" s="197"/>
      <c r="MKD66" s="197"/>
      <c r="MKE66" s="197"/>
      <c r="MKF66" s="197"/>
      <c r="MKG66" s="197"/>
      <c r="MKH66" s="197"/>
      <c r="MKI66" s="197"/>
      <c r="MKJ66" s="197"/>
      <c r="MKK66" s="197"/>
      <c r="MKL66" s="197"/>
      <c r="MKM66" s="197"/>
      <c r="MKN66" s="197"/>
      <c r="MKO66" s="197"/>
      <c r="MKP66" s="197"/>
      <c r="MKQ66" s="197"/>
      <c r="MKR66" s="197"/>
      <c r="MKS66" s="197"/>
      <c r="MKT66" s="197"/>
      <c r="MKU66" s="197"/>
      <c r="MKV66" s="197"/>
      <c r="MKW66" s="197"/>
      <c r="MKX66" s="197"/>
      <c r="MKY66" s="197"/>
      <c r="MKZ66" s="197"/>
      <c r="MLA66" s="197"/>
      <c r="MLB66" s="197"/>
      <c r="MLC66" s="197"/>
      <c r="MLD66" s="197"/>
      <c r="MLE66" s="197"/>
      <c r="MLF66" s="197"/>
      <c r="MLG66" s="197"/>
      <c r="MLH66" s="197"/>
      <c r="MLI66" s="197"/>
      <c r="MLJ66" s="197"/>
      <c r="MLK66" s="197"/>
      <c r="MLL66" s="197"/>
      <c r="MLM66" s="197"/>
      <c r="MLN66" s="197"/>
      <c r="MLO66" s="197"/>
      <c r="MLP66" s="197"/>
      <c r="MLQ66" s="197"/>
      <c r="MLR66" s="197"/>
      <c r="MLS66" s="197"/>
      <c r="MLT66" s="197"/>
      <c r="MLU66" s="197"/>
      <c r="MLV66" s="197"/>
      <c r="MLW66" s="197"/>
      <c r="MLX66" s="197"/>
      <c r="MLY66" s="197"/>
      <c r="MLZ66" s="197"/>
      <c r="MMA66" s="197"/>
      <c r="MMB66" s="197"/>
      <c r="MMC66" s="197"/>
      <c r="MMD66" s="197"/>
      <c r="MME66" s="197"/>
      <c r="MMF66" s="197"/>
      <c r="MMG66" s="197"/>
      <c r="MMH66" s="197"/>
      <c r="MMI66" s="197"/>
      <c r="MMJ66" s="197"/>
      <c r="MMK66" s="197"/>
      <c r="MML66" s="197"/>
      <c r="MMM66" s="197"/>
      <c r="MMN66" s="197"/>
      <c r="MMO66" s="197"/>
      <c r="MMP66" s="197"/>
      <c r="MMQ66" s="197"/>
      <c r="MMR66" s="197"/>
      <c r="MMS66" s="197"/>
      <c r="MMT66" s="197"/>
      <c r="MMU66" s="197"/>
      <c r="MMV66" s="197"/>
      <c r="MMW66" s="197"/>
      <c r="MMX66" s="197"/>
      <c r="MMY66" s="197"/>
      <c r="MMZ66" s="197"/>
      <c r="MNA66" s="197"/>
      <c r="MNB66" s="197"/>
      <c r="MNC66" s="197"/>
      <c r="MND66" s="197"/>
      <c r="MNE66" s="197"/>
      <c r="MNF66" s="197"/>
      <c r="MNG66" s="197"/>
      <c r="MNH66" s="197"/>
      <c r="MNI66" s="197"/>
      <c r="MNJ66" s="197"/>
      <c r="MNK66" s="197"/>
      <c r="MNL66" s="197"/>
      <c r="MNM66" s="197"/>
      <c r="MNN66" s="197"/>
      <c r="MNO66" s="197"/>
      <c r="MNP66" s="197"/>
      <c r="MNQ66" s="197"/>
      <c r="MNR66" s="197"/>
      <c r="MNS66" s="197"/>
      <c r="MNT66" s="197"/>
      <c r="MNU66" s="197"/>
      <c r="MNV66" s="197"/>
      <c r="MNW66" s="197"/>
      <c r="MNX66" s="197"/>
      <c r="MNY66" s="197"/>
      <c r="MNZ66" s="197"/>
      <c r="MOA66" s="197"/>
      <c r="MOB66" s="197"/>
      <c r="MOC66" s="197"/>
      <c r="MOD66" s="197"/>
      <c r="MOE66" s="197"/>
      <c r="MOF66" s="197"/>
      <c r="MOG66" s="197"/>
      <c r="MOH66" s="197"/>
      <c r="MOI66" s="197"/>
      <c r="MOJ66" s="197"/>
      <c r="MOK66" s="197"/>
      <c r="MOL66" s="197"/>
      <c r="MOM66" s="197"/>
      <c r="MON66" s="197"/>
      <c r="MOO66" s="197"/>
      <c r="MOP66" s="197"/>
      <c r="MOQ66" s="197"/>
      <c r="MOR66" s="197"/>
      <c r="MOS66" s="197"/>
      <c r="MOT66" s="197"/>
      <c r="MOU66" s="197"/>
      <c r="MOV66" s="197"/>
      <c r="MOW66" s="197"/>
      <c r="MOX66" s="197"/>
      <c r="MOY66" s="197"/>
      <c r="MOZ66" s="197"/>
      <c r="MPA66" s="197"/>
      <c r="MPB66" s="197"/>
      <c r="MPC66" s="197"/>
      <c r="MPD66" s="197"/>
      <c r="MPE66" s="197"/>
      <c r="MPF66" s="197"/>
      <c r="MPG66" s="197"/>
      <c r="MPH66" s="197"/>
      <c r="MPI66" s="197"/>
      <c r="MPJ66" s="197"/>
      <c r="MPK66" s="197"/>
      <c r="MPL66" s="197"/>
      <c r="MPM66" s="197"/>
      <c r="MPN66" s="197"/>
      <c r="MPO66" s="197"/>
      <c r="MPP66" s="197"/>
      <c r="MPQ66" s="197"/>
      <c r="MPR66" s="197"/>
      <c r="MPS66" s="197"/>
      <c r="MPT66" s="197"/>
      <c r="MPU66" s="197"/>
      <c r="MPV66" s="197"/>
      <c r="MPW66" s="197"/>
      <c r="MPX66" s="197"/>
      <c r="MPY66" s="197"/>
      <c r="MPZ66" s="197"/>
      <c r="MQA66" s="197"/>
      <c r="MQB66" s="197"/>
      <c r="MQC66" s="197"/>
      <c r="MQD66" s="197"/>
      <c r="MQE66" s="197"/>
      <c r="MQF66" s="197"/>
      <c r="MQG66" s="197"/>
      <c r="MQH66" s="197"/>
      <c r="MQI66" s="197"/>
      <c r="MQJ66" s="197"/>
      <c r="MQK66" s="197"/>
      <c r="MQL66" s="197"/>
      <c r="MQM66" s="197"/>
      <c r="MQN66" s="197"/>
      <c r="MQO66" s="197"/>
      <c r="MQP66" s="197"/>
      <c r="MQQ66" s="197"/>
      <c r="MQR66" s="197"/>
      <c r="MQS66" s="197"/>
      <c r="MQT66" s="197"/>
      <c r="MQU66" s="197"/>
      <c r="MQV66" s="197"/>
      <c r="MQW66" s="197"/>
      <c r="MQX66" s="197"/>
      <c r="MQY66" s="197"/>
      <c r="MQZ66" s="197"/>
      <c r="MRA66" s="197"/>
      <c r="MRB66" s="197"/>
      <c r="MRC66" s="197"/>
      <c r="MRD66" s="197"/>
      <c r="MRE66" s="197"/>
      <c r="MRF66" s="197"/>
      <c r="MRG66" s="197"/>
      <c r="MRH66" s="197"/>
      <c r="MRI66" s="197"/>
      <c r="MRJ66" s="197"/>
      <c r="MRK66" s="197"/>
      <c r="MRL66" s="197"/>
      <c r="MRM66" s="197"/>
      <c r="MRN66" s="197"/>
      <c r="MRO66" s="197"/>
      <c r="MRP66" s="197"/>
      <c r="MRQ66" s="197"/>
      <c r="MRR66" s="197"/>
      <c r="MRS66" s="197"/>
      <c r="MRT66" s="197"/>
      <c r="MRU66" s="197"/>
      <c r="MRV66" s="197"/>
      <c r="MRW66" s="197"/>
      <c r="MRX66" s="197"/>
      <c r="MRY66" s="197"/>
      <c r="MRZ66" s="197"/>
      <c r="MSA66" s="197"/>
      <c r="MSB66" s="197"/>
      <c r="MSC66" s="197"/>
      <c r="MSD66" s="197"/>
      <c r="MSE66" s="197"/>
      <c r="MSF66" s="197"/>
      <c r="MSG66" s="197"/>
      <c r="MSH66" s="197"/>
      <c r="MSI66" s="197"/>
      <c r="MSJ66" s="197"/>
      <c r="MSK66" s="197"/>
      <c r="MSL66" s="197"/>
      <c r="MSM66" s="197"/>
      <c r="MSN66" s="197"/>
      <c r="MSO66" s="197"/>
      <c r="MSP66" s="197"/>
      <c r="MSQ66" s="197"/>
      <c r="MSR66" s="197"/>
      <c r="MSS66" s="197"/>
      <c r="MST66" s="197"/>
      <c r="MSU66" s="197"/>
      <c r="MSV66" s="197"/>
      <c r="MSW66" s="197"/>
      <c r="MSX66" s="197"/>
      <c r="MSY66" s="197"/>
      <c r="MSZ66" s="197"/>
      <c r="MTA66" s="197"/>
      <c r="MTB66" s="197"/>
      <c r="MTC66" s="197"/>
      <c r="MTD66" s="197"/>
      <c r="MTE66" s="197"/>
      <c r="MTF66" s="197"/>
      <c r="MTG66" s="197"/>
      <c r="MTH66" s="197"/>
      <c r="MTI66" s="197"/>
      <c r="MTJ66" s="197"/>
      <c r="MTK66" s="197"/>
      <c r="MTL66" s="197"/>
      <c r="MTM66" s="197"/>
      <c r="MTN66" s="197"/>
      <c r="MTO66" s="197"/>
      <c r="MTP66" s="197"/>
      <c r="MTQ66" s="197"/>
      <c r="MTR66" s="197"/>
      <c r="MTS66" s="197"/>
      <c r="MTT66" s="197"/>
      <c r="MTU66" s="197"/>
      <c r="MTV66" s="197"/>
      <c r="MTW66" s="197"/>
      <c r="MTX66" s="197"/>
      <c r="MTY66" s="197"/>
      <c r="MTZ66" s="197"/>
      <c r="MUA66" s="197"/>
      <c r="MUB66" s="197"/>
      <c r="MUC66" s="197"/>
      <c r="MUD66" s="197"/>
      <c r="MUE66" s="197"/>
      <c r="MUF66" s="197"/>
      <c r="MUG66" s="197"/>
      <c r="MUH66" s="197"/>
      <c r="MUI66" s="197"/>
      <c r="MUJ66" s="197"/>
      <c r="MUK66" s="197"/>
      <c r="MUL66" s="197"/>
      <c r="MUM66" s="197"/>
      <c r="MUN66" s="197"/>
      <c r="MUO66" s="197"/>
      <c r="MUP66" s="197"/>
      <c r="MUQ66" s="197"/>
      <c r="MUR66" s="197"/>
      <c r="MUS66" s="197"/>
      <c r="MUT66" s="197"/>
      <c r="MUU66" s="197"/>
      <c r="MUV66" s="197"/>
      <c r="MUW66" s="197"/>
      <c r="MUX66" s="197"/>
      <c r="MUY66" s="197"/>
      <c r="MUZ66" s="197"/>
      <c r="MVA66" s="197"/>
      <c r="MVB66" s="197"/>
      <c r="MVC66" s="197"/>
      <c r="MVD66" s="197"/>
      <c r="MVE66" s="197"/>
      <c r="MVF66" s="197"/>
      <c r="MVG66" s="197"/>
      <c r="MVH66" s="197"/>
      <c r="MVI66" s="197"/>
      <c r="MVJ66" s="197"/>
      <c r="MVK66" s="197"/>
      <c r="MVL66" s="197"/>
      <c r="MVM66" s="197"/>
      <c r="MVN66" s="197"/>
      <c r="MVO66" s="197"/>
      <c r="MVP66" s="197"/>
      <c r="MVQ66" s="197"/>
      <c r="MVR66" s="197"/>
      <c r="MVS66" s="197"/>
      <c r="MVT66" s="197"/>
      <c r="MVU66" s="197"/>
      <c r="MVV66" s="197"/>
      <c r="MVW66" s="197"/>
      <c r="MVX66" s="197"/>
      <c r="MVY66" s="197"/>
      <c r="MVZ66" s="197"/>
      <c r="MWA66" s="197"/>
      <c r="MWB66" s="197"/>
      <c r="MWC66" s="197"/>
      <c r="MWD66" s="197"/>
      <c r="MWE66" s="197"/>
      <c r="MWF66" s="197"/>
      <c r="MWG66" s="197"/>
      <c r="MWH66" s="197"/>
      <c r="MWI66" s="197"/>
      <c r="MWJ66" s="197"/>
      <c r="MWK66" s="197"/>
      <c r="MWL66" s="197"/>
      <c r="MWM66" s="197"/>
      <c r="MWN66" s="197"/>
      <c r="MWO66" s="197"/>
      <c r="MWP66" s="197"/>
      <c r="MWQ66" s="197"/>
      <c r="MWR66" s="197"/>
      <c r="MWS66" s="197"/>
      <c r="MWT66" s="197"/>
      <c r="MWU66" s="197"/>
      <c r="MWV66" s="197"/>
      <c r="MWW66" s="197"/>
      <c r="MWX66" s="197"/>
      <c r="MWY66" s="197"/>
      <c r="MWZ66" s="197"/>
      <c r="MXA66" s="197"/>
      <c r="MXB66" s="197"/>
      <c r="MXC66" s="197"/>
      <c r="MXD66" s="197"/>
      <c r="MXE66" s="197"/>
      <c r="MXF66" s="197"/>
      <c r="MXG66" s="197"/>
      <c r="MXH66" s="197"/>
      <c r="MXI66" s="197"/>
      <c r="MXJ66" s="197"/>
      <c r="MXK66" s="197"/>
      <c r="MXL66" s="197"/>
      <c r="MXM66" s="197"/>
      <c r="MXN66" s="197"/>
      <c r="MXO66" s="197"/>
      <c r="MXP66" s="197"/>
      <c r="MXQ66" s="197"/>
      <c r="MXR66" s="197"/>
      <c r="MXS66" s="197"/>
      <c r="MXT66" s="197"/>
      <c r="MXU66" s="197"/>
      <c r="MXV66" s="197"/>
      <c r="MXW66" s="197"/>
      <c r="MXX66" s="197"/>
      <c r="MXY66" s="197"/>
      <c r="MXZ66" s="197"/>
      <c r="MYA66" s="197"/>
      <c r="MYB66" s="197"/>
      <c r="MYC66" s="197"/>
      <c r="MYD66" s="197"/>
      <c r="MYE66" s="197"/>
      <c r="MYF66" s="197"/>
      <c r="MYG66" s="197"/>
      <c r="MYH66" s="197"/>
      <c r="MYI66" s="197"/>
      <c r="MYJ66" s="197"/>
      <c r="MYK66" s="197"/>
      <c r="MYL66" s="197"/>
      <c r="MYM66" s="197"/>
      <c r="MYN66" s="197"/>
      <c r="MYO66" s="197"/>
      <c r="MYP66" s="197"/>
      <c r="MYQ66" s="197"/>
      <c r="MYR66" s="197"/>
      <c r="MYS66" s="197"/>
      <c r="MYT66" s="197"/>
      <c r="MYU66" s="197"/>
      <c r="MYV66" s="197"/>
      <c r="MYW66" s="197"/>
      <c r="MYX66" s="197"/>
      <c r="MYY66" s="197"/>
      <c r="MYZ66" s="197"/>
      <c r="MZA66" s="197"/>
      <c r="MZB66" s="197"/>
      <c r="MZC66" s="197"/>
      <c r="MZD66" s="197"/>
      <c r="MZE66" s="197"/>
      <c r="MZF66" s="197"/>
      <c r="MZG66" s="197"/>
      <c r="MZH66" s="197"/>
      <c r="MZI66" s="197"/>
      <c r="MZJ66" s="197"/>
      <c r="MZK66" s="197"/>
      <c r="MZL66" s="197"/>
      <c r="MZM66" s="197"/>
      <c r="MZN66" s="197"/>
      <c r="MZO66" s="197"/>
      <c r="MZP66" s="197"/>
      <c r="MZQ66" s="197"/>
      <c r="MZR66" s="197"/>
      <c r="MZS66" s="197"/>
      <c r="MZT66" s="197"/>
      <c r="MZU66" s="197"/>
      <c r="MZV66" s="197"/>
      <c r="MZW66" s="197"/>
      <c r="MZX66" s="197"/>
      <c r="MZY66" s="197"/>
      <c r="MZZ66" s="197"/>
      <c r="NAA66" s="197"/>
      <c r="NAB66" s="197"/>
      <c r="NAC66" s="197"/>
      <c r="NAD66" s="197"/>
      <c r="NAE66" s="197"/>
      <c r="NAF66" s="197"/>
      <c r="NAG66" s="197"/>
      <c r="NAH66" s="197"/>
      <c r="NAI66" s="197"/>
      <c r="NAJ66" s="197"/>
      <c r="NAK66" s="197"/>
      <c r="NAL66" s="197"/>
      <c r="NAM66" s="197"/>
      <c r="NAN66" s="197"/>
      <c r="NAO66" s="197"/>
      <c r="NAP66" s="197"/>
      <c r="NAQ66" s="197"/>
      <c r="NAR66" s="197"/>
      <c r="NAS66" s="197"/>
      <c r="NAT66" s="197"/>
      <c r="NAU66" s="197"/>
      <c r="NAV66" s="197"/>
      <c r="NAW66" s="197"/>
      <c r="NAX66" s="197"/>
      <c r="NAY66" s="197"/>
      <c r="NAZ66" s="197"/>
      <c r="NBA66" s="197"/>
      <c r="NBB66" s="197"/>
      <c r="NBC66" s="197"/>
      <c r="NBD66" s="197"/>
      <c r="NBE66" s="197"/>
      <c r="NBF66" s="197"/>
      <c r="NBG66" s="197"/>
      <c r="NBH66" s="197"/>
      <c r="NBI66" s="197"/>
      <c r="NBJ66" s="197"/>
      <c r="NBK66" s="197"/>
      <c r="NBL66" s="197"/>
      <c r="NBM66" s="197"/>
      <c r="NBN66" s="197"/>
      <c r="NBO66" s="197"/>
      <c r="NBP66" s="197"/>
      <c r="NBQ66" s="197"/>
      <c r="NBR66" s="197"/>
      <c r="NBS66" s="197"/>
      <c r="NBT66" s="197"/>
      <c r="NBU66" s="197"/>
      <c r="NBV66" s="197"/>
      <c r="NBW66" s="197"/>
      <c r="NBX66" s="197"/>
      <c r="NBY66" s="197"/>
      <c r="NBZ66" s="197"/>
      <c r="NCA66" s="197"/>
      <c r="NCB66" s="197"/>
      <c r="NCC66" s="197"/>
      <c r="NCD66" s="197"/>
      <c r="NCE66" s="197"/>
      <c r="NCF66" s="197"/>
      <c r="NCG66" s="197"/>
      <c r="NCH66" s="197"/>
      <c r="NCI66" s="197"/>
      <c r="NCJ66" s="197"/>
      <c r="NCK66" s="197"/>
      <c r="NCL66" s="197"/>
      <c r="NCM66" s="197"/>
      <c r="NCN66" s="197"/>
      <c r="NCO66" s="197"/>
      <c r="NCP66" s="197"/>
      <c r="NCQ66" s="197"/>
      <c r="NCR66" s="197"/>
      <c r="NCS66" s="197"/>
      <c r="NCT66" s="197"/>
      <c r="NCU66" s="197"/>
      <c r="NCV66" s="197"/>
      <c r="NCW66" s="197"/>
      <c r="NCX66" s="197"/>
      <c r="NCY66" s="197"/>
      <c r="NCZ66" s="197"/>
      <c r="NDA66" s="197"/>
      <c r="NDB66" s="197"/>
      <c r="NDC66" s="197"/>
      <c r="NDD66" s="197"/>
      <c r="NDE66" s="197"/>
      <c r="NDF66" s="197"/>
      <c r="NDG66" s="197"/>
      <c r="NDH66" s="197"/>
      <c r="NDI66" s="197"/>
      <c r="NDJ66" s="197"/>
      <c r="NDK66" s="197"/>
      <c r="NDL66" s="197"/>
      <c r="NDM66" s="197"/>
      <c r="NDN66" s="197"/>
      <c r="NDO66" s="197"/>
      <c r="NDP66" s="197"/>
      <c r="NDQ66" s="197"/>
      <c r="NDR66" s="197"/>
      <c r="NDS66" s="197"/>
      <c r="NDT66" s="197"/>
      <c r="NDU66" s="197"/>
      <c r="NDV66" s="197"/>
      <c r="NDW66" s="197"/>
      <c r="NDX66" s="197"/>
      <c r="NDY66" s="197"/>
      <c r="NDZ66" s="197"/>
      <c r="NEA66" s="197"/>
      <c r="NEB66" s="197"/>
      <c r="NEC66" s="197"/>
      <c r="NED66" s="197"/>
      <c r="NEE66" s="197"/>
      <c r="NEF66" s="197"/>
      <c r="NEG66" s="197"/>
      <c r="NEH66" s="197"/>
      <c r="NEI66" s="197"/>
      <c r="NEJ66" s="197"/>
      <c r="NEK66" s="197"/>
      <c r="NEL66" s="197"/>
      <c r="NEM66" s="197"/>
      <c r="NEN66" s="197"/>
      <c r="NEO66" s="197"/>
      <c r="NEP66" s="197"/>
      <c r="NEQ66" s="197"/>
      <c r="NER66" s="197"/>
      <c r="NES66" s="197"/>
      <c r="NET66" s="197"/>
      <c r="NEU66" s="197"/>
      <c r="NEV66" s="197"/>
      <c r="NEW66" s="197"/>
      <c r="NEX66" s="197"/>
      <c r="NEY66" s="197"/>
      <c r="NEZ66" s="197"/>
      <c r="NFA66" s="197"/>
      <c r="NFB66" s="197"/>
      <c r="NFC66" s="197"/>
      <c r="NFD66" s="197"/>
      <c r="NFE66" s="197"/>
      <c r="NFF66" s="197"/>
      <c r="NFG66" s="197"/>
      <c r="NFH66" s="197"/>
      <c r="NFI66" s="197"/>
      <c r="NFJ66" s="197"/>
      <c r="NFK66" s="197"/>
      <c r="NFL66" s="197"/>
      <c r="NFM66" s="197"/>
      <c r="NFN66" s="197"/>
      <c r="NFO66" s="197"/>
      <c r="NFP66" s="197"/>
      <c r="NFQ66" s="197"/>
      <c r="NFR66" s="197"/>
      <c r="NFS66" s="197"/>
      <c r="NFT66" s="197"/>
      <c r="NFU66" s="197"/>
      <c r="NFV66" s="197"/>
      <c r="NFW66" s="197"/>
      <c r="NFX66" s="197"/>
      <c r="NFY66" s="197"/>
      <c r="NFZ66" s="197"/>
      <c r="NGA66" s="197"/>
      <c r="NGB66" s="197"/>
      <c r="NGC66" s="197"/>
      <c r="NGD66" s="197"/>
      <c r="NGE66" s="197"/>
      <c r="NGF66" s="197"/>
      <c r="NGG66" s="197"/>
      <c r="NGH66" s="197"/>
      <c r="NGI66" s="197"/>
      <c r="NGJ66" s="197"/>
      <c r="NGK66" s="197"/>
      <c r="NGL66" s="197"/>
      <c r="NGM66" s="197"/>
      <c r="NGN66" s="197"/>
      <c r="NGO66" s="197"/>
      <c r="NGP66" s="197"/>
      <c r="NGQ66" s="197"/>
      <c r="NGR66" s="197"/>
      <c r="NGS66" s="197"/>
      <c r="NGT66" s="197"/>
      <c r="NGU66" s="197"/>
      <c r="NGV66" s="197"/>
      <c r="NGW66" s="197"/>
      <c r="NGX66" s="197"/>
      <c r="NGY66" s="197"/>
      <c r="NGZ66" s="197"/>
      <c r="NHA66" s="197"/>
      <c r="NHB66" s="197"/>
      <c r="NHC66" s="197"/>
      <c r="NHD66" s="197"/>
      <c r="NHE66" s="197"/>
      <c r="NHF66" s="197"/>
      <c r="NHG66" s="197"/>
      <c r="NHH66" s="197"/>
      <c r="NHI66" s="197"/>
      <c r="NHJ66" s="197"/>
      <c r="NHK66" s="197"/>
      <c r="NHL66" s="197"/>
      <c r="NHM66" s="197"/>
      <c r="NHN66" s="197"/>
      <c r="NHO66" s="197"/>
      <c r="NHP66" s="197"/>
      <c r="NHQ66" s="197"/>
      <c r="NHR66" s="197"/>
      <c r="NHS66" s="197"/>
      <c r="NHT66" s="197"/>
      <c r="NHU66" s="197"/>
      <c r="NHV66" s="197"/>
      <c r="NHW66" s="197"/>
      <c r="NHX66" s="197"/>
      <c r="NHY66" s="197"/>
      <c r="NHZ66" s="197"/>
      <c r="NIA66" s="197"/>
      <c r="NIB66" s="197"/>
      <c r="NIC66" s="197"/>
      <c r="NID66" s="197"/>
      <c r="NIE66" s="197"/>
      <c r="NIF66" s="197"/>
      <c r="NIG66" s="197"/>
      <c r="NIH66" s="197"/>
      <c r="NII66" s="197"/>
      <c r="NIJ66" s="197"/>
      <c r="NIK66" s="197"/>
      <c r="NIL66" s="197"/>
      <c r="NIM66" s="197"/>
      <c r="NIN66" s="197"/>
      <c r="NIO66" s="197"/>
      <c r="NIP66" s="197"/>
      <c r="NIQ66" s="197"/>
      <c r="NIR66" s="197"/>
      <c r="NIS66" s="197"/>
      <c r="NIT66" s="197"/>
      <c r="NIU66" s="197"/>
      <c r="NIV66" s="197"/>
      <c r="NIW66" s="197"/>
      <c r="NIX66" s="197"/>
      <c r="NIY66" s="197"/>
      <c r="NIZ66" s="197"/>
      <c r="NJA66" s="197"/>
      <c r="NJB66" s="197"/>
      <c r="NJC66" s="197"/>
      <c r="NJD66" s="197"/>
      <c r="NJE66" s="197"/>
      <c r="NJF66" s="197"/>
      <c r="NJG66" s="197"/>
      <c r="NJH66" s="197"/>
      <c r="NJI66" s="197"/>
      <c r="NJJ66" s="197"/>
      <c r="NJK66" s="197"/>
      <c r="NJL66" s="197"/>
      <c r="NJM66" s="197"/>
      <c r="NJN66" s="197"/>
      <c r="NJO66" s="197"/>
      <c r="NJP66" s="197"/>
      <c r="NJQ66" s="197"/>
      <c r="NJR66" s="197"/>
      <c r="NJS66" s="197"/>
      <c r="NJT66" s="197"/>
      <c r="NJU66" s="197"/>
      <c r="NJV66" s="197"/>
      <c r="NJW66" s="197"/>
      <c r="NJX66" s="197"/>
      <c r="NJY66" s="197"/>
      <c r="NJZ66" s="197"/>
      <c r="NKA66" s="197"/>
      <c r="NKB66" s="197"/>
      <c r="NKC66" s="197"/>
      <c r="NKD66" s="197"/>
      <c r="NKE66" s="197"/>
      <c r="NKF66" s="197"/>
      <c r="NKG66" s="197"/>
      <c r="NKH66" s="197"/>
      <c r="NKI66" s="197"/>
      <c r="NKJ66" s="197"/>
      <c r="NKK66" s="197"/>
      <c r="NKL66" s="197"/>
      <c r="NKM66" s="197"/>
      <c r="NKN66" s="197"/>
      <c r="NKO66" s="197"/>
      <c r="NKP66" s="197"/>
      <c r="NKQ66" s="197"/>
      <c r="NKR66" s="197"/>
      <c r="NKS66" s="197"/>
      <c r="NKT66" s="197"/>
      <c r="NKU66" s="197"/>
      <c r="NKV66" s="197"/>
      <c r="NKW66" s="197"/>
      <c r="NKX66" s="197"/>
      <c r="NKY66" s="197"/>
      <c r="NKZ66" s="197"/>
      <c r="NLA66" s="197"/>
      <c r="NLB66" s="197"/>
      <c r="NLC66" s="197"/>
      <c r="NLD66" s="197"/>
      <c r="NLE66" s="197"/>
      <c r="NLF66" s="197"/>
      <c r="NLG66" s="197"/>
      <c r="NLH66" s="197"/>
      <c r="NLI66" s="197"/>
      <c r="NLJ66" s="197"/>
      <c r="NLK66" s="197"/>
      <c r="NLL66" s="197"/>
      <c r="NLM66" s="197"/>
      <c r="NLN66" s="197"/>
      <c r="NLO66" s="197"/>
      <c r="NLP66" s="197"/>
      <c r="NLQ66" s="197"/>
      <c r="NLR66" s="197"/>
      <c r="NLS66" s="197"/>
      <c r="NLT66" s="197"/>
      <c r="NLU66" s="197"/>
      <c r="NLV66" s="197"/>
      <c r="NLW66" s="197"/>
      <c r="NLX66" s="197"/>
      <c r="NLY66" s="197"/>
      <c r="NLZ66" s="197"/>
      <c r="NMA66" s="197"/>
      <c r="NMB66" s="197"/>
      <c r="NMC66" s="197"/>
      <c r="NMD66" s="197"/>
      <c r="NME66" s="197"/>
      <c r="NMF66" s="197"/>
      <c r="NMG66" s="197"/>
      <c r="NMH66" s="197"/>
      <c r="NMI66" s="197"/>
      <c r="NMJ66" s="197"/>
      <c r="NMK66" s="197"/>
      <c r="NML66" s="197"/>
      <c r="NMM66" s="197"/>
      <c r="NMN66" s="197"/>
      <c r="NMO66" s="197"/>
      <c r="NMP66" s="197"/>
      <c r="NMQ66" s="197"/>
      <c r="NMR66" s="197"/>
      <c r="NMS66" s="197"/>
      <c r="NMT66" s="197"/>
      <c r="NMU66" s="197"/>
      <c r="NMV66" s="197"/>
      <c r="NMW66" s="197"/>
      <c r="NMX66" s="197"/>
      <c r="NMY66" s="197"/>
      <c r="NMZ66" s="197"/>
      <c r="NNA66" s="197"/>
      <c r="NNB66" s="197"/>
      <c r="NNC66" s="197"/>
      <c r="NND66" s="197"/>
      <c r="NNE66" s="197"/>
      <c r="NNF66" s="197"/>
      <c r="NNG66" s="197"/>
      <c r="NNH66" s="197"/>
      <c r="NNI66" s="197"/>
      <c r="NNJ66" s="197"/>
      <c r="NNK66" s="197"/>
      <c r="NNL66" s="197"/>
      <c r="NNM66" s="197"/>
      <c r="NNN66" s="197"/>
      <c r="NNO66" s="197"/>
      <c r="NNP66" s="197"/>
      <c r="NNQ66" s="197"/>
      <c r="NNR66" s="197"/>
      <c r="NNS66" s="197"/>
      <c r="NNT66" s="197"/>
      <c r="NNU66" s="197"/>
      <c r="NNV66" s="197"/>
      <c r="NNW66" s="197"/>
      <c r="NNX66" s="197"/>
      <c r="NNY66" s="197"/>
      <c r="NNZ66" s="197"/>
      <c r="NOA66" s="197"/>
      <c r="NOB66" s="197"/>
      <c r="NOC66" s="197"/>
      <c r="NOD66" s="197"/>
      <c r="NOE66" s="197"/>
      <c r="NOF66" s="197"/>
      <c r="NOG66" s="197"/>
      <c r="NOH66" s="197"/>
      <c r="NOI66" s="197"/>
      <c r="NOJ66" s="197"/>
      <c r="NOK66" s="197"/>
      <c r="NOL66" s="197"/>
      <c r="NOM66" s="197"/>
      <c r="NON66" s="197"/>
      <c r="NOO66" s="197"/>
      <c r="NOP66" s="197"/>
      <c r="NOQ66" s="197"/>
      <c r="NOR66" s="197"/>
      <c r="NOS66" s="197"/>
      <c r="NOT66" s="197"/>
      <c r="NOU66" s="197"/>
      <c r="NOV66" s="197"/>
      <c r="NOW66" s="197"/>
      <c r="NOX66" s="197"/>
      <c r="NOY66" s="197"/>
      <c r="NOZ66" s="197"/>
      <c r="NPA66" s="197"/>
      <c r="NPB66" s="197"/>
      <c r="NPC66" s="197"/>
      <c r="NPD66" s="197"/>
      <c r="NPE66" s="197"/>
      <c r="NPF66" s="197"/>
      <c r="NPG66" s="197"/>
      <c r="NPH66" s="197"/>
      <c r="NPI66" s="197"/>
      <c r="NPJ66" s="197"/>
      <c r="NPK66" s="197"/>
      <c r="NPL66" s="197"/>
      <c r="NPM66" s="197"/>
      <c r="NPN66" s="197"/>
      <c r="NPO66" s="197"/>
      <c r="NPP66" s="197"/>
      <c r="NPQ66" s="197"/>
      <c r="NPR66" s="197"/>
      <c r="NPS66" s="197"/>
      <c r="NPT66" s="197"/>
      <c r="NPU66" s="197"/>
      <c r="NPV66" s="197"/>
      <c r="NPW66" s="197"/>
      <c r="NPX66" s="197"/>
      <c r="NPY66" s="197"/>
      <c r="NPZ66" s="197"/>
      <c r="NQA66" s="197"/>
      <c r="NQB66" s="197"/>
      <c r="NQC66" s="197"/>
      <c r="NQD66" s="197"/>
      <c r="NQE66" s="197"/>
      <c r="NQF66" s="197"/>
      <c r="NQG66" s="197"/>
      <c r="NQH66" s="197"/>
      <c r="NQI66" s="197"/>
      <c r="NQJ66" s="197"/>
      <c r="NQK66" s="197"/>
      <c r="NQL66" s="197"/>
      <c r="NQM66" s="197"/>
      <c r="NQN66" s="197"/>
      <c r="NQO66" s="197"/>
      <c r="NQP66" s="197"/>
      <c r="NQQ66" s="197"/>
      <c r="NQR66" s="197"/>
      <c r="NQS66" s="197"/>
      <c r="NQT66" s="197"/>
      <c r="NQU66" s="197"/>
      <c r="NQV66" s="197"/>
      <c r="NQW66" s="197"/>
      <c r="NQX66" s="197"/>
      <c r="NQY66" s="197"/>
      <c r="NQZ66" s="197"/>
      <c r="NRA66" s="197"/>
      <c r="NRB66" s="197"/>
      <c r="NRC66" s="197"/>
      <c r="NRD66" s="197"/>
      <c r="NRE66" s="197"/>
      <c r="NRF66" s="197"/>
      <c r="NRG66" s="197"/>
      <c r="NRH66" s="197"/>
      <c r="NRI66" s="197"/>
      <c r="NRJ66" s="197"/>
      <c r="NRK66" s="197"/>
      <c r="NRL66" s="197"/>
      <c r="NRM66" s="197"/>
      <c r="NRN66" s="197"/>
      <c r="NRO66" s="197"/>
      <c r="NRP66" s="197"/>
      <c r="NRQ66" s="197"/>
      <c r="NRR66" s="197"/>
      <c r="NRS66" s="197"/>
      <c r="NRT66" s="197"/>
      <c r="NRU66" s="197"/>
      <c r="NRV66" s="197"/>
      <c r="NRW66" s="197"/>
      <c r="NRX66" s="197"/>
      <c r="NRY66" s="197"/>
      <c r="NRZ66" s="197"/>
      <c r="NSA66" s="197"/>
      <c r="NSB66" s="197"/>
      <c r="NSC66" s="197"/>
      <c r="NSD66" s="197"/>
      <c r="NSE66" s="197"/>
      <c r="NSF66" s="197"/>
      <c r="NSG66" s="197"/>
      <c r="NSH66" s="197"/>
      <c r="NSI66" s="197"/>
      <c r="NSJ66" s="197"/>
      <c r="NSK66" s="197"/>
      <c r="NSL66" s="197"/>
      <c r="NSM66" s="197"/>
      <c r="NSN66" s="197"/>
      <c r="NSO66" s="197"/>
      <c r="NSP66" s="197"/>
      <c r="NSQ66" s="197"/>
      <c r="NSR66" s="197"/>
      <c r="NSS66" s="197"/>
      <c r="NST66" s="197"/>
      <c r="NSU66" s="197"/>
      <c r="NSV66" s="197"/>
      <c r="NSW66" s="197"/>
      <c r="NSX66" s="197"/>
      <c r="NSY66" s="197"/>
      <c r="NSZ66" s="197"/>
      <c r="NTA66" s="197"/>
      <c r="NTB66" s="197"/>
      <c r="NTC66" s="197"/>
      <c r="NTD66" s="197"/>
      <c r="NTE66" s="197"/>
      <c r="NTF66" s="197"/>
      <c r="NTG66" s="197"/>
      <c r="NTH66" s="197"/>
      <c r="NTI66" s="197"/>
      <c r="NTJ66" s="197"/>
      <c r="NTK66" s="197"/>
      <c r="NTL66" s="197"/>
      <c r="NTM66" s="197"/>
      <c r="NTN66" s="197"/>
      <c r="NTO66" s="197"/>
      <c r="NTP66" s="197"/>
      <c r="NTQ66" s="197"/>
      <c r="NTR66" s="197"/>
      <c r="NTS66" s="197"/>
      <c r="NTT66" s="197"/>
      <c r="NTU66" s="197"/>
      <c r="NTV66" s="197"/>
      <c r="NTW66" s="197"/>
      <c r="NTX66" s="197"/>
      <c r="NTY66" s="197"/>
      <c r="NTZ66" s="197"/>
      <c r="NUA66" s="197"/>
      <c r="NUB66" s="197"/>
      <c r="NUC66" s="197"/>
      <c r="NUD66" s="197"/>
      <c r="NUE66" s="197"/>
      <c r="NUF66" s="197"/>
      <c r="NUG66" s="197"/>
      <c r="NUH66" s="197"/>
      <c r="NUI66" s="197"/>
      <c r="NUJ66" s="197"/>
      <c r="NUK66" s="197"/>
      <c r="NUL66" s="197"/>
      <c r="NUM66" s="197"/>
      <c r="NUN66" s="197"/>
      <c r="NUO66" s="197"/>
      <c r="NUP66" s="197"/>
      <c r="NUQ66" s="197"/>
      <c r="NUR66" s="197"/>
      <c r="NUS66" s="197"/>
      <c r="NUT66" s="197"/>
      <c r="NUU66" s="197"/>
      <c r="NUV66" s="197"/>
      <c r="NUW66" s="197"/>
      <c r="NUX66" s="197"/>
      <c r="NUY66" s="197"/>
      <c r="NUZ66" s="197"/>
      <c r="NVA66" s="197"/>
      <c r="NVB66" s="197"/>
      <c r="NVC66" s="197"/>
      <c r="NVD66" s="197"/>
      <c r="NVE66" s="197"/>
      <c r="NVF66" s="197"/>
      <c r="NVG66" s="197"/>
      <c r="NVH66" s="197"/>
      <c r="NVI66" s="197"/>
      <c r="NVJ66" s="197"/>
      <c r="NVK66" s="197"/>
      <c r="NVL66" s="197"/>
      <c r="NVM66" s="197"/>
      <c r="NVN66" s="197"/>
      <c r="NVO66" s="197"/>
      <c r="NVP66" s="197"/>
      <c r="NVQ66" s="197"/>
      <c r="NVR66" s="197"/>
      <c r="NVS66" s="197"/>
      <c r="NVT66" s="197"/>
      <c r="NVU66" s="197"/>
      <c r="NVV66" s="197"/>
      <c r="NVW66" s="197"/>
      <c r="NVX66" s="197"/>
      <c r="NVY66" s="197"/>
      <c r="NVZ66" s="197"/>
      <c r="NWA66" s="197"/>
      <c r="NWB66" s="197"/>
      <c r="NWC66" s="197"/>
      <c r="NWD66" s="197"/>
      <c r="NWE66" s="197"/>
      <c r="NWF66" s="197"/>
      <c r="NWG66" s="197"/>
      <c r="NWH66" s="197"/>
      <c r="NWI66" s="197"/>
      <c r="NWJ66" s="197"/>
      <c r="NWK66" s="197"/>
      <c r="NWL66" s="197"/>
      <c r="NWM66" s="197"/>
      <c r="NWN66" s="197"/>
      <c r="NWO66" s="197"/>
      <c r="NWP66" s="197"/>
      <c r="NWQ66" s="197"/>
      <c r="NWR66" s="197"/>
      <c r="NWS66" s="197"/>
      <c r="NWT66" s="197"/>
      <c r="NWU66" s="197"/>
      <c r="NWV66" s="197"/>
      <c r="NWW66" s="197"/>
      <c r="NWX66" s="197"/>
      <c r="NWY66" s="197"/>
      <c r="NWZ66" s="197"/>
      <c r="NXA66" s="197"/>
      <c r="NXB66" s="197"/>
      <c r="NXC66" s="197"/>
      <c r="NXD66" s="197"/>
      <c r="NXE66" s="197"/>
      <c r="NXF66" s="197"/>
      <c r="NXG66" s="197"/>
      <c r="NXH66" s="197"/>
      <c r="NXI66" s="197"/>
      <c r="NXJ66" s="197"/>
      <c r="NXK66" s="197"/>
      <c r="NXL66" s="197"/>
      <c r="NXM66" s="197"/>
      <c r="NXN66" s="197"/>
      <c r="NXO66" s="197"/>
      <c r="NXP66" s="197"/>
      <c r="NXQ66" s="197"/>
      <c r="NXR66" s="197"/>
      <c r="NXS66" s="197"/>
      <c r="NXT66" s="197"/>
      <c r="NXU66" s="197"/>
      <c r="NXV66" s="197"/>
      <c r="NXW66" s="197"/>
      <c r="NXX66" s="197"/>
      <c r="NXY66" s="197"/>
      <c r="NXZ66" s="197"/>
      <c r="NYA66" s="197"/>
      <c r="NYB66" s="197"/>
      <c r="NYC66" s="197"/>
      <c r="NYD66" s="197"/>
      <c r="NYE66" s="197"/>
      <c r="NYF66" s="197"/>
      <c r="NYG66" s="197"/>
      <c r="NYH66" s="197"/>
      <c r="NYI66" s="197"/>
      <c r="NYJ66" s="197"/>
      <c r="NYK66" s="197"/>
      <c r="NYL66" s="197"/>
      <c r="NYM66" s="197"/>
      <c r="NYN66" s="197"/>
      <c r="NYO66" s="197"/>
      <c r="NYP66" s="197"/>
      <c r="NYQ66" s="197"/>
      <c r="NYR66" s="197"/>
      <c r="NYS66" s="197"/>
      <c r="NYT66" s="197"/>
      <c r="NYU66" s="197"/>
      <c r="NYV66" s="197"/>
      <c r="NYW66" s="197"/>
      <c r="NYX66" s="197"/>
      <c r="NYY66" s="197"/>
      <c r="NYZ66" s="197"/>
      <c r="NZA66" s="197"/>
      <c r="NZB66" s="197"/>
      <c r="NZC66" s="197"/>
      <c r="NZD66" s="197"/>
      <c r="NZE66" s="197"/>
      <c r="NZF66" s="197"/>
      <c r="NZG66" s="197"/>
      <c r="NZH66" s="197"/>
      <c r="NZI66" s="197"/>
      <c r="NZJ66" s="197"/>
      <c r="NZK66" s="197"/>
      <c r="NZL66" s="197"/>
      <c r="NZM66" s="197"/>
      <c r="NZN66" s="197"/>
      <c r="NZO66" s="197"/>
      <c r="NZP66" s="197"/>
      <c r="NZQ66" s="197"/>
      <c r="NZR66" s="197"/>
      <c r="NZS66" s="197"/>
      <c r="NZT66" s="197"/>
      <c r="NZU66" s="197"/>
      <c r="NZV66" s="197"/>
      <c r="NZW66" s="197"/>
      <c r="NZX66" s="197"/>
      <c r="NZY66" s="197"/>
      <c r="NZZ66" s="197"/>
      <c r="OAA66" s="197"/>
      <c r="OAB66" s="197"/>
      <c r="OAC66" s="197"/>
      <c r="OAD66" s="197"/>
      <c r="OAE66" s="197"/>
      <c r="OAF66" s="197"/>
      <c r="OAG66" s="197"/>
      <c r="OAH66" s="197"/>
      <c r="OAI66" s="197"/>
      <c r="OAJ66" s="197"/>
      <c r="OAK66" s="197"/>
      <c r="OAL66" s="197"/>
      <c r="OAM66" s="197"/>
      <c r="OAN66" s="197"/>
      <c r="OAO66" s="197"/>
      <c r="OAP66" s="197"/>
      <c r="OAQ66" s="197"/>
      <c r="OAR66" s="197"/>
      <c r="OAS66" s="197"/>
      <c r="OAT66" s="197"/>
      <c r="OAU66" s="197"/>
      <c r="OAV66" s="197"/>
      <c r="OAW66" s="197"/>
      <c r="OAX66" s="197"/>
      <c r="OAY66" s="197"/>
      <c r="OAZ66" s="197"/>
      <c r="OBA66" s="197"/>
      <c r="OBB66" s="197"/>
      <c r="OBC66" s="197"/>
      <c r="OBD66" s="197"/>
      <c r="OBE66" s="197"/>
      <c r="OBF66" s="197"/>
      <c r="OBG66" s="197"/>
      <c r="OBH66" s="197"/>
      <c r="OBI66" s="197"/>
      <c r="OBJ66" s="197"/>
      <c r="OBK66" s="197"/>
      <c r="OBL66" s="197"/>
      <c r="OBM66" s="197"/>
      <c r="OBN66" s="197"/>
      <c r="OBO66" s="197"/>
      <c r="OBP66" s="197"/>
      <c r="OBQ66" s="197"/>
      <c r="OBR66" s="197"/>
      <c r="OBS66" s="197"/>
      <c r="OBT66" s="197"/>
      <c r="OBU66" s="197"/>
      <c r="OBV66" s="197"/>
      <c r="OBW66" s="197"/>
      <c r="OBX66" s="197"/>
      <c r="OBY66" s="197"/>
      <c r="OBZ66" s="197"/>
      <c r="OCA66" s="197"/>
      <c r="OCB66" s="197"/>
      <c r="OCC66" s="197"/>
      <c r="OCD66" s="197"/>
      <c r="OCE66" s="197"/>
      <c r="OCF66" s="197"/>
      <c r="OCG66" s="197"/>
      <c r="OCH66" s="197"/>
      <c r="OCI66" s="197"/>
      <c r="OCJ66" s="197"/>
      <c r="OCK66" s="197"/>
      <c r="OCL66" s="197"/>
      <c r="OCM66" s="197"/>
      <c r="OCN66" s="197"/>
      <c r="OCO66" s="197"/>
      <c r="OCP66" s="197"/>
      <c r="OCQ66" s="197"/>
      <c r="OCR66" s="197"/>
      <c r="OCS66" s="197"/>
      <c r="OCT66" s="197"/>
      <c r="OCU66" s="197"/>
      <c r="OCV66" s="197"/>
      <c r="OCW66" s="197"/>
      <c r="OCX66" s="197"/>
      <c r="OCY66" s="197"/>
      <c r="OCZ66" s="197"/>
      <c r="ODA66" s="197"/>
      <c r="ODB66" s="197"/>
      <c r="ODC66" s="197"/>
      <c r="ODD66" s="197"/>
      <c r="ODE66" s="197"/>
      <c r="ODF66" s="197"/>
      <c r="ODG66" s="197"/>
      <c r="ODH66" s="197"/>
      <c r="ODI66" s="197"/>
      <c r="ODJ66" s="197"/>
      <c r="ODK66" s="197"/>
      <c r="ODL66" s="197"/>
      <c r="ODM66" s="197"/>
      <c r="ODN66" s="197"/>
      <c r="ODO66" s="197"/>
      <c r="ODP66" s="197"/>
      <c r="ODQ66" s="197"/>
      <c r="ODR66" s="197"/>
      <c r="ODS66" s="197"/>
      <c r="ODT66" s="197"/>
      <c r="ODU66" s="197"/>
      <c r="ODV66" s="197"/>
      <c r="ODW66" s="197"/>
      <c r="ODX66" s="197"/>
      <c r="ODY66" s="197"/>
      <c r="ODZ66" s="197"/>
      <c r="OEA66" s="197"/>
      <c r="OEB66" s="197"/>
      <c r="OEC66" s="197"/>
      <c r="OED66" s="197"/>
      <c r="OEE66" s="197"/>
      <c r="OEF66" s="197"/>
      <c r="OEG66" s="197"/>
      <c r="OEH66" s="197"/>
      <c r="OEI66" s="197"/>
      <c r="OEJ66" s="197"/>
      <c r="OEK66" s="197"/>
      <c r="OEL66" s="197"/>
      <c r="OEM66" s="197"/>
      <c r="OEN66" s="197"/>
      <c r="OEO66" s="197"/>
      <c r="OEP66" s="197"/>
      <c r="OEQ66" s="197"/>
      <c r="OER66" s="197"/>
      <c r="OES66" s="197"/>
      <c r="OET66" s="197"/>
      <c r="OEU66" s="197"/>
      <c r="OEV66" s="197"/>
      <c r="OEW66" s="197"/>
      <c r="OEX66" s="197"/>
      <c r="OEY66" s="197"/>
      <c r="OEZ66" s="197"/>
      <c r="OFA66" s="197"/>
      <c r="OFB66" s="197"/>
      <c r="OFC66" s="197"/>
      <c r="OFD66" s="197"/>
      <c r="OFE66" s="197"/>
      <c r="OFF66" s="197"/>
      <c r="OFG66" s="197"/>
      <c r="OFH66" s="197"/>
      <c r="OFI66" s="197"/>
      <c r="OFJ66" s="197"/>
      <c r="OFK66" s="197"/>
      <c r="OFL66" s="197"/>
      <c r="OFM66" s="197"/>
      <c r="OFN66" s="197"/>
      <c r="OFO66" s="197"/>
      <c r="OFP66" s="197"/>
      <c r="OFQ66" s="197"/>
      <c r="OFR66" s="197"/>
      <c r="OFS66" s="197"/>
      <c r="OFT66" s="197"/>
      <c r="OFU66" s="197"/>
      <c r="OFV66" s="197"/>
      <c r="OFW66" s="197"/>
      <c r="OFX66" s="197"/>
      <c r="OFY66" s="197"/>
      <c r="OFZ66" s="197"/>
      <c r="OGA66" s="197"/>
      <c r="OGB66" s="197"/>
      <c r="OGC66" s="197"/>
      <c r="OGD66" s="197"/>
      <c r="OGE66" s="197"/>
      <c r="OGF66" s="197"/>
      <c r="OGG66" s="197"/>
      <c r="OGH66" s="197"/>
      <c r="OGI66" s="197"/>
      <c r="OGJ66" s="197"/>
      <c r="OGK66" s="197"/>
      <c r="OGL66" s="197"/>
      <c r="OGM66" s="197"/>
      <c r="OGN66" s="197"/>
      <c r="OGO66" s="197"/>
      <c r="OGP66" s="197"/>
      <c r="OGQ66" s="197"/>
      <c r="OGR66" s="197"/>
      <c r="OGS66" s="197"/>
      <c r="OGT66" s="197"/>
      <c r="OGU66" s="197"/>
      <c r="OGV66" s="197"/>
      <c r="OGW66" s="197"/>
      <c r="OGX66" s="197"/>
      <c r="OGY66" s="197"/>
      <c r="OGZ66" s="197"/>
      <c r="OHA66" s="197"/>
      <c r="OHB66" s="197"/>
      <c r="OHC66" s="197"/>
      <c r="OHD66" s="197"/>
      <c r="OHE66" s="197"/>
      <c r="OHF66" s="197"/>
      <c r="OHG66" s="197"/>
      <c r="OHH66" s="197"/>
      <c r="OHI66" s="197"/>
      <c r="OHJ66" s="197"/>
      <c r="OHK66" s="197"/>
      <c r="OHL66" s="197"/>
      <c r="OHM66" s="197"/>
      <c r="OHN66" s="197"/>
      <c r="OHO66" s="197"/>
      <c r="OHP66" s="197"/>
      <c r="OHQ66" s="197"/>
      <c r="OHR66" s="197"/>
      <c r="OHS66" s="197"/>
      <c r="OHT66" s="197"/>
      <c r="OHU66" s="197"/>
      <c r="OHV66" s="197"/>
      <c r="OHW66" s="197"/>
      <c r="OHX66" s="197"/>
      <c r="OHY66" s="197"/>
      <c r="OHZ66" s="197"/>
      <c r="OIA66" s="197"/>
      <c r="OIB66" s="197"/>
      <c r="OIC66" s="197"/>
      <c r="OID66" s="197"/>
      <c r="OIE66" s="197"/>
      <c r="OIF66" s="197"/>
      <c r="OIG66" s="197"/>
      <c r="OIH66" s="197"/>
      <c r="OII66" s="197"/>
      <c r="OIJ66" s="197"/>
      <c r="OIK66" s="197"/>
      <c r="OIL66" s="197"/>
      <c r="OIM66" s="197"/>
      <c r="OIN66" s="197"/>
      <c r="OIO66" s="197"/>
      <c r="OIP66" s="197"/>
      <c r="OIQ66" s="197"/>
      <c r="OIR66" s="197"/>
      <c r="OIS66" s="197"/>
      <c r="OIT66" s="197"/>
      <c r="OIU66" s="197"/>
      <c r="OIV66" s="197"/>
      <c r="OIW66" s="197"/>
      <c r="OIX66" s="197"/>
      <c r="OIY66" s="197"/>
      <c r="OIZ66" s="197"/>
      <c r="OJA66" s="197"/>
      <c r="OJB66" s="197"/>
      <c r="OJC66" s="197"/>
      <c r="OJD66" s="197"/>
      <c r="OJE66" s="197"/>
      <c r="OJF66" s="197"/>
      <c r="OJG66" s="197"/>
      <c r="OJH66" s="197"/>
      <c r="OJI66" s="197"/>
      <c r="OJJ66" s="197"/>
      <c r="OJK66" s="197"/>
      <c r="OJL66" s="197"/>
      <c r="OJM66" s="197"/>
      <c r="OJN66" s="197"/>
      <c r="OJO66" s="197"/>
      <c r="OJP66" s="197"/>
      <c r="OJQ66" s="197"/>
      <c r="OJR66" s="197"/>
      <c r="OJS66" s="197"/>
      <c r="OJT66" s="197"/>
      <c r="OJU66" s="197"/>
      <c r="OJV66" s="197"/>
      <c r="OJW66" s="197"/>
      <c r="OJX66" s="197"/>
      <c r="OJY66" s="197"/>
      <c r="OJZ66" s="197"/>
      <c r="OKA66" s="197"/>
      <c r="OKB66" s="197"/>
      <c r="OKC66" s="197"/>
      <c r="OKD66" s="197"/>
      <c r="OKE66" s="197"/>
      <c r="OKF66" s="197"/>
      <c r="OKG66" s="197"/>
      <c r="OKH66" s="197"/>
      <c r="OKI66" s="197"/>
      <c r="OKJ66" s="197"/>
      <c r="OKK66" s="197"/>
      <c r="OKL66" s="197"/>
      <c r="OKM66" s="197"/>
      <c r="OKN66" s="197"/>
      <c r="OKO66" s="197"/>
      <c r="OKP66" s="197"/>
      <c r="OKQ66" s="197"/>
      <c r="OKR66" s="197"/>
      <c r="OKS66" s="197"/>
      <c r="OKT66" s="197"/>
      <c r="OKU66" s="197"/>
      <c r="OKV66" s="197"/>
      <c r="OKW66" s="197"/>
      <c r="OKX66" s="197"/>
      <c r="OKY66" s="197"/>
      <c r="OKZ66" s="197"/>
      <c r="OLA66" s="197"/>
      <c r="OLB66" s="197"/>
      <c r="OLC66" s="197"/>
      <c r="OLD66" s="197"/>
      <c r="OLE66" s="197"/>
      <c r="OLF66" s="197"/>
      <c r="OLG66" s="197"/>
      <c r="OLH66" s="197"/>
      <c r="OLI66" s="197"/>
      <c r="OLJ66" s="197"/>
      <c r="OLK66" s="197"/>
      <c r="OLL66" s="197"/>
      <c r="OLM66" s="197"/>
      <c r="OLN66" s="197"/>
      <c r="OLO66" s="197"/>
      <c r="OLP66" s="197"/>
      <c r="OLQ66" s="197"/>
      <c r="OLR66" s="197"/>
      <c r="OLS66" s="197"/>
      <c r="OLT66" s="197"/>
      <c r="OLU66" s="197"/>
      <c r="OLV66" s="197"/>
      <c r="OLW66" s="197"/>
      <c r="OLX66" s="197"/>
      <c r="OLY66" s="197"/>
      <c r="OLZ66" s="197"/>
      <c r="OMA66" s="197"/>
      <c r="OMB66" s="197"/>
      <c r="OMC66" s="197"/>
      <c r="OMD66" s="197"/>
      <c r="OME66" s="197"/>
      <c r="OMF66" s="197"/>
      <c r="OMG66" s="197"/>
      <c r="OMH66" s="197"/>
      <c r="OMI66" s="197"/>
      <c r="OMJ66" s="197"/>
      <c r="OMK66" s="197"/>
      <c r="OML66" s="197"/>
      <c r="OMM66" s="197"/>
      <c r="OMN66" s="197"/>
      <c r="OMO66" s="197"/>
      <c r="OMP66" s="197"/>
      <c r="OMQ66" s="197"/>
      <c r="OMR66" s="197"/>
      <c r="OMS66" s="197"/>
      <c r="OMT66" s="197"/>
      <c r="OMU66" s="197"/>
      <c r="OMV66" s="197"/>
      <c r="OMW66" s="197"/>
      <c r="OMX66" s="197"/>
      <c r="OMY66" s="197"/>
      <c r="OMZ66" s="197"/>
      <c r="ONA66" s="197"/>
      <c r="ONB66" s="197"/>
      <c r="ONC66" s="197"/>
      <c r="OND66" s="197"/>
      <c r="ONE66" s="197"/>
      <c r="ONF66" s="197"/>
      <c r="ONG66" s="197"/>
      <c r="ONH66" s="197"/>
      <c r="ONI66" s="197"/>
      <c r="ONJ66" s="197"/>
      <c r="ONK66" s="197"/>
      <c r="ONL66" s="197"/>
      <c r="ONM66" s="197"/>
      <c r="ONN66" s="197"/>
      <c r="ONO66" s="197"/>
      <c r="ONP66" s="197"/>
      <c r="ONQ66" s="197"/>
      <c r="ONR66" s="197"/>
      <c r="ONS66" s="197"/>
      <c r="ONT66" s="197"/>
      <c r="ONU66" s="197"/>
      <c r="ONV66" s="197"/>
      <c r="ONW66" s="197"/>
      <c r="ONX66" s="197"/>
      <c r="ONY66" s="197"/>
      <c r="ONZ66" s="197"/>
      <c r="OOA66" s="197"/>
      <c r="OOB66" s="197"/>
      <c r="OOC66" s="197"/>
      <c r="OOD66" s="197"/>
      <c r="OOE66" s="197"/>
      <c r="OOF66" s="197"/>
      <c r="OOG66" s="197"/>
      <c r="OOH66" s="197"/>
      <c r="OOI66" s="197"/>
      <c r="OOJ66" s="197"/>
      <c r="OOK66" s="197"/>
      <c r="OOL66" s="197"/>
      <c r="OOM66" s="197"/>
      <c r="OON66" s="197"/>
      <c r="OOO66" s="197"/>
      <c r="OOP66" s="197"/>
      <c r="OOQ66" s="197"/>
      <c r="OOR66" s="197"/>
      <c r="OOS66" s="197"/>
      <c r="OOT66" s="197"/>
      <c r="OOU66" s="197"/>
      <c r="OOV66" s="197"/>
      <c r="OOW66" s="197"/>
      <c r="OOX66" s="197"/>
      <c r="OOY66" s="197"/>
      <c r="OOZ66" s="197"/>
      <c r="OPA66" s="197"/>
      <c r="OPB66" s="197"/>
      <c r="OPC66" s="197"/>
      <c r="OPD66" s="197"/>
      <c r="OPE66" s="197"/>
      <c r="OPF66" s="197"/>
      <c r="OPG66" s="197"/>
      <c r="OPH66" s="197"/>
      <c r="OPI66" s="197"/>
      <c r="OPJ66" s="197"/>
      <c r="OPK66" s="197"/>
      <c r="OPL66" s="197"/>
      <c r="OPM66" s="197"/>
      <c r="OPN66" s="197"/>
      <c r="OPO66" s="197"/>
      <c r="OPP66" s="197"/>
      <c r="OPQ66" s="197"/>
      <c r="OPR66" s="197"/>
      <c r="OPS66" s="197"/>
      <c r="OPT66" s="197"/>
      <c r="OPU66" s="197"/>
      <c r="OPV66" s="197"/>
      <c r="OPW66" s="197"/>
      <c r="OPX66" s="197"/>
      <c r="OPY66" s="197"/>
      <c r="OPZ66" s="197"/>
      <c r="OQA66" s="197"/>
      <c r="OQB66" s="197"/>
      <c r="OQC66" s="197"/>
      <c r="OQD66" s="197"/>
      <c r="OQE66" s="197"/>
      <c r="OQF66" s="197"/>
      <c r="OQG66" s="197"/>
      <c r="OQH66" s="197"/>
      <c r="OQI66" s="197"/>
      <c r="OQJ66" s="197"/>
      <c r="OQK66" s="197"/>
      <c r="OQL66" s="197"/>
      <c r="OQM66" s="197"/>
      <c r="OQN66" s="197"/>
      <c r="OQO66" s="197"/>
      <c r="OQP66" s="197"/>
      <c r="OQQ66" s="197"/>
      <c r="OQR66" s="197"/>
      <c r="OQS66" s="197"/>
      <c r="OQT66" s="197"/>
      <c r="OQU66" s="197"/>
      <c r="OQV66" s="197"/>
      <c r="OQW66" s="197"/>
      <c r="OQX66" s="197"/>
      <c r="OQY66" s="197"/>
      <c r="OQZ66" s="197"/>
      <c r="ORA66" s="197"/>
      <c r="ORB66" s="197"/>
      <c r="ORC66" s="197"/>
      <c r="ORD66" s="197"/>
      <c r="ORE66" s="197"/>
      <c r="ORF66" s="197"/>
      <c r="ORG66" s="197"/>
      <c r="ORH66" s="197"/>
      <c r="ORI66" s="197"/>
      <c r="ORJ66" s="197"/>
      <c r="ORK66" s="197"/>
      <c r="ORL66" s="197"/>
      <c r="ORM66" s="197"/>
      <c r="ORN66" s="197"/>
      <c r="ORO66" s="197"/>
      <c r="ORP66" s="197"/>
      <c r="ORQ66" s="197"/>
      <c r="ORR66" s="197"/>
      <c r="ORS66" s="197"/>
      <c r="ORT66" s="197"/>
      <c r="ORU66" s="197"/>
      <c r="ORV66" s="197"/>
      <c r="ORW66" s="197"/>
      <c r="ORX66" s="197"/>
      <c r="ORY66" s="197"/>
      <c r="ORZ66" s="197"/>
      <c r="OSA66" s="197"/>
      <c r="OSB66" s="197"/>
      <c r="OSC66" s="197"/>
      <c r="OSD66" s="197"/>
      <c r="OSE66" s="197"/>
      <c r="OSF66" s="197"/>
      <c r="OSG66" s="197"/>
      <c r="OSH66" s="197"/>
      <c r="OSI66" s="197"/>
      <c r="OSJ66" s="197"/>
      <c r="OSK66" s="197"/>
      <c r="OSL66" s="197"/>
      <c r="OSM66" s="197"/>
      <c r="OSN66" s="197"/>
      <c r="OSO66" s="197"/>
      <c r="OSP66" s="197"/>
      <c r="OSQ66" s="197"/>
      <c r="OSR66" s="197"/>
      <c r="OSS66" s="197"/>
      <c r="OST66" s="197"/>
      <c r="OSU66" s="197"/>
      <c r="OSV66" s="197"/>
      <c r="OSW66" s="197"/>
      <c r="OSX66" s="197"/>
      <c r="OSY66" s="197"/>
      <c r="OSZ66" s="197"/>
      <c r="OTA66" s="197"/>
      <c r="OTB66" s="197"/>
      <c r="OTC66" s="197"/>
      <c r="OTD66" s="197"/>
      <c r="OTE66" s="197"/>
      <c r="OTF66" s="197"/>
      <c r="OTG66" s="197"/>
      <c r="OTH66" s="197"/>
      <c r="OTI66" s="197"/>
      <c r="OTJ66" s="197"/>
      <c r="OTK66" s="197"/>
      <c r="OTL66" s="197"/>
      <c r="OTM66" s="197"/>
      <c r="OTN66" s="197"/>
      <c r="OTO66" s="197"/>
      <c r="OTP66" s="197"/>
      <c r="OTQ66" s="197"/>
      <c r="OTR66" s="197"/>
      <c r="OTS66" s="197"/>
      <c r="OTT66" s="197"/>
      <c r="OTU66" s="197"/>
      <c r="OTV66" s="197"/>
      <c r="OTW66" s="197"/>
      <c r="OTX66" s="197"/>
      <c r="OTY66" s="197"/>
      <c r="OTZ66" s="197"/>
      <c r="OUA66" s="197"/>
      <c r="OUB66" s="197"/>
      <c r="OUC66" s="197"/>
      <c r="OUD66" s="197"/>
      <c r="OUE66" s="197"/>
      <c r="OUF66" s="197"/>
      <c r="OUG66" s="197"/>
      <c r="OUH66" s="197"/>
      <c r="OUI66" s="197"/>
      <c r="OUJ66" s="197"/>
      <c r="OUK66" s="197"/>
      <c r="OUL66" s="197"/>
      <c r="OUM66" s="197"/>
      <c r="OUN66" s="197"/>
      <c r="OUO66" s="197"/>
      <c r="OUP66" s="197"/>
      <c r="OUQ66" s="197"/>
      <c r="OUR66" s="197"/>
      <c r="OUS66" s="197"/>
      <c r="OUT66" s="197"/>
      <c r="OUU66" s="197"/>
      <c r="OUV66" s="197"/>
      <c r="OUW66" s="197"/>
      <c r="OUX66" s="197"/>
      <c r="OUY66" s="197"/>
      <c r="OUZ66" s="197"/>
      <c r="OVA66" s="197"/>
      <c r="OVB66" s="197"/>
      <c r="OVC66" s="197"/>
      <c r="OVD66" s="197"/>
      <c r="OVE66" s="197"/>
      <c r="OVF66" s="197"/>
      <c r="OVG66" s="197"/>
      <c r="OVH66" s="197"/>
      <c r="OVI66" s="197"/>
      <c r="OVJ66" s="197"/>
      <c r="OVK66" s="197"/>
      <c r="OVL66" s="197"/>
      <c r="OVM66" s="197"/>
      <c r="OVN66" s="197"/>
      <c r="OVO66" s="197"/>
      <c r="OVP66" s="197"/>
      <c r="OVQ66" s="197"/>
      <c r="OVR66" s="197"/>
      <c r="OVS66" s="197"/>
      <c r="OVT66" s="197"/>
      <c r="OVU66" s="197"/>
      <c r="OVV66" s="197"/>
      <c r="OVW66" s="197"/>
      <c r="OVX66" s="197"/>
      <c r="OVY66" s="197"/>
      <c r="OVZ66" s="197"/>
      <c r="OWA66" s="197"/>
      <c r="OWB66" s="197"/>
      <c r="OWC66" s="197"/>
      <c r="OWD66" s="197"/>
      <c r="OWE66" s="197"/>
      <c r="OWF66" s="197"/>
      <c r="OWG66" s="197"/>
      <c r="OWH66" s="197"/>
      <c r="OWI66" s="197"/>
      <c r="OWJ66" s="197"/>
      <c r="OWK66" s="197"/>
      <c r="OWL66" s="197"/>
      <c r="OWM66" s="197"/>
      <c r="OWN66" s="197"/>
      <c r="OWO66" s="197"/>
      <c r="OWP66" s="197"/>
      <c r="OWQ66" s="197"/>
      <c r="OWR66" s="197"/>
      <c r="OWS66" s="197"/>
      <c r="OWT66" s="197"/>
      <c r="OWU66" s="197"/>
      <c r="OWV66" s="197"/>
      <c r="OWW66" s="197"/>
      <c r="OWX66" s="197"/>
      <c r="OWY66" s="197"/>
      <c r="OWZ66" s="197"/>
      <c r="OXA66" s="197"/>
      <c r="OXB66" s="197"/>
      <c r="OXC66" s="197"/>
      <c r="OXD66" s="197"/>
      <c r="OXE66" s="197"/>
      <c r="OXF66" s="197"/>
      <c r="OXG66" s="197"/>
      <c r="OXH66" s="197"/>
      <c r="OXI66" s="197"/>
      <c r="OXJ66" s="197"/>
      <c r="OXK66" s="197"/>
      <c r="OXL66" s="197"/>
      <c r="OXM66" s="197"/>
      <c r="OXN66" s="197"/>
      <c r="OXO66" s="197"/>
      <c r="OXP66" s="197"/>
      <c r="OXQ66" s="197"/>
      <c r="OXR66" s="197"/>
      <c r="OXS66" s="197"/>
      <c r="OXT66" s="197"/>
      <c r="OXU66" s="197"/>
      <c r="OXV66" s="197"/>
      <c r="OXW66" s="197"/>
      <c r="OXX66" s="197"/>
      <c r="OXY66" s="197"/>
      <c r="OXZ66" s="197"/>
      <c r="OYA66" s="197"/>
      <c r="OYB66" s="197"/>
      <c r="OYC66" s="197"/>
      <c r="OYD66" s="197"/>
      <c r="OYE66" s="197"/>
      <c r="OYF66" s="197"/>
      <c r="OYG66" s="197"/>
      <c r="OYH66" s="197"/>
      <c r="OYI66" s="197"/>
      <c r="OYJ66" s="197"/>
      <c r="OYK66" s="197"/>
      <c r="OYL66" s="197"/>
      <c r="OYM66" s="197"/>
      <c r="OYN66" s="197"/>
      <c r="OYO66" s="197"/>
      <c r="OYP66" s="197"/>
      <c r="OYQ66" s="197"/>
      <c r="OYR66" s="197"/>
      <c r="OYS66" s="197"/>
      <c r="OYT66" s="197"/>
      <c r="OYU66" s="197"/>
      <c r="OYV66" s="197"/>
      <c r="OYW66" s="197"/>
      <c r="OYX66" s="197"/>
      <c r="OYY66" s="197"/>
      <c r="OYZ66" s="197"/>
      <c r="OZA66" s="197"/>
      <c r="OZB66" s="197"/>
      <c r="OZC66" s="197"/>
      <c r="OZD66" s="197"/>
      <c r="OZE66" s="197"/>
      <c r="OZF66" s="197"/>
      <c r="OZG66" s="197"/>
      <c r="OZH66" s="197"/>
      <c r="OZI66" s="197"/>
      <c r="OZJ66" s="197"/>
      <c r="OZK66" s="197"/>
      <c r="OZL66" s="197"/>
      <c r="OZM66" s="197"/>
      <c r="OZN66" s="197"/>
      <c r="OZO66" s="197"/>
      <c r="OZP66" s="197"/>
      <c r="OZQ66" s="197"/>
      <c r="OZR66" s="197"/>
      <c r="OZS66" s="197"/>
      <c r="OZT66" s="197"/>
      <c r="OZU66" s="197"/>
      <c r="OZV66" s="197"/>
      <c r="OZW66" s="197"/>
      <c r="OZX66" s="197"/>
      <c r="OZY66" s="197"/>
      <c r="OZZ66" s="197"/>
      <c r="PAA66" s="197"/>
      <c r="PAB66" s="197"/>
      <c r="PAC66" s="197"/>
      <c r="PAD66" s="197"/>
      <c r="PAE66" s="197"/>
      <c r="PAF66" s="197"/>
      <c r="PAG66" s="197"/>
      <c r="PAH66" s="197"/>
      <c r="PAI66" s="197"/>
      <c r="PAJ66" s="197"/>
      <c r="PAK66" s="197"/>
      <c r="PAL66" s="197"/>
      <c r="PAM66" s="197"/>
      <c r="PAN66" s="197"/>
      <c r="PAO66" s="197"/>
      <c r="PAP66" s="197"/>
      <c r="PAQ66" s="197"/>
      <c r="PAR66" s="197"/>
      <c r="PAS66" s="197"/>
      <c r="PAT66" s="197"/>
      <c r="PAU66" s="197"/>
      <c r="PAV66" s="197"/>
      <c r="PAW66" s="197"/>
      <c r="PAX66" s="197"/>
      <c r="PAY66" s="197"/>
      <c r="PAZ66" s="197"/>
      <c r="PBA66" s="197"/>
      <c r="PBB66" s="197"/>
      <c r="PBC66" s="197"/>
      <c r="PBD66" s="197"/>
      <c r="PBE66" s="197"/>
      <c r="PBF66" s="197"/>
      <c r="PBG66" s="197"/>
      <c r="PBH66" s="197"/>
      <c r="PBI66" s="197"/>
      <c r="PBJ66" s="197"/>
      <c r="PBK66" s="197"/>
      <c r="PBL66" s="197"/>
      <c r="PBM66" s="197"/>
      <c r="PBN66" s="197"/>
      <c r="PBO66" s="197"/>
      <c r="PBP66" s="197"/>
      <c r="PBQ66" s="197"/>
      <c r="PBR66" s="197"/>
      <c r="PBS66" s="197"/>
      <c r="PBT66" s="197"/>
      <c r="PBU66" s="197"/>
      <c r="PBV66" s="197"/>
      <c r="PBW66" s="197"/>
      <c r="PBX66" s="197"/>
      <c r="PBY66" s="197"/>
      <c r="PBZ66" s="197"/>
      <c r="PCA66" s="197"/>
      <c r="PCB66" s="197"/>
      <c r="PCC66" s="197"/>
      <c r="PCD66" s="197"/>
      <c r="PCE66" s="197"/>
      <c r="PCF66" s="197"/>
      <c r="PCG66" s="197"/>
      <c r="PCH66" s="197"/>
      <c r="PCI66" s="197"/>
      <c r="PCJ66" s="197"/>
      <c r="PCK66" s="197"/>
      <c r="PCL66" s="197"/>
      <c r="PCM66" s="197"/>
      <c r="PCN66" s="197"/>
      <c r="PCO66" s="197"/>
      <c r="PCP66" s="197"/>
      <c r="PCQ66" s="197"/>
      <c r="PCR66" s="197"/>
      <c r="PCS66" s="197"/>
      <c r="PCT66" s="197"/>
      <c r="PCU66" s="197"/>
      <c r="PCV66" s="197"/>
      <c r="PCW66" s="197"/>
      <c r="PCX66" s="197"/>
      <c r="PCY66" s="197"/>
      <c r="PCZ66" s="197"/>
      <c r="PDA66" s="197"/>
      <c r="PDB66" s="197"/>
      <c r="PDC66" s="197"/>
      <c r="PDD66" s="197"/>
      <c r="PDE66" s="197"/>
      <c r="PDF66" s="197"/>
      <c r="PDG66" s="197"/>
      <c r="PDH66" s="197"/>
      <c r="PDI66" s="197"/>
      <c r="PDJ66" s="197"/>
      <c r="PDK66" s="197"/>
      <c r="PDL66" s="197"/>
      <c r="PDM66" s="197"/>
      <c r="PDN66" s="197"/>
      <c r="PDO66" s="197"/>
      <c r="PDP66" s="197"/>
      <c r="PDQ66" s="197"/>
      <c r="PDR66" s="197"/>
      <c r="PDS66" s="197"/>
      <c r="PDT66" s="197"/>
      <c r="PDU66" s="197"/>
      <c r="PDV66" s="197"/>
      <c r="PDW66" s="197"/>
      <c r="PDX66" s="197"/>
      <c r="PDY66" s="197"/>
      <c r="PDZ66" s="197"/>
      <c r="PEA66" s="197"/>
      <c r="PEB66" s="197"/>
      <c r="PEC66" s="197"/>
      <c r="PED66" s="197"/>
      <c r="PEE66" s="197"/>
      <c r="PEF66" s="197"/>
      <c r="PEG66" s="197"/>
      <c r="PEH66" s="197"/>
      <c r="PEI66" s="197"/>
      <c r="PEJ66" s="197"/>
      <c r="PEK66" s="197"/>
      <c r="PEL66" s="197"/>
      <c r="PEM66" s="197"/>
      <c r="PEN66" s="197"/>
      <c r="PEO66" s="197"/>
      <c r="PEP66" s="197"/>
      <c r="PEQ66" s="197"/>
      <c r="PER66" s="197"/>
      <c r="PES66" s="197"/>
      <c r="PET66" s="197"/>
      <c r="PEU66" s="197"/>
      <c r="PEV66" s="197"/>
      <c r="PEW66" s="197"/>
      <c r="PEX66" s="197"/>
      <c r="PEY66" s="197"/>
      <c r="PEZ66" s="197"/>
      <c r="PFA66" s="197"/>
      <c r="PFB66" s="197"/>
      <c r="PFC66" s="197"/>
      <c r="PFD66" s="197"/>
      <c r="PFE66" s="197"/>
      <c r="PFF66" s="197"/>
      <c r="PFG66" s="197"/>
      <c r="PFH66" s="197"/>
      <c r="PFI66" s="197"/>
      <c r="PFJ66" s="197"/>
      <c r="PFK66" s="197"/>
      <c r="PFL66" s="197"/>
      <c r="PFM66" s="197"/>
      <c r="PFN66" s="197"/>
      <c r="PFO66" s="197"/>
      <c r="PFP66" s="197"/>
      <c r="PFQ66" s="197"/>
      <c r="PFR66" s="197"/>
      <c r="PFS66" s="197"/>
      <c r="PFT66" s="197"/>
      <c r="PFU66" s="197"/>
      <c r="PFV66" s="197"/>
      <c r="PFW66" s="197"/>
      <c r="PFX66" s="197"/>
      <c r="PFY66" s="197"/>
      <c r="PFZ66" s="197"/>
      <c r="PGA66" s="197"/>
      <c r="PGB66" s="197"/>
      <c r="PGC66" s="197"/>
      <c r="PGD66" s="197"/>
      <c r="PGE66" s="197"/>
      <c r="PGF66" s="197"/>
      <c r="PGG66" s="197"/>
      <c r="PGH66" s="197"/>
      <c r="PGI66" s="197"/>
      <c r="PGJ66" s="197"/>
      <c r="PGK66" s="197"/>
      <c r="PGL66" s="197"/>
      <c r="PGM66" s="197"/>
      <c r="PGN66" s="197"/>
      <c r="PGO66" s="197"/>
      <c r="PGP66" s="197"/>
      <c r="PGQ66" s="197"/>
      <c r="PGR66" s="197"/>
      <c r="PGS66" s="197"/>
      <c r="PGT66" s="197"/>
      <c r="PGU66" s="197"/>
      <c r="PGV66" s="197"/>
      <c r="PGW66" s="197"/>
      <c r="PGX66" s="197"/>
      <c r="PGY66" s="197"/>
      <c r="PGZ66" s="197"/>
      <c r="PHA66" s="197"/>
      <c r="PHB66" s="197"/>
      <c r="PHC66" s="197"/>
      <c r="PHD66" s="197"/>
      <c r="PHE66" s="197"/>
      <c r="PHF66" s="197"/>
      <c r="PHG66" s="197"/>
      <c r="PHH66" s="197"/>
      <c r="PHI66" s="197"/>
      <c r="PHJ66" s="197"/>
      <c r="PHK66" s="197"/>
      <c r="PHL66" s="197"/>
      <c r="PHM66" s="197"/>
      <c r="PHN66" s="197"/>
      <c r="PHO66" s="197"/>
      <c r="PHP66" s="197"/>
      <c r="PHQ66" s="197"/>
      <c r="PHR66" s="197"/>
      <c r="PHS66" s="197"/>
      <c r="PHT66" s="197"/>
      <c r="PHU66" s="197"/>
      <c r="PHV66" s="197"/>
      <c r="PHW66" s="197"/>
      <c r="PHX66" s="197"/>
      <c r="PHY66" s="197"/>
      <c r="PHZ66" s="197"/>
      <c r="PIA66" s="197"/>
      <c r="PIB66" s="197"/>
      <c r="PIC66" s="197"/>
      <c r="PID66" s="197"/>
      <c r="PIE66" s="197"/>
      <c r="PIF66" s="197"/>
      <c r="PIG66" s="197"/>
      <c r="PIH66" s="197"/>
      <c r="PII66" s="197"/>
      <c r="PIJ66" s="197"/>
      <c r="PIK66" s="197"/>
      <c r="PIL66" s="197"/>
      <c r="PIM66" s="197"/>
      <c r="PIN66" s="197"/>
      <c r="PIO66" s="197"/>
      <c r="PIP66" s="197"/>
      <c r="PIQ66" s="197"/>
      <c r="PIR66" s="197"/>
      <c r="PIS66" s="197"/>
      <c r="PIT66" s="197"/>
      <c r="PIU66" s="197"/>
      <c r="PIV66" s="197"/>
      <c r="PIW66" s="197"/>
      <c r="PIX66" s="197"/>
      <c r="PIY66" s="197"/>
      <c r="PIZ66" s="197"/>
      <c r="PJA66" s="197"/>
      <c r="PJB66" s="197"/>
      <c r="PJC66" s="197"/>
      <c r="PJD66" s="197"/>
      <c r="PJE66" s="197"/>
      <c r="PJF66" s="197"/>
      <c r="PJG66" s="197"/>
      <c r="PJH66" s="197"/>
      <c r="PJI66" s="197"/>
      <c r="PJJ66" s="197"/>
      <c r="PJK66" s="197"/>
      <c r="PJL66" s="197"/>
      <c r="PJM66" s="197"/>
      <c r="PJN66" s="197"/>
      <c r="PJO66" s="197"/>
      <c r="PJP66" s="197"/>
      <c r="PJQ66" s="197"/>
      <c r="PJR66" s="197"/>
      <c r="PJS66" s="197"/>
      <c r="PJT66" s="197"/>
      <c r="PJU66" s="197"/>
      <c r="PJV66" s="197"/>
      <c r="PJW66" s="197"/>
      <c r="PJX66" s="197"/>
      <c r="PJY66" s="197"/>
      <c r="PJZ66" s="197"/>
      <c r="PKA66" s="197"/>
      <c r="PKB66" s="197"/>
      <c r="PKC66" s="197"/>
      <c r="PKD66" s="197"/>
      <c r="PKE66" s="197"/>
      <c r="PKF66" s="197"/>
      <c r="PKG66" s="197"/>
      <c r="PKH66" s="197"/>
      <c r="PKI66" s="197"/>
      <c r="PKJ66" s="197"/>
      <c r="PKK66" s="197"/>
      <c r="PKL66" s="197"/>
      <c r="PKM66" s="197"/>
      <c r="PKN66" s="197"/>
      <c r="PKO66" s="197"/>
      <c r="PKP66" s="197"/>
      <c r="PKQ66" s="197"/>
      <c r="PKR66" s="197"/>
      <c r="PKS66" s="197"/>
      <c r="PKT66" s="197"/>
      <c r="PKU66" s="197"/>
      <c r="PKV66" s="197"/>
      <c r="PKW66" s="197"/>
      <c r="PKX66" s="197"/>
      <c r="PKY66" s="197"/>
      <c r="PKZ66" s="197"/>
      <c r="PLA66" s="197"/>
      <c r="PLB66" s="197"/>
      <c r="PLC66" s="197"/>
      <c r="PLD66" s="197"/>
      <c r="PLE66" s="197"/>
      <c r="PLF66" s="197"/>
      <c r="PLG66" s="197"/>
      <c r="PLH66" s="197"/>
      <c r="PLI66" s="197"/>
      <c r="PLJ66" s="197"/>
      <c r="PLK66" s="197"/>
      <c r="PLL66" s="197"/>
      <c r="PLM66" s="197"/>
      <c r="PLN66" s="197"/>
      <c r="PLO66" s="197"/>
      <c r="PLP66" s="197"/>
      <c r="PLQ66" s="197"/>
      <c r="PLR66" s="197"/>
      <c r="PLS66" s="197"/>
      <c r="PLT66" s="197"/>
      <c r="PLU66" s="197"/>
      <c r="PLV66" s="197"/>
      <c r="PLW66" s="197"/>
      <c r="PLX66" s="197"/>
      <c r="PLY66" s="197"/>
      <c r="PLZ66" s="197"/>
      <c r="PMA66" s="197"/>
      <c r="PMB66" s="197"/>
      <c r="PMC66" s="197"/>
      <c r="PMD66" s="197"/>
      <c r="PME66" s="197"/>
      <c r="PMF66" s="197"/>
      <c r="PMG66" s="197"/>
      <c r="PMH66" s="197"/>
      <c r="PMI66" s="197"/>
      <c r="PMJ66" s="197"/>
      <c r="PMK66" s="197"/>
      <c r="PML66" s="197"/>
      <c r="PMM66" s="197"/>
      <c r="PMN66" s="197"/>
      <c r="PMO66" s="197"/>
      <c r="PMP66" s="197"/>
      <c r="PMQ66" s="197"/>
      <c r="PMR66" s="197"/>
      <c r="PMS66" s="197"/>
      <c r="PMT66" s="197"/>
      <c r="PMU66" s="197"/>
      <c r="PMV66" s="197"/>
      <c r="PMW66" s="197"/>
      <c r="PMX66" s="197"/>
      <c r="PMY66" s="197"/>
      <c r="PMZ66" s="197"/>
      <c r="PNA66" s="197"/>
      <c r="PNB66" s="197"/>
      <c r="PNC66" s="197"/>
      <c r="PND66" s="197"/>
      <c r="PNE66" s="197"/>
      <c r="PNF66" s="197"/>
      <c r="PNG66" s="197"/>
      <c r="PNH66" s="197"/>
      <c r="PNI66" s="197"/>
      <c r="PNJ66" s="197"/>
      <c r="PNK66" s="197"/>
      <c r="PNL66" s="197"/>
      <c r="PNM66" s="197"/>
      <c r="PNN66" s="197"/>
      <c r="PNO66" s="197"/>
      <c r="PNP66" s="197"/>
      <c r="PNQ66" s="197"/>
      <c r="PNR66" s="197"/>
      <c r="PNS66" s="197"/>
      <c r="PNT66" s="197"/>
      <c r="PNU66" s="197"/>
      <c r="PNV66" s="197"/>
      <c r="PNW66" s="197"/>
      <c r="PNX66" s="197"/>
      <c r="PNY66" s="197"/>
      <c r="PNZ66" s="197"/>
      <c r="POA66" s="197"/>
      <c r="POB66" s="197"/>
      <c r="POC66" s="197"/>
      <c r="POD66" s="197"/>
      <c r="POE66" s="197"/>
      <c r="POF66" s="197"/>
      <c r="POG66" s="197"/>
      <c r="POH66" s="197"/>
      <c r="POI66" s="197"/>
      <c r="POJ66" s="197"/>
      <c r="POK66" s="197"/>
      <c r="POL66" s="197"/>
      <c r="POM66" s="197"/>
      <c r="PON66" s="197"/>
      <c r="POO66" s="197"/>
      <c r="POP66" s="197"/>
      <c r="POQ66" s="197"/>
      <c r="POR66" s="197"/>
      <c r="POS66" s="197"/>
      <c r="POT66" s="197"/>
      <c r="POU66" s="197"/>
      <c r="POV66" s="197"/>
      <c r="POW66" s="197"/>
      <c r="POX66" s="197"/>
      <c r="POY66" s="197"/>
      <c r="POZ66" s="197"/>
      <c r="PPA66" s="197"/>
      <c r="PPB66" s="197"/>
      <c r="PPC66" s="197"/>
      <c r="PPD66" s="197"/>
      <c r="PPE66" s="197"/>
      <c r="PPF66" s="197"/>
      <c r="PPG66" s="197"/>
      <c r="PPH66" s="197"/>
      <c r="PPI66" s="197"/>
      <c r="PPJ66" s="197"/>
      <c r="PPK66" s="197"/>
      <c r="PPL66" s="197"/>
      <c r="PPM66" s="197"/>
      <c r="PPN66" s="197"/>
      <c r="PPO66" s="197"/>
      <c r="PPP66" s="197"/>
      <c r="PPQ66" s="197"/>
      <c r="PPR66" s="197"/>
      <c r="PPS66" s="197"/>
      <c r="PPT66" s="197"/>
      <c r="PPU66" s="197"/>
      <c r="PPV66" s="197"/>
      <c r="PPW66" s="197"/>
      <c r="PPX66" s="197"/>
      <c r="PPY66" s="197"/>
      <c r="PPZ66" s="197"/>
      <c r="PQA66" s="197"/>
      <c r="PQB66" s="197"/>
      <c r="PQC66" s="197"/>
      <c r="PQD66" s="197"/>
      <c r="PQE66" s="197"/>
      <c r="PQF66" s="197"/>
      <c r="PQG66" s="197"/>
      <c r="PQH66" s="197"/>
      <c r="PQI66" s="197"/>
      <c r="PQJ66" s="197"/>
      <c r="PQK66" s="197"/>
      <c r="PQL66" s="197"/>
      <c r="PQM66" s="197"/>
      <c r="PQN66" s="197"/>
      <c r="PQO66" s="197"/>
      <c r="PQP66" s="197"/>
      <c r="PQQ66" s="197"/>
      <c r="PQR66" s="197"/>
      <c r="PQS66" s="197"/>
      <c r="PQT66" s="197"/>
      <c r="PQU66" s="197"/>
      <c r="PQV66" s="197"/>
      <c r="PQW66" s="197"/>
      <c r="PQX66" s="197"/>
      <c r="PQY66" s="197"/>
      <c r="PQZ66" s="197"/>
      <c r="PRA66" s="197"/>
      <c r="PRB66" s="197"/>
      <c r="PRC66" s="197"/>
      <c r="PRD66" s="197"/>
      <c r="PRE66" s="197"/>
      <c r="PRF66" s="197"/>
      <c r="PRG66" s="197"/>
      <c r="PRH66" s="197"/>
      <c r="PRI66" s="197"/>
      <c r="PRJ66" s="197"/>
      <c r="PRK66" s="197"/>
      <c r="PRL66" s="197"/>
      <c r="PRM66" s="197"/>
      <c r="PRN66" s="197"/>
      <c r="PRO66" s="197"/>
      <c r="PRP66" s="197"/>
      <c r="PRQ66" s="197"/>
      <c r="PRR66" s="197"/>
      <c r="PRS66" s="197"/>
      <c r="PRT66" s="197"/>
      <c r="PRU66" s="197"/>
      <c r="PRV66" s="197"/>
      <c r="PRW66" s="197"/>
      <c r="PRX66" s="197"/>
      <c r="PRY66" s="197"/>
      <c r="PRZ66" s="197"/>
      <c r="PSA66" s="197"/>
      <c r="PSB66" s="197"/>
      <c r="PSC66" s="197"/>
      <c r="PSD66" s="197"/>
      <c r="PSE66" s="197"/>
      <c r="PSF66" s="197"/>
      <c r="PSG66" s="197"/>
      <c r="PSH66" s="197"/>
      <c r="PSI66" s="197"/>
      <c r="PSJ66" s="197"/>
      <c r="PSK66" s="197"/>
      <c r="PSL66" s="197"/>
      <c r="PSM66" s="197"/>
      <c r="PSN66" s="197"/>
      <c r="PSO66" s="197"/>
      <c r="PSP66" s="197"/>
      <c r="PSQ66" s="197"/>
      <c r="PSR66" s="197"/>
      <c r="PSS66" s="197"/>
      <c r="PST66" s="197"/>
      <c r="PSU66" s="197"/>
      <c r="PSV66" s="197"/>
      <c r="PSW66" s="197"/>
      <c r="PSX66" s="197"/>
      <c r="PSY66" s="197"/>
      <c r="PSZ66" s="197"/>
      <c r="PTA66" s="197"/>
      <c r="PTB66" s="197"/>
      <c r="PTC66" s="197"/>
      <c r="PTD66" s="197"/>
      <c r="PTE66" s="197"/>
      <c r="PTF66" s="197"/>
      <c r="PTG66" s="197"/>
      <c r="PTH66" s="197"/>
      <c r="PTI66" s="197"/>
      <c r="PTJ66" s="197"/>
      <c r="PTK66" s="197"/>
      <c r="PTL66" s="197"/>
      <c r="PTM66" s="197"/>
      <c r="PTN66" s="197"/>
      <c r="PTO66" s="197"/>
      <c r="PTP66" s="197"/>
      <c r="PTQ66" s="197"/>
      <c r="PTR66" s="197"/>
      <c r="PTS66" s="197"/>
      <c r="PTT66" s="197"/>
      <c r="PTU66" s="197"/>
      <c r="PTV66" s="197"/>
      <c r="PTW66" s="197"/>
      <c r="PTX66" s="197"/>
      <c r="PTY66" s="197"/>
      <c r="PTZ66" s="197"/>
      <c r="PUA66" s="197"/>
      <c r="PUB66" s="197"/>
      <c r="PUC66" s="197"/>
      <c r="PUD66" s="197"/>
      <c r="PUE66" s="197"/>
      <c r="PUF66" s="197"/>
      <c r="PUG66" s="197"/>
      <c r="PUH66" s="197"/>
      <c r="PUI66" s="197"/>
      <c r="PUJ66" s="197"/>
      <c r="PUK66" s="197"/>
      <c r="PUL66" s="197"/>
      <c r="PUM66" s="197"/>
      <c r="PUN66" s="197"/>
      <c r="PUO66" s="197"/>
      <c r="PUP66" s="197"/>
      <c r="PUQ66" s="197"/>
      <c r="PUR66" s="197"/>
      <c r="PUS66" s="197"/>
      <c r="PUT66" s="197"/>
      <c r="PUU66" s="197"/>
      <c r="PUV66" s="197"/>
      <c r="PUW66" s="197"/>
      <c r="PUX66" s="197"/>
      <c r="PUY66" s="197"/>
      <c r="PUZ66" s="197"/>
      <c r="PVA66" s="197"/>
      <c r="PVB66" s="197"/>
      <c r="PVC66" s="197"/>
      <c r="PVD66" s="197"/>
      <c r="PVE66" s="197"/>
      <c r="PVF66" s="197"/>
      <c r="PVG66" s="197"/>
      <c r="PVH66" s="197"/>
      <c r="PVI66" s="197"/>
      <c r="PVJ66" s="197"/>
      <c r="PVK66" s="197"/>
      <c r="PVL66" s="197"/>
      <c r="PVM66" s="197"/>
      <c r="PVN66" s="197"/>
      <c r="PVO66" s="197"/>
      <c r="PVP66" s="197"/>
      <c r="PVQ66" s="197"/>
      <c r="PVR66" s="197"/>
      <c r="PVS66" s="197"/>
      <c r="PVT66" s="197"/>
      <c r="PVU66" s="197"/>
      <c r="PVV66" s="197"/>
      <c r="PVW66" s="197"/>
      <c r="PVX66" s="197"/>
      <c r="PVY66" s="197"/>
      <c r="PVZ66" s="197"/>
      <c r="PWA66" s="197"/>
      <c r="PWB66" s="197"/>
      <c r="PWC66" s="197"/>
      <c r="PWD66" s="197"/>
      <c r="PWE66" s="197"/>
      <c r="PWF66" s="197"/>
      <c r="PWG66" s="197"/>
      <c r="PWH66" s="197"/>
      <c r="PWI66" s="197"/>
      <c r="PWJ66" s="197"/>
      <c r="PWK66" s="197"/>
      <c r="PWL66" s="197"/>
      <c r="PWM66" s="197"/>
      <c r="PWN66" s="197"/>
      <c r="PWO66" s="197"/>
      <c r="PWP66" s="197"/>
      <c r="PWQ66" s="197"/>
      <c r="PWR66" s="197"/>
      <c r="PWS66" s="197"/>
      <c r="PWT66" s="197"/>
      <c r="PWU66" s="197"/>
      <c r="PWV66" s="197"/>
      <c r="PWW66" s="197"/>
      <c r="PWX66" s="197"/>
      <c r="PWY66" s="197"/>
      <c r="PWZ66" s="197"/>
      <c r="PXA66" s="197"/>
      <c r="PXB66" s="197"/>
      <c r="PXC66" s="197"/>
      <c r="PXD66" s="197"/>
      <c r="PXE66" s="197"/>
      <c r="PXF66" s="197"/>
      <c r="PXG66" s="197"/>
      <c r="PXH66" s="197"/>
      <c r="PXI66" s="197"/>
      <c r="PXJ66" s="197"/>
      <c r="PXK66" s="197"/>
      <c r="PXL66" s="197"/>
      <c r="PXM66" s="197"/>
      <c r="PXN66" s="197"/>
      <c r="PXO66" s="197"/>
      <c r="PXP66" s="197"/>
      <c r="PXQ66" s="197"/>
      <c r="PXR66" s="197"/>
      <c r="PXS66" s="197"/>
      <c r="PXT66" s="197"/>
      <c r="PXU66" s="197"/>
      <c r="PXV66" s="197"/>
      <c r="PXW66" s="197"/>
      <c r="PXX66" s="197"/>
      <c r="PXY66" s="197"/>
      <c r="PXZ66" s="197"/>
      <c r="PYA66" s="197"/>
      <c r="PYB66" s="197"/>
      <c r="PYC66" s="197"/>
      <c r="PYD66" s="197"/>
      <c r="PYE66" s="197"/>
      <c r="PYF66" s="197"/>
      <c r="PYG66" s="197"/>
      <c r="PYH66" s="197"/>
      <c r="PYI66" s="197"/>
      <c r="PYJ66" s="197"/>
      <c r="PYK66" s="197"/>
      <c r="PYL66" s="197"/>
      <c r="PYM66" s="197"/>
      <c r="PYN66" s="197"/>
      <c r="PYO66" s="197"/>
      <c r="PYP66" s="197"/>
      <c r="PYQ66" s="197"/>
      <c r="PYR66" s="197"/>
      <c r="PYS66" s="197"/>
      <c r="PYT66" s="197"/>
      <c r="PYU66" s="197"/>
      <c r="PYV66" s="197"/>
      <c r="PYW66" s="197"/>
      <c r="PYX66" s="197"/>
      <c r="PYY66" s="197"/>
      <c r="PYZ66" s="197"/>
      <c r="PZA66" s="197"/>
      <c r="PZB66" s="197"/>
      <c r="PZC66" s="197"/>
      <c r="PZD66" s="197"/>
      <c r="PZE66" s="197"/>
      <c r="PZF66" s="197"/>
      <c r="PZG66" s="197"/>
      <c r="PZH66" s="197"/>
      <c r="PZI66" s="197"/>
      <c r="PZJ66" s="197"/>
      <c r="PZK66" s="197"/>
      <c r="PZL66" s="197"/>
      <c r="PZM66" s="197"/>
      <c r="PZN66" s="197"/>
      <c r="PZO66" s="197"/>
      <c r="PZP66" s="197"/>
      <c r="PZQ66" s="197"/>
      <c r="PZR66" s="197"/>
      <c r="PZS66" s="197"/>
      <c r="PZT66" s="197"/>
      <c r="PZU66" s="197"/>
      <c r="PZV66" s="197"/>
      <c r="PZW66" s="197"/>
      <c r="PZX66" s="197"/>
      <c r="PZY66" s="197"/>
      <c r="PZZ66" s="197"/>
      <c r="QAA66" s="197"/>
      <c r="QAB66" s="197"/>
      <c r="QAC66" s="197"/>
      <c r="QAD66" s="197"/>
      <c r="QAE66" s="197"/>
      <c r="QAF66" s="197"/>
      <c r="QAG66" s="197"/>
      <c r="QAH66" s="197"/>
      <c r="QAI66" s="197"/>
      <c r="QAJ66" s="197"/>
      <c r="QAK66" s="197"/>
      <c r="QAL66" s="197"/>
      <c r="QAM66" s="197"/>
      <c r="QAN66" s="197"/>
      <c r="QAO66" s="197"/>
      <c r="QAP66" s="197"/>
      <c r="QAQ66" s="197"/>
      <c r="QAR66" s="197"/>
      <c r="QAS66" s="197"/>
      <c r="QAT66" s="197"/>
      <c r="QAU66" s="197"/>
      <c r="QAV66" s="197"/>
      <c r="QAW66" s="197"/>
      <c r="QAX66" s="197"/>
      <c r="QAY66" s="197"/>
      <c r="QAZ66" s="197"/>
      <c r="QBA66" s="197"/>
      <c r="QBB66" s="197"/>
      <c r="QBC66" s="197"/>
      <c r="QBD66" s="197"/>
      <c r="QBE66" s="197"/>
      <c r="QBF66" s="197"/>
      <c r="QBG66" s="197"/>
      <c r="QBH66" s="197"/>
      <c r="QBI66" s="197"/>
      <c r="QBJ66" s="197"/>
      <c r="QBK66" s="197"/>
      <c r="QBL66" s="197"/>
      <c r="QBM66" s="197"/>
      <c r="QBN66" s="197"/>
      <c r="QBO66" s="197"/>
      <c r="QBP66" s="197"/>
      <c r="QBQ66" s="197"/>
      <c r="QBR66" s="197"/>
      <c r="QBS66" s="197"/>
      <c r="QBT66" s="197"/>
      <c r="QBU66" s="197"/>
      <c r="QBV66" s="197"/>
      <c r="QBW66" s="197"/>
      <c r="QBX66" s="197"/>
      <c r="QBY66" s="197"/>
      <c r="QBZ66" s="197"/>
      <c r="QCA66" s="197"/>
      <c r="QCB66" s="197"/>
      <c r="QCC66" s="197"/>
      <c r="QCD66" s="197"/>
      <c r="QCE66" s="197"/>
      <c r="QCF66" s="197"/>
      <c r="QCG66" s="197"/>
      <c r="QCH66" s="197"/>
      <c r="QCI66" s="197"/>
      <c r="QCJ66" s="197"/>
      <c r="QCK66" s="197"/>
      <c r="QCL66" s="197"/>
      <c r="QCM66" s="197"/>
      <c r="QCN66" s="197"/>
      <c r="QCO66" s="197"/>
      <c r="QCP66" s="197"/>
      <c r="QCQ66" s="197"/>
      <c r="QCR66" s="197"/>
      <c r="QCS66" s="197"/>
      <c r="QCT66" s="197"/>
      <c r="QCU66" s="197"/>
      <c r="QCV66" s="197"/>
      <c r="QCW66" s="197"/>
      <c r="QCX66" s="197"/>
      <c r="QCY66" s="197"/>
      <c r="QCZ66" s="197"/>
      <c r="QDA66" s="197"/>
      <c r="QDB66" s="197"/>
      <c r="QDC66" s="197"/>
      <c r="QDD66" s="197"/>
      <c r="QDE66" s="197"/>
      <c r="QDF66" s="197"/>
      <c r="QDG66" s="197"/>
      <c r="QDH66" s="197"/>
      <c r="QDI66" s="197"/>
      <c r="QDJ66" s="197"/>
      <c r="QDK66" s="197"/>
      <c r="QDL66" s="197"/>
      <c r="QDM66" s="197"/>
      <c r="QDN66" s="197"/>
      <c r="QDO66" s="197"/>
      <c r="QDP66" s="197"/>
      <c r="QDQ66" s="197"/>
      <c r="QDR66" s="197"/>
      <c r="QDS66" s="197"/>
      <c r="QDT66" s="197"/>
      <c r="QDU66" s="197"/>
      <c r="QDV66" s="197"/>
      <c r="QDW66" s="197"/>
      <c r="QDX66" s="197"/>
      <c r="QDY66" s="197"/>
      <c r="QDZ66" s="197"/>
      <c r="QEA66" s="197"/>
      <c r="QEB66" s="197"/>
      <c r="QEC66" s="197"/>
      <c r="QED66" s="197"/>
      <c r="QEE66" s="197"/>
      <c r="QEF66" s="197"/>
      <c r="QEG66" s="197"/>
      <c r="QEH66" s="197"/>
      <c r="QEI66" s="197"/>
      <c r="QEJ66" s="197"/>
      <c r="QEK66" s="197"/>
      <c r="QEL66" s="197"/>
      <c r="QEM66" s="197"/>
      <c r="QEN66" s="197"/>
      <c r="QEO66" s="197"/>
      <c r="QEP66" s="197"/>
      <c r="QEQ66" s="197"/>
      <c r="QER66" s="197"/>
      <c r="QES66" s="197"/>
      <c r="QET66" s="197"/>
      <c r="QEU66" s="197"/>
      <c r="QEV66" s="197"/>
      <c r="QEW66" s="197"/>
      <c r="QEX66" s="197"/>
      <c r="QEY66" s="197"/>
      <c r="QEZ66" s="197"/>
      <c r="QFA66" s="197"/>
      <c r="QFB66" s="197"/>
      <c r="QFC66" s="197"/>
      <c r="QFD66" s="197"/>
      <c r="QFE66" s="197"/>
      <c r="QFF66" s="197"/>
      <c r="QFG66" s="197"/>
      <c r="QFH66" s="197"/>
      <c r="QFI66" s="197"/>
      <c r="QFJ66" s="197"/>
      <c r="QFK66" s="197"/>
      <c r="QFL66" s="197"/>
      <c r="QFM66" s="197"/>
      <c r="QFN66" s="197"/>
      <c r="QFO66" s="197"/>
      <c r="QFP66" s="197"/>
      <c r="QFQ66" s="197"/>
      <c r="QFR66" s="197"/>
      <c r="QFS66" s="197"/>
      <c r="QFT66" s="197"/>
      <c r="QFU66" s="197"/>
      <c r="QFV66" s="197"/>
      <c r="QFW66" s="197"/>
      <c r="QFX66" s="197"/>
      <c r="QFY66" s="197"/>
      <c r="QFZ66" s="197"/>
      <c r="QGA66" s="197"/>
      <c r="QGB66" s="197"/>
      <c r="QGC66" s="197"/>
      <c r="QGD66" s="197"/>
      <c r="QGE66" s="197"/>
      <c r="QGF66" s="197"/>
      <c r="QGG66" s="197"/>
      <c r="QGH66" s="197"/>
      <c r="QGI66" s="197"/>
      <c r="QGJ66" s="197"/>
      <c r="QGK66" s="197"/>
      <c r="QGL66" s="197"/>
      <c r="QGM66" s="197"/>
      <c r="QGN66" s="197"/>
      <c r="QGO66" s="197"/>
      <c r="QGP66" s="197"/>
      <c r="QGQ66" s="197"/>
      <c r="QGR66" s="197"/>
      <c r="QGS66" s="197"/>
      <c r="QGT66" s="197"/>
      <c r="QGU66" s="197"/>
      <c r="QGV66" s="197"/>
      <c r="QGW66" s="197"/>
      <c r="QGX66" s="197"/>
      <c r="QGY66" s="197"/>
      <c r="QGZ66" s="197"/>
      <c r="QHA66" s="197"/>
      <c r="QHB66" s="197"/>
      <c r="QHC66" s="197"/>
      <c r="QHD66" s="197"/>
      <c r="QHE66" s="197"/>
      <c r="QHF66" s="197"/>
      <c r="QHG66" s="197"/>
      <c r="QHH66" s="197"/>
      <c r="QHI66" s="197"/>
      <c r="QHJ66" s="197"/>
      <c r="QHK66" s="197"/>
      <c r="QHL66" s="197"/>
      <c r="QHM66" s="197"/>
      <c r="QHN66" s="197"/>
      <c r="QHO66" s="197"/>
      <c r="QHP66" s="197"/>
      <c r="QHQ66" s="197"/>
      <c r="QHR66" s="197"/>
      <c r="QHS66" s="197"/>
      <c r="QHT66" s="197"/>
      <c r="QHU66" s="197"/>
      <c r="QHV66" s="197"/>
      <c r="QHW66" s="197"/>
      <c r="QHX66" s="197"/>
      <c r="QHY66" s="197"/>
      <c r="QHZ66" s="197"/>
      <c r="QIA66" s="197"/>
      <c r="QIB66" s="197"/>
      <c r="QIC66" s="197"/>
      <c r="QID66" s="197"/>
      <c r="QIE66" s="197"/>
      <c r="QIF66" s="197"/>
      <c r="QIG66" s="197"/>
      <c r="QIH66" s="197"/>
      <c r="QII66" s="197"/>
      <c r="QIJ66" s="197"/>
      <c r="QIK66" s="197"/>
      <c r="QIL66" s="197"/>
      <c r="QIM66" s="197"/>
      <c r="QIN66" s="197"/>
      <c r="QIO66" s="197"/>
      <c r="QIP66" s="197"/>
      <c r="QIQ66" s="197"/>
      <c r="QIR66" s="197"/>
      <c r="QIS66" s="197"/>
      <c r="QIT66" s="197"/>
      <c r="QIU66" s="197"/>
      <c r="QIV66" s="197"/>
      <c r="QIW66" s="197"/>
      <c r="QIX66" s="197"/>
      <c r="QIY66" s="197"/>
      <c r="QIZ66" s="197"/>
      <c r="QJA66" s="197"/>
      <c r="QJB66" s="197"/>
      <c r="QJC66" s="197"/>
      <c r="QJD66" s="197"/>
      <c r="QJE66" s="197"/>
      <c r="QJF66" s="197"/>
      <c r="QJG66" s="197"/>
      <c r="QJH66" s="197"/>
      <c r="QJI66" s="197"/>
      <c r="QJJ66" s="197"/>
      <c r="QJK66" s="197"/>
      <c r="QJL66" s="197"/>
      <c r="QJM66" s="197"/>
      <c r="QJN66" s="197"/>
      <c r="QJO66" s="197"/>
      <c r="QJP66" s="197"/>
      <c r="QJQ66" s="197"/>
      <c r="QJR66" s="197"/>
      <c r="QJS66" s="197"/>
      <c r="QJT66" s="197"/>
      <c r="QJU66" s="197"/>
      <c r="QJV66" s="197"/>
      <c r="QJW66" s="197"/>
      <c r="QJX66" s="197"/>
      <c r="QJY66" s="197"/>
      <c r="QJZ66" s="197"/>
      <c r="QKA66" s="197"/>
      <c r="QKB66" s="197"/>
      <c r="QKC66" s="197"/>
      <c r="QKD66" s="197"/>
      <c r="QKE66" s="197"/>
      <c r="QKF66" s="197"/>
      <c r="QKG66" s="197"/>
      <c r="QKH66" s="197"/>
      <c r="QKI66" s="197"/>
      <c r="QKJ66" s="197"/>
      <c r="QKK66" s="197"/>
      <c r="QKL66" s="197"/>
      <c r="QKM66" s="197"/>
      <c r="QKN66" s="197"/>
      <c r="QKO66" s="197"/>
      <c r="QKP66" s="197"/>
      <c r="QKQ66" s="197"/>
      <c r="QKR66" s="197"/>
      <c r="QKS66" s="197"/>
      <c r="QKT66" s="197"/>
      <c r="QKU66" s="197"/>
      <c r="QKV66" s="197"/>
      <c r="QKW66" s="197"/>
      <c r="QKX66" s="197"/>
      <c r="QKY66" s="197"/>
      <c r="QKZ66" s="197"/>
      <c r="QLA66" s="197"/>
      <c r="QLB66" s="197"/>
      <c r="QLC66" s="197"/>
      <c r="QLD66" s="197"/>
      <c r="QLE66" s="197"/>
      <c r="QLF66" s="197"/>
      <c r="QLG66" s="197"/>
      <c r="QLH66" s="197"/>
      <c r="QLI66" s="197"/>
      <c r="QLJ66" s="197"/>
      <c r="QLK66" s="197"/>
      <c r="QLL66" s="197"/>
      <c r="QLM66" s="197"/>
      <c r="QLN66" s="197"/>
      <c r="QLO66" s="197"/>
      <c r="QLP66" s="197"/>
      <c r="QLQ66" s="197"/>
      <c r="QLR66" s="197"/>
      <c r="QLS66" s="197"/>
      <c r="QLT66" s="197"/>
      <c r="QLU66" s="197"/>
      <c r="QLV66" s="197"/>
      <c r="QLW66" s="197"/>
      <c r="QLX66" s="197"/>
      <c r="QLY66" s="197"/>
      <c r="QLZ66" s="197"/>
      <c r="QMA66" s="197"/>
      <c r="QMB66" s="197"/>
      <c r="QMC66" s="197"/>
      <c r="QMD66" s="197"/>
      <c r="QME66" s="197"/>
      <c r="QMF66" s="197"/>
      <c r="QMG66" s="197"/>
      <c r="QMH66" s="197"/>
      <c r="QMI66" s="197"/>
      <c r="QMJ66" s="197"/>
      <c r="QMK66" s="197"/>
      <c r="QML66" s="197"/>
      <c r="QMM66" s="197"/>
      <c r="QMN66" s="197"/>
      <c r="QMO66" s="197"/>
      <c r="QMP66" s="197"/>
      <c r="QMQ66" s="197"/>
      <c r="QMR66" s="197"/>
      <c r="QMS66" s="197"/>
      <c r="QMT66" s="197"/>
      <c r="QMU66" s="197"/>
      <c r="QMV66" s="197"/>
      <c r="QMW66" s="197"/>
      <c r="QMX66" s="197"/>
      <c r="QMY66" s="197"/>
      <c r="QMZ66" s="197"/>
      <c r="QNA66" s="197"/>
      <c r="QNB66" s="197"/>
      <c r="QNC66" s="197"/>
      <c r="QND66" s="197"/>
      <c r="QNE66" s="197"/>
      <c r="QNF66" s="197"/>
      <c r="QNG66" s="197"/>
      <c r="QNH66" s="197"/>
      <c r="QNI66" s="197"/>
      <c r="QNJ66" s="197"/>
      <c r="QNK66" s="197"/>
      <c r="QNL66" s="197"/>
      <c r="QNM66" s="197"/>
      <c r="QNN66" s="197"/>
      <c r="QNO66" s="197"/>
      <c r="QNP66" s="197"/>
      <c r="QNQ66" s="197"/>
      <c r="QNR66" s="197"/>
      <c r="QNS66" s="197"/>
      <c r="QNT66" s="197"/>
      <c r="QNU66" s="197"/>
      <c r="QNV66" s="197"/>
      <c r="QNW66" s="197"/>
      <c r="QNX66" s="197"/>
      <c r="QNY66" s="197"/>
      <c r="QNZ66" s="197"/>
      <c r="QOA66" s="197"/>
      <c r="QOB66" s="197"/>
      <c r="QOC66" s="197"/>
      <c r="QOD66" s="197"/>
      <c r="QOE66" s="197"/>
      <c r="QOF66" s="197"/>
      <c r="QOG66" s="197"/>
      <c r="QOH66" s="197"/>
      <c r="QOI66" s="197"/>
      <c r="QOJ66" s="197"/>
      <c r="QOK66" s="197"/>
      <c r="QOL66" s="197"/>
      <c r="QOM66" s="197"/>
      <c r="QON66" s="197"/>
      <c r="QOO66" s="197"/>
      <c r="QOP66" s="197"/>
      <c r="QOQ66" s="197"/>
      <c r="QOR66" s="197"/>
      <c r="QOS66" s="197"/>
      <c r="QOT66" s="197"/>
      <c r="QOU66" s="197"/>
      <c r="QOV66" s="197"/>
      <c r="QOW66" s="197"/>
      <c r="QOX66" s="197"/>
      <c r="QOY66" s="197"/>
      <c r="QOZ66" s="197"/>
      <c r="QPA66" s="197"/>
      <c r="QPB66" s="197"/>
      <c r="QPC66" s="197"/>
      <c r="QPD66" s="197"/>
      <c r="QPE66" s="197"/>
      <c r="QPF66" s="197"/>
      <c r="QPG66" s="197"/>
      <c r="QPH66" s="197"/>
      <c r="QPI66" s="197"/>
      <c r="QPJ66" s="197"/>
      <c r="QPK66" s="197"/>
      <c r="QPL66" s="197"/>
      <c r="QPM66" s="197"/>
      <c r="QPN66" s="197"/>
      <c r="QPO66" s="197"/>
      <c r="QPP66" s="197"/>
      <c r="QPQ66" s="197"/>
      <c r="QPR66" s="197"/>
      <c r="QPS66" s="197"/>
      <c r="QPT66" s="197"/>
      <c r="QPU66" s="197"/>
      <c r="QPV66" s="197"/>
      <c r="QPW66" s="197"/>
      <c r="QPX66" s="197"/>
      <c r="QPY66" s="197"/>
      <c r="QPZ66" s="197"/>
      <c r="QQA66" s="197"/>
      <c r="QQB66" s="197"/>
      <c r="QQC66" s="197"/>
      <c r="QQD66" s="197"/>
      <c r="QQE66" s="197"/>
      <c r="QQF66" s="197"/>
      <c r="QQG66" s="197"/>
      <c r="QQH66" s="197"/>
      <c r="QQI66" s="197"/>
      <c r="QQJ66" s="197"/>
      <c r="QQK66" s="197"/>
      <c r="QQL66" s="197"/>
      <c r="QQM66" s="197"/>
      <c r="QQN66" s="197"/>
      <c r="QQO66" s="197"/>
      <c r="QQP66" s="197"/>
      <c r="QQQ66" s="197"/>
      <c r="QQR66" s="197"/>
      <c r="QQS66" s="197"/>
      <c r="QQT66" s="197"/>
      <c r="QQU66" s="197"/>
      <c r="QQV66" s="197"/>
      <c r="QQW66" s="197"/>
      <c r="QQX66" s="197"/>
      <c r="QQY66" s="197"/>
      <c r="QQZ66" s="197"/>
      <c r="QRA66" s="197"/>
      <c r="QRB66" s="197"/>
      <c r="QRC66" s="197"/>
      <c r="QRD66" s="197"/>
      <c r="QRE66" s="197"/>
      <c r="QRF66" s="197"/>
      <c r="QRG66" s="197"/>
      <c r="QRH66" s="197"/>
      <c r="QRI66" s="197"/>
      <c r="QRJ66" s="197"/>
      <c r="QRK66" s="197"/>
      <c r="QRL66" s="197"/>
      <c r="QRM66" s="197"/>
      <c r="QRN66" s="197"/>
      <c r="QRO66" s="197"/>
      <c r="QRP66" s="197"/>
      <c r="QRQ66" s="197"/>
      <c r="QRR66" s="197"/>
      <c r="QRS66" s="197"/>
      <c r="QRT66" s="197"/>
      <c r="QRU66" s="197"/>
      <c r="QRV66" s="197"/>
      <c r="QRW66" s="197"/>
      <c r="QRX66" s="197"/>
      <c r="QRY66" s="197"/>
      <c r="QRZ66" s="197"/>
      <c r="QSA66" s="197"/>
      <c r="QSB66" s="197"/>
      <c r="QSC66" s="197"/>
      <c r="QSD66" s="197"/>
      <c r="QSE66" s="197"/>
      <c r="QSF66" s="197"/>
      <c r="QSG66" s="197"/>
      <c r="QSH66" s="197"/>
      <c r="QSI66" s="197"/>
      <c r="QSJ66" s="197"/>
      <c r="QSK66" s="197"/>
      <c r="QSL66" s="197"/>
      <c r="QSM66" s="197"/>
      <c r="QSN66" s="197"/>
      <c r="QSO66" s="197"/>
      <c r="QSP66" s="197"/>
      <c r="QSQ66" s="197"/>
      <c r="QSR66" s="197"/>
      <c r="QSS66" s="197"/>
      <c r="QST66" s="197"/>
      <c r="QSU66" s="197"/>
      <c r="QSV66" s="197"/>
      <c r="QSW66" s="197"/>
      <c r="QSX66" s="197"/>
      <c r="QSY66" s="197"/>
      <c r="QSZ66" s="197"/>
      <c r="QTA66" s="197"/>
      <c r="QTB66" s="197"/>
      <c r="QTC66" s="197"/>
      <c r="QTD66" s="197"/>
      <c r="QTE66" s="197"/>
      <c r="QTF66" s="197"/>
      <c r="QTG66" s="197"/>
      <c r="QTH66" s="197"/>
      <c r="QTI66" s="197"/>
      <c r="QTJ66" s="197"/>
      <c r="QTK66" s="197"/>
      <c r="QTL66" s="197"/>
      <c r="QTM66" s="197"/>
      <c r="QTN66" s="197"/>
      <c r="QTO66" s="197"/>
      <c r="QTP66" s="197"/>
      <c r="QTQ66" s="197"/>
      <c r="QTR66" s="197"/>
      <c r="QTS66" s="197"/>
      <c r="QTT66" s="197"/>
      <c r="QTU66" s="197"/>
      <c r="QTV66" s="197"/>
      <c r="QTW66" s="197"/>
      <c r="QTX66" s="197"/>
      <c r="QTY66" s="197"/>
      <c r="QTZ66" s="197"/>
      <c r="QUA66" s="197"/>
      <c r="QUB66" s="197"/>
      <c r="QUC66" s="197"/>
      <c r="QUD66" s="197"/>
      <c r="QUE66" s="197"/>
      <c r="QUF66" s="197"/>
      <c r="QUG66" s="197"/>
      <c r="QUH66" s="197"/>
      <c r="QUI66" s="197"/>
      <c r="QUJ66" s="197"/>
      <c r="QUK66" s="197"/>
      <c r="QUL66" s="197"/>
      <c r="QUM66" s="197"/>
      <c r="QUN66" s="197"/>
      <c r="QUO66" s="197"/>
      <c r="QUP66" s="197"/>
      <c r="QUQ66" s="197"/>
      <c r="QUR66" s="197"/>
      <c r="QUS66" s="197"/>
      <c r="QUT66" s="197"/>
      <c r="QUU66" s="197"/>
      <c r="QUV66" s="197"/>
      <c r="QUW66" s="197"/>
      <c r="QUX66" s="197"/>
      <c r="QUY66" s="197"/>
      <c r="QUZ66" s="197"/>
      <c r="QVA66" s="197"/>
      <c r="QVB66" s="197"/>
      <c r="QVC66" s="197"/>
      <c r="QVD66" s="197"/>
      <c r="QVE66" s="197"/>
      <c r="QVF66" s="197"/>
      <c r="QVG66" s="197"/>
      <c r="QVH66" s="197"/>
      <c r="QVI66" s="197"/>
      <c r="QVJ66" s="197"/>
      <c r="QVK66" s="197"/>
      <c r="QVL66" s="197"/>
      <c r="QVM66" s="197"/>
      <c r="QVN66" s="197"/>
      <c r="QVO66" s="197"/>
      <c r="QVP66" s="197"/>
      <c r="QVQ66" s="197"/>
      <c r="QVR66" s="197"/>
      <c r="QVS66" s="197"/>
      <c r="QVT66" s="197"/>
      <c r="QVU66" s="197"/>
      <c r="QVV66" s="197"/>
      <c r="QVW66" s="197"/>
      <c r="QVX66" s="197"/>
      <c r="QVY66" s="197"/>
      <c r="QVZ66" s="197"/>
      <c r="QWA66" s="197"/>
      <c r="QWB66" s="197"/>
      <c r="QWC66" s="197"/>
      <c r="QWD66" s="197"/>
      <c r="QWE66" s="197"/>
      <c r="QWF66" s="197"/>
      <c r="QWG66" s="197"/>
      <c r="QWH66" s="197"/>
      <c r="QWI66" s="197"/>
      <c r="QWJ66" s="197"/>
      <c r="QWK66" s="197"/>
      <c r="QWL66" s="197"/>
      <c r="QWM66" s="197"/>
      <c r="QWN66" s="197"/>
      <c r="QWO66" s="197"/>
      <c r="QWP66" s="197"/>
      <c r="QWQ66" s="197"/>
      <c r="QWR66" s="197"/>
      <c r="QWS66" s="197"/>
      <c r="QWT66" s="197"/>
      <c r="QWU66" s="197"/>
      <c r="QWV66" s="197"/>
      <c r="QWW66" s="197"/>
      <c r="QWX66" s="197"/>
      <c r="QWY66" s="197"/>
      <c r="QWZ66" s="197"/>
      <c r="QXA66" s="197"/>
      <c r="QXB66" s="197"/>
      <c r="QXC66" s="197"/>
      <c r="QXD66" s="197"/>
      <c r="QXE66" s="197"/>
      <c r="QXF66" s="197"/>
      <c r="QXG66" s="197"/>
      <c r="QXH66" s="197"/>
      <c r="QXI66" s="197"/>
      <c r="QXJ66" s="197"/>
      <c r="QXK66" s="197"/>
      <c r="QXL66" s="197"/>
      <c r="QXM66" s="197"/>
      <c r="QXN66" s="197"/>
      <c r="QXO66" s="197"/>
      <c r="QXP66" s="197"/>
      <c r="QXQ66" s="197"/>
      <c r="QXR66" s="197"/>
      <c r="QXS66" s="197"/>
      <c r="QXT66" s="197"/>
      <c r="QXU66" s="197"/>
      <c r="QXV66" s="197"/>
      <c r="QXW66" s="197"/>
      <c r="QXX66" s="197"/>
      <c r="QXY66" s="197"/>
      <c r="QXZ66" s="197"/>
      <c r="QYA66" s="197"/>
      <c r="QYB66" s="197"/>
      <c r="QYC66" s="197"/>
      <c r="QYD66" s="197"/>
      <c r="QYE66" s="197"/>
      <c r="QYF66" s="197"/>
      <c r="QYG66" s="197"/>
      <c r="QYH66" s="197"/>
      <c r="QYI66" s="197"/>
      <c r="QYJ66" s="197"/>
      <c r="QYK66" s="197"/>
      <c r="QYL66" s="197"/>
      <c r="QYM66" s="197"/>
      <c r="QYN66" s="197"/>
      <c r="QYO66" s="197"/>
      <c r="QYP66" s="197"/>
      <c r="QYQ66" s="197"/>
      <c r="QYR66" s="197"/>
      <c r="QYS66" s="197"/>
      <c r="QYT66" s="197"/>
      <c r="QYU66" s="197"/>
      <c r="QYV66" s="197"/>
      <c r="QYW66" s="197"/>
      <c r="QYX66" s="197"/>
      <c r="QYY66" s="197"/>
      <c r="QYZ66" s="197"/>
      <c r="QZA66" s="197"/>
      <c r="QZB66" s="197"/>
      <c r="QZC66" s="197"/>
      <c r="QZD66" s="197"/>
      <c r="QZE66" s="197"/>
      <c r="QZF66" s="197"/>
      <c r="QZG66" s="197"/>
      <c r="QZH66" s="197"/>
      <c r="QZI66" s="197"/>
      <c r="QZJ66" s="197"/>
      <c r="QZK66" s="197"/>
      <c r="QZL66" s="197"/>
      <c r="QZM66" s="197"/>
      <c r="QZN66" s="197"/>
      <c r="QZO66" s="197"/>
      <c r="QZP66" s="197"/>
      <c r="QZQ66" s="197"/>
      <c r="QZR66" s="197"/>
      <c r="QZS66" s="197"/>
      <c r="QZT66" s="197"/>
      <c r="QZU66" s="197"/>
      <c r="QZV66" s="197"/>
      <c r="QZW66" s="197"/>
      <c r="QZX66" s="197"/>
      <c r="QZY66" s="197"/>
      <c r="QZZ66" s="197"/>
      <c r="RAA66" s="197"/>
      <c r="RAB66" s="197"/>
      <c r="RAC66" s="197"/>
      <c r="RAD66" s="197"/>
      <c r="RAE66" s="197"/>
      <c r="RAF66" s="197"/>
      <c r="RAG66" s="197"/>
      <c r="RAH66" s="197"/>
      <c r="RAI66" s="197"/>
      <c r="RAJ66" s="197"/>
      <c r="RAK66" s="197"/>
      <c r="RAL66" s="197"/>
      <c r="RAM66" s="197"/>
      <c r="RAN66" s="197"/>
      <c r="RAO66" s="197"/>
      <c r="RAP66" s="197"/>
      <c r="RAQ66" s="197"/>
      <c r="RAR66" s="197"/>
      <c r="RAS66" s="197"/>
      <c r="RAT66" s="197"/>
      <c r="RAU66" s="197"/>
      <c r="RAV66" s="197"/>
      <c r="RAW66" s="197"/>
      <c r="RAX66" s="197"/>
      <c r="RAY66" s="197"/>
      <c r="RAZ66" s="197"/>
      <c r="RBA66" s="197"/>
      <c r="RBB66" s="197"/>
      <c r="RBC66" s="197"/>
      <c r="RBD66" s="197"/>
      <c r="RBE66" s="197"/>
      <c r="RBF66" s="197"/>
      <c r="RBG66" s="197"/>
      <c r="RBH66" s="197"/>
      <c r="RBI66" s="197"/>
      <c r="RBJ66" s="197"/>
      <c r="RBK66" s="197"/>
      <c r="RBL66" s="197"/>
      <c r="RBM66" s="197"/>
      <c r="RBN66" s="197"/>
      <c r="RBO66" s="197"/>
      <c r="RBP66" s="197"/>
      <c r="RBQ66" s="197"/>
      <c r="RBR66" s="197"/>
      <c r="RBS66" s="197"/>
      <c r="RBT66" s="197"/>
      <c r="RBU66" s="197"/>
      <c r="RBV66" s="197"/>
      <c r="RBW66" s="197"/>
      <c r="RBX66" s="197"/>
      <c r="RBY66" s="197"/>
      <c r="RBZ66" s="197"/>
      <c r="RCA66" s="197"/>
      <c r="RCB66" s="197"/>
      <c r="RCC66" s="197"/>
      <c r="RCD66" s="197"/>
      <c r="RCE66" s="197"/>
      <c r="RCF66" s="197"/>
      <c r="RCG66" s="197"/>
      <c r="RCH66" s="197"/>
      <c r="RCI66" s="197"/>
      <c r="RCJ66" s="197"/>
      <c r="RCK66" s="197"/>
      <c r="RCL66" s="197"/>
      <c r="RCM66" s="197"/>
      <c r="RCN66" s="197"/>
      <c r="RCO66" s="197"/>
      <c r="RCP66" s="197"/>
      <c r="RCQ66" s="197"/>
      <c r="RCR66" s="197"/>
      <c r="RCS66" s="197"/>
      <c r="RCT66" s="197"/>
      <c r="RCU66" s="197"/>
      <c r="RCV66" s="197"/>
      <c r="RCW66" s="197"/>
      <c r="RCX66" s="197"/>
      <c r="RCY66" s="197"/>
      <c r="RCZ66" s="197"/>
      <c r="RDA66" s="197"/>
      <c r="RDB66" s="197"/>
      <c r="RDC66" s="197"/>
      <c r="RDD66" s="197"/>
      <c r="RDE66" s="197"/>
      <c r="RDF66" s="197"/>
      <c r="RDG66" s="197"/>
      <c r="RDH66" s="197"/>
      <c r="RDI66" s="197"/>
      <c r="RDJ66" s="197"/>
      <c r="RDK66" s="197"/>
      <c r="RDL66" s="197"/>
      <c r="RDM66" s="197"/>
      <c r="RDN66" s="197"/>
      <c r="RDO66" s="197"/>
      <c r="RDP66" s="197"/>
      <c r="RDQ66" s="197"/>
      <c r="RDR66" s="197"/>
      <c r="RDS66" s="197"/>
      <c r="RDT66" s="197"/>
      <c r="RDU66" s="197"/>
      <c r="RDV66" s="197"/>
      <c r="RDW66" s="197"/>
      <c r="RDX66" s="197"/>
      <c r="RDY66" s="197"/>
      <c r="RDZ66" s="197"/>
      <c r="REA66" s="197"/>
      <c r="REB66" s="197"/>
      <c r="REC66" s="197"/>
      <c r="RED66" s="197"/>
      <c r="REE66" s="197"/>
      <c r="REF66" s="197"/>
      <c r="REG66" s="197"/>
      <c r="REH66" s="197"/>
      <c r="REI66" s="197"/>
      <c r="REJ66" s="197"/>
      <c r="REK66" s="197"/>
      <c r="REL66" s="197"/>
      <c r="REM66" s="197"/>
      <c r="REN66" s="197"/>
      <c r="REO66" s="197"/>
      <c r="REP66" s="197"/>
      <c r="REQ66" s="197"/>
      <c r="RER66" s="197"/>
      <c r="RES66" s="197"/>
      <c r="RET66" s="197"/>
      <c r="REU66" s="197"/>
      <c r="REV66" s="197"/>
      <c r="REW66" s="197"/>
      <c r="REX66" s="197"/>
      <c r="REY66" s="197"/>
      <c r="REZ66" s="197"/>
      <c r="RFA66" s="197"/>
      <c r="RFB66" s="197"/>
      <c r="RFC66" s="197"/>
      <c r="RFD66" s="197"/>
      <c r="RFE66" s="197"/>
      <c r="RFF66" s="197"/>
      <c r="RFG66" s="197"/>
      <c r="RFH66" s="197"/>
      <c r="RFI66" s="197"/>
      <c r="RFJ66" s="197"/>
      <c r="RFK66" s="197"/>
      <c r="RFL66" s="197"/>
      <c r="RFM66" s="197"/>
      <c r="RFN66" s="197"/>
      <c r="RFO66" s="197"/>
      <c r="RFP66" s="197"/>
      <c r="RFQ66" s="197"/>
      <c r="RFR66" s="197"/>
      <c r="RFS66" s="197"/>
      <c r="RFT66" s="197"/>
      <c r="RFU66" s="197"/>
      <c r="RFV66" s="197"/>
      <c r="RFW66" s="197"/>
      <c r="RFX66" s="197"/>
      <c r="RFY66" s="197"/>
      <c r="RFZ66" s="197"/>
      <c r="RGA66" s="197"/>
      <c r="RGB66" s="197"/>
      <c r="RGC66" s="197"/>
      <c r="RGD66" s="197"/>
      <c r="RGE66" s="197"/>
      <c r="RGF66" s="197"/>
      <c r="RGG66" s="197"/>
      <c r="RGH66" s="197"/>
      <c r="RGI66" s="197"/>
      <c r="RGJ66" s="197"/>
      <c r="RGK66" s="197"/>
      <c r="RGL66" s="197"/>
      <c r="RGM66" s="197"/>
      <c r="RGN66" s="197"/>
      <c r="RGO66" s="197"/>
      <c r="RGP66" s="197"/>
      <c r="RGQ66" s="197"/>
      <c r="RGR66" s="197"/>
      <c r="RGS66" s="197"/>
      <c r="RGT66" s="197"/>
      <c r="RGU66" s="197"/>
      <c r="RGV66" s="197"/>
      <c r="RGW66" s="197"/>
      <c r="RGX66" s="197"/>
      <c r="RGY66" s="197"/>
      <c r="RGZ66" s="197"/>
      <c r="RHA66" s="197"/>
      <c r="RHB66" s="197"/>
      <c r="RHC66" s="197"/>
      <c r="RHD66" s="197"/>
      <c r="RHE66" s="197"/>
      <c r="RHF66" s="197"/>
      <c r="RHG66" s="197"/>
      <c r="RHH66" s="197"/>
      <c r="RHI66" s="197"/>
      <c r="RHJ66" s="197"/>
      <c r="RHK66" s="197"/>
      <c r="RHL66" s="197"/>
      <c r="RHM66" s="197"/>
      <c r="RHN66" s="197"/>
      <c r="RHO66" s="197"/>
      <c r="RHP66" s="197"/>
      <c r="RHQ66" s="197"/>
      <c r="RHR66" s="197"/>
      <c r="RHS66" s="197"/>
      <c r="RHT66" s="197"/>
      <c r="RHU66" s="197"/>
      <c r="RHV66" s="197"/>
      <c r="RHW66" s="197"/>
      <c r="RHX66" s="197"/>
      <c r="RHY66" s="197"/>
      <c r="RHZ66" s="197"/>
      <c r="RIA66" s="197"/>
      <c r="RIB66" s="197"/>
      <c r="RIC66" s="197"/>
      <c r="RID66" s="197"/>
      <c r="RIE66" s="197"/>
      <c r="RIF66" s="197"/>
      <c r="RIG66" s="197"/>
      <c r="RIH66" s="197"/>
      <c r="RII66" s="197"/>
      <c r="RIJ66" s="197"/>
      <c r="RIK66" s="197"/>
      <c r="RIL66" s="197"/>
      <c r="RIM66" s="197"/>
      <c r="RIN66" s="197"/>
      <c r="RIO66" s="197"/>
      <c r="RIP66" s="197"/>
      <c r="RIQ66" s="197"/>
      <c r="RIR66" s="197"/>
      <c r="RIS66" s="197"/>
      <c r="RIT66" s="197"/>
      <c r="RIU66" s="197"/>
      <c r="RIV66" s="197"/>
      <c r="RIW66" s="197"/>
      <c r="RIX66" s="197"/>
      <c r="RIY66" s="197"/>
      <c r="RIZ66" s="197"/>
      <c r="RJA66" s="197"/>
      <c r="RJB66" s="197"/>
      <c r="RJC66" s="197"/>
      <c r="RJD66" s="197"/>
      <c r="RJE66" s="197"/>
      <c r="RJF66" s="197"/>
      <c r="RJG66" s="197"/>
      <c r="RJH66" s="197"/>
      <c r="RJI66" s="197"/>
      <c r="RJJ66" s="197"/>
      <c r="RJK66" s="197"/>
      <c r="RJL66" s="197"/>
      <c r="RJM66" s="197"/>
      <c r="RJN66" s="197"/>
      <c r="RJO66" s="197"/>
      <c r="RJP66" s="197"/>
      <c r="RJQ66" s="197"/>
      <c r="RJR66" s="197"/>
      <c r="RJS66" s="197"/>
      <c r="RJT66" s="197"/>
      <c r="RJU66" s="197"/>
      <c r="RJV66" s="197"/>
      <c r="RJW66" s="197"/>
      <c r="RJX66" s="197"/>
      <c r="RJY66" s="197"/>
      <c r="RJZ66" s="197"/>
      <c r="RKA66" s="197"/>
      <c r="RKB66" s="197"/>
      <c r="RKC66" s="197"/>
      <c r="RKD66" s="197"/>
      <c r="RKE66" s="197"/>
      <c r="RKF66" s="197"/>
      <c r="RKG66" s="197"/>
      <c r="RKH66" s="197"/>
      <c r="RKI66" s="197"/>
      <c r="RKJ66" s="197"/>
      <c r="RKK66" s="197"/>
      <c r="RKL66" s="197"/>
      <c r="RKM66" s="197"/>
      <c r="RKN66" s="197"/>
      <c r="RKO66" s="197"/>
      <c r="RKP66" s="197"/>
      <c r="RKQ66" s="197"/>
      <c r="RKR66" s="197"/>
      <c r="RKS66" s="197"/>
      <c r="RKT66" s="197"/>
      <c r="RKU66" s="197"/>
      <c r="RKV66" s="197"/>
      <c r="RKW66" s="197"/>
      <c r="RKX66" s="197"/>
      <c r="RKY66" s="197"/>
      <c r="RKZ66" s="197"/>
      <c r="RLA66" s="197"/>
      <c r="RLB66" s="197"/>
      <c r="RLC66" s="197"/>
      <c r="RLD66" s="197"/>
      <c r="RLE66" s="197"/>
      <c r="RLF66" s="197"/>
      <c r="RLG66" s="197"/>
      <c r="RLH66" s="197"/>
      <c r="RLI66" s="197"/>
      <c r="RLJ66" s="197"/>
      <c r="RLK66" s="197"/>
      <c r="RLL66" s="197"/>
      <c r="RLM66" s="197"/>
      <c r="RLN66" s="197"/>
      <c r="RLO66" s="197"/>
      <c r="RLP66" s="197"/>
      <c r="RLQ66" s="197"/>
      <c r="RLR66" s="197"/>
      <c r="RLS66" s="197"/>
      <c r="RLT66" s="197"/>
      <c r="RLU66" s="197"/>
      <c r="RLV66" s="197"/>
      <c r="RLW66" s="197"/>
      <c r="RLX66" s="197"/>
      <c r="RLY66" s="197"/>
      <c r="RLZ66" s="197"/>
      <c r="RMA66" s="197"/>
      <c r="RMB66" s="197"/>
      <c r="RMC66" s="197"/>
      <c r="RMD66" s="197"/>
      <c r="RME66" s="197"/>
      <c r="RMF66" s="197"/>
      <c r="RMG66" s="197"/>
      <c r="RMH66" s="197"/>
      <c r="RMI66" s="197"/>
      <c r="RMJ66" s="197"/>
      <c r="RMK66" s="197"/>
      <c r="RML66" s="197"/>
      <c r="RMM66" s="197"/>
      <c r="RMN66" s="197"/>
      <c r="RMO66" s="197"/>
      <c r="RMP66" s="197"/>
      <c r="RMQ66" s="197"/>
      <c r="RMR66" s="197"/>
      <c r="RMS66" s="197"/>
      <c r="RMT66" s="197"/>
      <c r="RMU66" s="197"/>
      <c r="RMV66" s="197"/>
      <c r="RMW66" s="197"/>
      <c r="RMX66" s="197"/>
      <c r="RMY66" s="197"/>
      <c r="RMZ66" s="197"/>
      <c r="RNA66" s="197"/>
      <c r="RNB66" s="197"/>
      <c r="RNC66" s="197"/>
      <c r="RND66" s="197"/>
      <c r="RNE66" s="197"/>
      <c r="RNF66" s="197"/>
      <c r="RNG66" s="197"/>
      <c r="RNH66" s="197"/>
      <c r="RNI66" s="197"/>
      <c r="RNJ66" s="197"/>
      <c r="RNK66" s="197"/>
      <c r="RNL66" s="197"/>
      <c r="RNM66" s="197"/>
      <c r="RNN66" s="197"/>
      <c r="RNO66" s="197"/>
      <c r="RNP66" s="197"/>
      <c r="RNQ66" s="197"/>
      <c r="RNR66" s="197"/>
      <c r="RNS66" s="197"/>
      <c r="RNT66" s="197"/>
      <c r="RNU66" s="197"/>
      <c r="RNV66" s="197"/>
      <c r="RNW66" s="197"/>
      <c r="RNX66" s="197"/>
      <c r="RNY66" s="197"/>
      <c r="RNZ66" s="197"/>
      <c r="ROA66" s="197"/>
      <c r="ROB66" s="197"/>
      <c r="ROC66" s="197"/>
      <c r="ROD66" s="197"/>
      <c r="ROE66" s="197"/>
      <c r="ROF66" s="197"/>
      <c r="ROG66" s="197"/>
      <c r="ROH66" s="197"/>
      <c r="ROI66" s="197"/>
      <c r="ROJ66" s="197"/>
      <c r="ROK66" s="197"/>
      <c r="ROL66" s="197"/>
      <c r="ROM66" s="197"/>
      <c r="RON66" s="197"/>
      <c r="ROO66" s="197"/>
      <c r="ROP66" s="197"/>
      <c r="ROQ66" s="197"/>
      <c r="ROR66" s="197"/>
      <c r="ROS66" s="197"/>
      <c r="ROT66" s="197"/>
      <c r="ROU66" s="197"/>
      <c r="ROV66" s="197"/>
      <c r="ROW66" s="197"/>
      <c r="ROX66" s="197"/>
      <c r="ROY66" s="197"/>
      <c r="ROZ66" s="197"/>
      <c r="RPA66" s="197"/>
      <c r="RPB66" s="197"/>
      <c r="RPC66" s="197"/>
      <c r="RPD66" s="197"/>
      <c r="RPE66" s="197"/>
      <c r="RPF66" s="197"/>
      <c r="RPG66" s="197"/>
      <c r="RPH66" s="197"/>
      <c r="RPI66" s="197"/>
      <c r="RPJ66" s="197"/>
      <c r="RPK66" s="197"/>
      <c r="RPL66" s="197"/>
      <c r="RPM66" s="197"/>
      <c r="RPN66" s="197"/>
      <c r="RPO66" s="197"/>
      <c r="RPP66" s="197"/>
      <c r="RPQ66" s="197"/>
      <c r="RPR66" s="197"/>
      <c r="RPS66" s="197"/>
      <c r="RPT66" s="197"/>
      <c r="RPU66" s="197"/>
      <c r="RPV66" s="197"/>
      <c r="RPW66" s="197"/>
      <c r="RPX66" s="197"/>
      <c r="RPY66" s="197"/>
      <c r="RPZ66" s="197"/>
      <c r="RQA66" s="197"/>
      <c r="RQB66" s="197"/>
      <c r="RQC66" s="197"/>
      <c r="RQD66" s="197"/>
      <c r="RQE66" s="197"/>
      <c r="RQF66" s="197"/>
      <c r="RQG66" s="197"/>
      <c r="RQH66" s="197"/>
      <c r="RQI66" s="197"/>
      <c r="RQJ66" s="197"/>
      <c r="RQK66" s="197"/>
      <c r="RQL66" s="197"/>
      <c r="RQM66" s="197"/>
      <c r="RQN66" s="197"/>
      <c r="RQO66" s="197"/>
      <c r="RQP66" s="197"/>
      <c r="RQQ66" s="197"/>
      <c r="RQR66" s="197"/>
      <c r="RQS66" s="197"/>
      <c r="RQT66" s="197"/>
      <c r="RQU66" s="197"/>
      <c r="RQV66" s="197"/>
      <c r="RQW66" s="197"/>
      <c r="RQX66" s="197"/>
      <c r="RQY66" s="197"/>
      <c r="RQZ66" s="197"/>
      <c r="RRA66" s="197"/>
      <c r="RRB66" s="197"/>
      <c r="RRC66" s="197"/>
      <c r="RRD66" s="197"/>
      <c r="RRE66" s="197"/>
      <c r="RRF66" s="197"/>
      <c r="RRG66" s="197"/>
      <c r="RRH66" s="197"/>
      <c r="RRI66" s="197"/>
      <c r="RRJ66" s="197"/>
      <c r="RRK66" s="197"/>
      <c r="RRL66" s="197"/>
      <c r="RRM66" s="197"/>
      <c r="RRN66" s="197"/>
      <c r="RRO66" s="197"/>
      <c r="RRP66" s="197"/>
      <c r="RRQ66" s="197"/>
      <c r="RRR66" s="197"/>
      <c r="RRS66" s="197"/>
      <c r="RRT66" s="197"/>
      <c r="RRU66" s="197"/>
      <c r="RRV66" s="197"/>
      <c r="RRW66" s="197"/>
      <c r="RRX66" s="197"/>
      <c r="RRY66" s="197"/>
      <c r="RRZ66" s="197"/>
      <c r="RSA66" s="197"/>
      <c r="RSB66" s="197"/>
      <c r="RSC66" s="197"/>
      <c r="RSD66" s="197"/>
      <c r="RSE66" s="197"/>
      <c r="RSF66" s="197"/>
      <c r="RSG66" s="197"/>
      <c r="RSH66" s="197"/>
      <c r="RSI66" s="197"/>
      <c r="RSJ66" s="197"/>
      <c r="RSK66" s="197"/>
      <c r="RSL66" s="197"/>
      <c r="RSM66" s="197"/>
      <c r="RSN66" s="197"/>
      <c r="RSO66" s="197"/>
      <c r="RSP66" s="197"/>
      <c r="RSQ66" s="197"/>
      <c r="RSR66" s="197"/>
      <c r="RSS66" s="197"/>
      <c r="RST66" s="197"/>
      <c r="RSU66" s="197"/>
      <c r="RSV66" s="197"/>
      <c r="RSW66" s="197"/>
      <c r="RSX66" s="197"/>
      <c r="RSY66" s="197"/>
      <c r="RSZ66" s="197"/>
      <c r="RTA66" s="197"/>
      <c r="RTB66" s="197"/>
      <c r="RTC66" s="197"/>
      <c r="RTD66" s="197"/>
      <c r="RTE66" s="197"/>
      <c r="RTF66" s="197"/>
      <c r="RTG66" s="197"/>
      <c r="RTH66" s="197"/>
      <c r="RTI66" s="197"/>
      <c r="RTJ66" s="197"/>
      <c r="RTK66" s="197"/>
      <c r="RTL66" s="197"/>
      <c r="RTM66" s="197"/>
      <c r="RTN66" s="197"/>
      <c r="RTO66" s="197"/>
      <c r="RTP66" s="197"/>
      <c r="RTQ66" s="197"/>
      <c r="RTR66" s="197"/>
      <c r="RTS66" s="197"/>
      <c r="RTT66" s="197"/>
      <c r="RTU66" s="197"/>
      <c r="RTV66" s="197"/>
      <c r="RTW66" s="197"/>
      <c r="RTX66" s="197"/>
      <c r="RTY66" s="197"/>
      <c r="RTZ66" s="197"/>
      <c r="RUA66" s="197"/>
      <c r="RUB66" s="197"/>
      <c r="RUC66" s="197"/>
      <c r="RUD66" s="197"/>
      <c r="RUE66" s="197"/>
      <c r="RUF66" s="197"/>
      <c r="RUG66" s="197"/>
      <c r="RUH66" s="197"/>
      <c r="RUI66" s="197"/>
      <c r="RUJ66" s="197"/>
      <c r="RUK66" s="197"/>
      <c r="RUL66" s="197"/>
      <c r="RUM66" s="197"/>
      <c r="RUN66" s="197"/>
      <c r="RUO66" s="197"/>
      <c r="RUP66" s="197"/>
      <c r="RUQ66" s="197"/>
      <c r="RUR66" s="197"/>
      <c r="RUS66" s="197"/>
      <c r="RUT66" s="197"/>
      <c r="RUU66" s="197"/>
      <c r="RUV66" s="197"/>
      <c r="RUW66" s="197"/>
      <c r="RUX66" s="197"/>
      <c r="RUY66" s="197"/>
      <c r="RUZ66" s="197"/>
      <c r="RVA66" s="197"/>
      <c r="RVB66" s="197"/>
      <c r="RVC66" s="197"/>
      <c r="RVD66" s="197"/>
      <c r="RVE66" s="197"/>
      <c r="RVF66" s="197"/>
      <c r="RVG66" s="197"/>
      <c r="RVH66" s="197"/>
      <c r="RVI66" s="197"/>
      <c r="RVJ66" s="197"/>
      <c r="RVK66" s="197"/>
      <c r="RVL66" s="197"/>
      <c r="RVM66" s="197"/>
      <c r="RVN66" s="197"/>
      <c r="RVO66" s="197"/>
      <c r="RVP66" s="197"/>
      <c r="RVQ66" s="197"/>
      <c r="RVR66" s="197"/>
      <c r="RVS66" s="197"/>
      <c r="RVT66" s="197"/>
      <c r="RVU66" s="197"/>
      <c r="RVV66" s="197"/>
      <c r="RVW66" s="197"/>
      <c r="RVX66" s="197"/>
      <c r="RVY66" s="197"/>
      <c r="RVZ66" s="197"/>
      <c r="RWA66" s="197"/>
      <c r="RWB66" s="197"/>
      <c r="RWC66" s="197"/>
      <c r="RWD66" s="197"/>
      <c r="RWE66" s="197"/>
      <c r="RWF66" s="197"/>
      <c r="RWG66" s="197"/>
      <c r="RWH66" s="197"/>
      <c r="RWI66" s="197"/>
      <c r="RWJ66" s="197"/>
      <c r="RWK66" s="197"/>
      <c r="RWL66" s="197"/>
      <c r="RWM66" s="197"/>
      <c r="RWN66" s="197"/>
      <c r="RWO66" s="197"/>
      <c r="RWP66" s="197"/>
      <c r="RWQ66" s="197"/>
      <c r="RWR66" s="197"/>
      <c r="RWS66" s="197"/>
      <c r="RWT66" s="197"/>
      <c r="RWU66" s="197"/>
      <c r="RWV66" s="197"/>
      <c r="RWW66" s="197"/>
      <c r="RWX66" s="197"/>
      <c r="RWY66" s="197"/>
      <c r="RWZ66" s="197"/>
      <c r="RXA66" s="197"/>
      <c r="RXB66" s="197"/>
      <c r="RXC66" s="197"/>
      <c r="RXD66" s="197"/>
      <c r="RXE66" s="197"/>
      <c r="RXF66" s="197"/>
      <c r="RXG66" s="197"/>
      <c r="RXH66" s="197"/>
      <c r="RXI66" s="197"/>
      <c r="RXJ66" s="197"/>
      <c r="RXK66" s="197"/>
      <c r="RXL66" s="197"/>
      <c r="RXM66" s="197"/>
      <c r="RXN66" s="197"/>
      <c r="RXO66" s="197"/>
      <c r="RXP66" s="197"/>
      <c r="RXQ66" s="197"/>
      <c r="RXR66" s="197"/>
      <c r="RXS66" s="197"/>
      <c r="RXT66" s="197"/>
      <c r="RXU66" s="197"/>
      <c r="RXV66" s="197"/>
      <c r="RXW66" s="197"/>
      <c r="RXX66" s="197"/>
      <c r="RXY66" s="197"/>
      <c r="RXZ66" s="197"/>
      <c r="RYA66" s="197"/>
      <c r="RYB66" s="197"/>
      <c r="RYC66" s="197"/>
      <c r="RYD66" s="197"/>
      <c r="RYE66" s="197"/>
      <c r="RYF66" s="197"/>
      <c r="RYG66" s="197"/>
      <c r="RYH66" s="197"/>
      <c r="RYI66" s="197"/>
      <c r="RYJ66" s="197"/>
      <c r="RYK66" s="197"/>
      <c r="RYL66" s="197"/>
      <c r="RYM66" s="197"/>
      <c r="RYN66" s="197"/>
      <c r="RYO66" s="197"/>
      <c r="RYP66" s="197"/>
      <c r="RYQ66" s="197"/>
      <c r="RYR66" s="197"/>
      <c r="RYS66" s="197"/>
      <c r="RYT66" s="197"/>
      <c r="RYU66" s="197"/>
      <c r="RYV66" s="197"/>
      <c r="RYW66" s="197"/>
      <c r="RYX66" s="197"/>
      <c r="RYY66" s="197"/>
      <c r="RYZ66" s="197"/>
      <c r="RZA66" s="197"/>
      <c r="RZB66" s="197"/>
      <c r="RZC66" s="197"/>
      <c r="RZD66" s="197"/>
      <c r="RZE66" s="197"/>
      <c r="RZF66" s="197"/>
      <c r="RZG66" s="197"/>
      <c r="RZH66" s="197"/>
      <c r="RZI66" s="197"/>
      <c r="RZJ66" s="197"/>
      <c r="RZK66" s="197"/>
      <c r="RZL66" s="197"/>
      <c r="RZM66" s="197"/>
      <c r="RZN66" s="197"/>
      <c r="RZO66" s="197"/>
      <c r="RZP66" s="197"/>
      <c r="RZQ66" s="197"/>
      <c r="RZR66" s="197"/>
      <c r="RZS66" s="197"/>
      <c r="RZT66" s="197"/>
      <c r="RZU66" s="197"/>
      <c r="RZV66" s="197"/>
      <c r="RZW66" s="197"/>
      <c r="RZX66" s="197"/>
      <c r="RZY66" s="197"/>
      <c r="RZZ66" s="197"/>
      <c r="SAA66" s="197"/>
      <c r="SAB66" s="197"/>
      <c r="SAC66" s="197"/>
      <c r="SAD66" s="197"/>
      <c r="SAE66" s="197"/>
      <c r="SAF66" s="197"/>
      <c r="SAG66" s="197"/>
      <c r="SAH66" s="197"/>
      <c r="SAI66" s="197"/>
      <c r="SAJ66" s="197"/>
      <c r="SAK66" s="197"/>
      <c r="SAL66" s="197"/>
      <c r="SAM66" s="197"/>
      <c r="SAN66" s="197"/>
      <c r="SAO66" s="197"/>
      <c r="SAP66" s="197"/>
      <c r="SAQ66" s="197"/>
      <c r="SAR66" s="197"/>
      <c r="SAS66" s="197"/>
      <c r="SAT66" s="197"/>
      <c r="SAU66" s="197"/>
      <c r="SAV66" s="197"/>
      <c r="SAW66" s="197"/>
      <c r="SAX66" s="197"/>
      <c r="SAY66" s="197"/>
      <c r="SAZ66" s="197"/>
      <c r="SBA66" s="197"/>
      <c r="SBB66" s="197"/>
      <c r="SBC66" s="197"/>
      <c r="SBD66" s="197"/>
      <c r="SBE66" s="197"/>
      <c r="SBF66" s="197"/>
      <c r="SBG66" s="197"/>
      <c r="SBH66" s="197"/>
      <c r="SBI66" s="197"/>
      <c r="SBJ66" s="197"/>
      <c r="SBK66" s="197"/>
      <c r="SBL66" s="197"/>
      <c r="SBM66" s="197"/>
      <c r="SBN66" s="197"/>
      <c r="SBO66" s="197"/>
      <c r="SBP66" s="197"/>
      <c r="SBQ66" s="197"/>
      <c r="SBR66" s="197"/>
      <c r="SBS66" s="197"/>
      <c r="SBT66" s="197"/>
      <c r="SBU66" s="197"/>
      <c r="SBV66" s="197"/>
      <c r="SBW66" s="197"/>
      <c r="SBX66" s="197"/>
      <c r="SBY66" s="197"/>
      <c r="SBZ66" s="197"/>
      <c r="SCA66" s="197"/>
      <c r="SCB66" s="197"/>
      <c r="SCC66" s="197"/>
      <c r="SCD66" s="197"/>
      <c r="SCE66" s="197"/>
      <c r="SCF66" s="197"/>
      <c r="SCG66" s="197"/>
      <c r="SCH66" s="197"/>
      <c r="SCI66" s="197"/>
      <c r="SCJ66" s="197"/>
      <c r="SCK66" s="197"/>
      <c r="SCL66" s="197"/>
      <c r="SCM66" s="197"/>
      <c r="SCN66" s="197"/>
      <c r="SCO66" s="197"/>
      <c r="SCP66" s="197"/>
      <c r="SCQ66" s="197"/>
      <c r="SCR66" s="197"/>
      <c r="SCS66" s="197"/>
      <c r="SCT66" s="197"/>
      <c r="SCU66" s="197"/>
      <c r="SCV66" s="197"/>
      <c r="SCW66" s="197"/>
      <c r="SCX66" s="197"/>
      <c r="SCY66" s="197"/>
      <c r="SCZ66" s="197"/>
      <c r="SDA66" s="197"/>
      <c r="SDB66" s="197"/>
      <c r="SDC66" s="197"/>
      <c r="SDD66" s="197"/>
      <c r="SDE66" s="197"/>
      <c r="SDF66" s="197"/>
      <c r="SDG66" s="197"/>
      <c r="SDH66" s="197"/>
      <c r="SDI66" s="197"/>
      <c r="SDJ66" s="197"/>
      <c r="SDK66" s="197"/>
      <c r="SDL66" s="197"/>
      <c r="SDM66" s="197"/>
      <c r="SDN66" s="197"/>
      <c r="SDO66" s="197"/>
      <c r="SDP66" s="197"/>
      <c r="SDQ66" s="197"/>
      <c r="SDR66" s="197"/>
      <c r="SDS66" s="197"/>
      <c r="SDT66" s="197"/>
      <c r="SDU66" s="197"/>
      <c r="SDV66" s="197"/>
      <c r="SDW66" s="197"/>
      <c r="SDX66" s="197"/>
      <c r="SDY66" s="197"/>
      <c r="SDZ66" s="197"/>
      <c r="SEA66" s="197"/>
      <c r="SEB66" s="197"/>
      <c r="SEC66" s="197"/>
      <c r="SED66" s="197"/>
      <c r="SEE66" s="197"/>
      <c r="SEF66" s="197"/>
      <c r="SEG66" s="197"/>
      <c r="SEH66" s="197"/>
      <c r="SEI66" s="197"/>
      <c r="SEJ66" s="197"/>
      <c r="SEK66" s="197"/>
      <c r="SEL66" s="197"/>
      <c r="SEM66" s="197"/>
      <c r="SEN66" s="197"/>
      <c r="SEO66" s="197"/>
      <c r="SEP66" s="197"/>
      <c r="SEQ66" s="197"/>
      <c r="SER66" s="197"/>
      <c r="SES66" s="197"/>
      <c r="SET66" s="197"/>
      <c r="SEU66" s="197"/>
      <c r="SEV66" s="197"/>
      <c r="SEW66" s="197"/>
      <c r="SEX66" s="197"/>
      <c r="SEY66" s="197"/>
      <c r="SEZ66" s="197"/>
      <c r="SFA66" s="197"/>
      <c r="SFB66" s="197"/>
      <c r="SFC66" s="197"/>
      <c r="SFD66" s="197"/>
      <c r="SFE66" s="197"/>
      <c r="SFF66" s="197"/>
      <c r="SFG66" s="197"/>
      <c r="SFH66" s="197"/>
      <c r="SFI66" s="197"/>
      <c r="SFJ66" s="197"/>
      <c r="SFK66" s="197"/>
      <c r="SFL66" s="197"/>
      <c r="SFM66" s="197"/>
      <c r="SFN66" s="197"/>
      <c r="SFO66" s="197"/>
      <c r="SFP66" s="197"/>
      <c r="SFQ66" s="197"/>
      <c r="SFR66" s="197"/>
      <c r="SFS66" s="197"/>
      <c r="SFT66" s="197"/>
      <c r="SFU66" s="197"/>
      <c r="SFV66" s="197"/>
      <c r="SFW66" s="197"/>
      <c r="SFX66" s="197"/>
      <c r="SFY66" s="197"/>
      <c r="SFZ66" s="197"/>
      <c r="SGA66" s="197"/>
      <c r="SGB66" s="197"/>
      <c r="SGC66" s="197"/>
      <c r="SGD66" s="197"/>
      <c r="SGE66" s="197"/>
      <c r="SGF66" s="197"/>
      <c r="SGG66" s="197"/>
      <c r="SGH66" s="197"/>
      <c r="SGI66" s="197"/>
      <c r="SGJ66" s="197"/>
      <c r="SGK66" s="197"/>
      <c r="SGL66" s="197"/>
      <c r="SGM66" s="197"/>
      <c r="SGN66" s="197"/>
      <c r="SGO66" s="197"/>
      <c r="SGP66" s="197"/>
      <c r="SGQ66" s="197"/>
      <c r="SGR66" s="197"/>
      <c r="SGS66" s="197"/>
      <c r="SGT66" s="197"/>
      <c r="SGU66" s="197"/>
      <c r="SGV66" s="197"/>
      <c r="SGW66" s="197"/>
      <c r="SGX66" s="197"/>
      <c r="SGY66" s="197"/>
      <c r="SGZ66" s="197"/>
      <c r="SHA66" s="197"/>
      <c r="SHB66" s="197"/>
      <c r="SHC66" s="197"/>
      <c r="SHD66" s="197"/>
      <c r="SHE66" s="197"/>
      <c r="SHF66" s="197"/>
      <c r="SHG66" s="197"/>
      <c r="SHH66" s="197"/>
      <c r="SHI66" s="197"/>
      <c r="SHJ66" s="197"/>
      <c r="SHK66" s="197"/>
      <c r="SHL66" s="197"/>
      <c r="SHM66" s="197"/>
      <c r="SHN66" s="197"/>
      <c r="SHO66" s="197"/>
      <c r="SHP66" s="197"/>
      <c r="SHQ66" s="197"/>
      <c r="SHR66" s="197"/>
      <c r="SHS66" s="197"/>
      <c r="SHT66" s="197"/>
      <c r="SHU66" s="197"/>
      <c r="SHV66" s="197"/>
      <c r="SHW66" s="197"/>
      <c r="SHX66" s="197"/>
      <c r="SHY66" s="197"/>
      <c r="SHZ66" s="197"/>
      <c r="SIA66" s="197"/>
      <c r="SIB66" s="197"/>
      <c r="SIC66" s="197"/>
      <c r="SID66" s="197"/>
      <c r="SIE66" s="197"/>
      <c r="SIF66" s="197"/>
      <c r="SIG66" s="197"/>
      <c r="SIH66" s="197"/>
      <c r="SII66" s="197"/>
      <c r="SIJ66" s="197"/>
      <c r="SIK66" s="197"/>
      <c r="SIL66" s="197"/>
      <c r="SIM66" s="197"/>
      <c r="SIN66" s="197"/>
      <c r="SIO66" s="197"/>
      <c r="SIP66" s="197"/>
      <c r="SIQ66" s="197"/>
      <c r="SIR66" s="197"/>
      <c r="SIS66" s="197"/>
      <c r="SIT66" s="197"/>
      <c r="SIU66" s="197"/>
      <c r="SIV66" s="197"/>
      <c r="SIW66" s="197"/>
      <c r="SIX66" s="197"/>
      <c r="SIY66" s="197"/>
      <c r="SIZ66" s="197"/>
      <c r="SJA66" s="197"/>
      <c r="SJB66" s="197"/>
      <c r="SJC66" s="197"/>
      <c r="SJD66" s="197"/>
      <c r="SJE66" s="197"/>
      <c r="SJF66" s="197"/>
      <c r="SJG66" s="197"/>
      <c r="SJH66" s="197"/>
      <c r="SJI66" s="197"/>
      <c r="SJJ66" s="197"/>
      <c r="SJK66" s="197"/>
      <c r="SJL66" s="197"/>
      <c r="SJM66" s="197"/>
      <c r="SJN66" s="197"/>
      <c r="SJO66" s="197"/>
      <c r="SJP66" s="197"/>
      <c r="SJQ66" s="197"/>
      <c r="SJR66" s="197"/>
      <c r="SJS66" s="197"/>
      <c r="SJT66" s="197"/>
      <c r="SJU66" s="197"/>
      <c r="SJV66" s="197"/>
      <c r="SJW66" s="197"/>
      <c r="SJX66" s="197"/>
      <c r="SJY66" s="197"/>
      <c r="SJZ66" s="197"/>
      <c r="SKA66" s="197"/>
      <c r="SKB66" s="197"/>
      <c r="SKC66" s="197"/>
      <c r="SKD66" s="197"/>
      <c r="SKE66" s="197"/>
      <c r="SKF66" s="197"/>
      <c r="SKG66" s="197"/>
      <c r="SKH66" s="197"/>
      <c r="SKI66" s="197"/>
      <c r="SKJ66" s="197"/>
      <c r="SKK66" s="197"/>
      <c r="SKL66" s="197"/>
      <c r="SKM66" s="197"/>
      <c r="SKN66" s="197"/>
      <c r="SKO66" s="197"/>
      <c r="SKP66" s="197"/>
      <c r="SKQ66" s="197"/>
      <c r="SKR66" s="197"/>
      <c r="SKS66" s="197"/>
      <c r="SKT66" s="197"/>
      <c r="SKU66" s="197"/>
      <c r="SKV66" s="197"/>
      <c r="SKW66" s="197"/>
      <c r="SKX66" s="197"/>
      <c r="SKY66" s="197"/>
      <c r="SKZ66" s="197"/>
      <c r="SLA66" s="197"/>
      <c r="SLB66" s="197"/>
      <c r="SLC66" s="197"/>
      <c r="SLD66" s="197"/>
      <c r="SLE66" s="197"/>
      <c r="SLF66" s="197"/>
      <c r="SLG66" s="197"/>
      <c r="SLH66" s="197"/>
      <c r="SLI66" s="197"/>
      <c r="SLJ66" s="197"/>
      <c r="SLK66" s="197"/>
      <c r="SLL66" s="197"/>
      <c r="SLM66" s="197"/>
      <c r="SLN66" s="197"/>
      <c r="SLO66" s="197"/>
      <c r="SLP66" s="197"/>
      <c r="SLQ66" s="197"/>
      <c r="SLR66" s="197"/>
      <c r="SLS66" s="197"/>
      <c r="SLT66" s="197"/>
      <c r="SLU66" s="197"/>
      <c r="SLV66" s="197"/>
      <c r="SLW66" s="197"/>
      <c r="SLX66" s="197"/>
      <c r="SLY66" s="197"/>
      <c r="SLZ66" s="197"/>
      <c r="SMA66" s="197"/>
      <c r="SMB66" s="197"/>
      <c r="SMC66" s="197"/>
      <c r="SMD66" s="197"/>
      <c r="SME66" s="197"/>
      <c r="SMF66" s="197"/>
      <c r="SMG66" s="197"/>
      <c r="SMH66" s="197"/>
      <c r="SMI66" s="197"/>
      <c r="SMJ66" s="197"/>
      <c r="SMK66" s="197"/>
      <c r="SML66" s="197"/>
      <c r="SMM66" s="197"/>
      <c r="SMN66" s="197"/>
      <c r="SMO66" s="197"/>
      <c r="SMP66" s="197"/>
      <c r="SMQ66" s="197"/>
      <c r="SMR66" s="197"/>
      <c r="SMS66" s="197"/>
      <c r="SMT66" s="197"/>
      <c r="SMU66" s="197"/>
      <c r="SMV66" s="197"/>
      <c r="SMW66" s="197"/>
      <c r="SMX66" s="197"/>
      <c r="SMY66" s="197"/>
      <c r="SMZ66" s="197"/>
      <c r="SNA66" s="197"/>
      <c r="SNB66" s="197"/>
      <c r="SNC66" s="197"/>
      <c r="SND66" s="197"/>
      <c r="SNE66" s="197"/>
      <c r="SNF66" s="197"/>
      <c r="SNG66" s="197"/>
      <c r="SNH66" s="197"/>
      <c r="SNI66" s="197"/>
      <c r="SNJ66" s="197"/>
      <c r="SNK66" s="197"/>
      <c r="SNL66" s="197"/>
      <c r="SNM66" s="197"/>
      <c r="SNN66" s="197"/>
      <c r="SNO66" s="197"/>
      <c r="SNP66" s="197"/>
      <c r="SNQ66" s="197"/>
      <c r="SNR66" s="197"/>
      <c r="SNS66" s="197"/>
      <c r="SNT66" s="197"/>
      <c r="SNU66" s="197"/>
      <c r="SNV66" s="197"/>
      <c r="SNW66" s="197"/>
      <c r="SNX66" s="197"/>
      <c r="SNY66" s="197"/>
      <c r="SNZ66" s="197"/>
      <c r="SOA66" s="197"/>
      <c r="SOB66" s="197"/>
      <c r="SOC66" s="197"/>
      <c r="SOD66" s="197"/>
      <c r="SOE66" s="197"/>
      <c r="SOF66" s="197"/>
      <c r="SOG66" s="197"/>
      <c r="SOH66" s="197"/>
      <c r="SOI66" s="197"/>
      <c r="SOJ66" s="197"/>
      <c r="SOK66" s="197"/>
      <c r="SOL66" s="197"/>
      <c r="SOM66" s="197"/>
      <c r="SON66" s="197"/>
      <c r="SOO66" s="197"/>
      <c r="SOP66" s="197"/>
      <c r="SOQ66" s="197"/>
      <c r="SOR66" s="197"/>
      <c r="SOS66" s="197"/>
      <c r="SOT66" s="197"/>
      <c r="SOU66" s="197"/>
      <c r="SOV66" s="197"/>
      <c r="SOW66" s="197"/>
      <c r="SOX66" s="197"/>
      <c r="SOY66" s="197"/>
      <c r="SOZ66" s="197"/>
      <c r="SPA66" s="197"/>
      <c r="SPB66" s="197"/>
      <c r="SPC66" s="197"/>
      <c r="SPD66" s="197"/>
      <c r="SPE66" s="197"/>
      <c r="SPF66" s="197"/>
      <c r="SPG66" s="197"/>
      <c r="SPH66" s="197"/>
      <c r="SPI66" s="197"/>
      <c r="SPJ66" s="197"/>
      <c r="SPK66" s="197"/>
      <c r="SPL66" s="197"/>
      <c r="SPM66" s="197"/>
      <c r="SPN66" s="197"/>
      <c r="SPO66" s="197"/>
      <c r="SPP66" s="197"/>
      <c r="SPQ66" s="197"/>
      <c r="SPR66" s="197"/>
      <c r="SPS66" s="197"/>
      <c r="SPT66" s="197"/>
      <c r="SPU66" s="197"/>
      <c r="SPV66" s="197"/>
      <c r="SPW66" s="197"/>
      <c r="SPX66" s="197"/>
      <c r="SPY66" s="197"/>
      <c r="SPZ66" s="197"/>
      <c r="SQA66" s="197"/>
      <c r="SQB66" s="197"/>
      <c r="SQC66" s="197"/>
      <c r="SQD66" s="197"/>
      <c r="SQE66" s="197"/>
      <c r="SQF66" s="197"/>
      <c r="SQG66" s="197"/>
      <c r="SQH66" s="197"/>
      <c r="SQI66" s="197"/>
      <c r="SQJ66" s="197"/>
      <c r="SQK66" s="197"/>
      <c r="SQL66" s="197"/>
      <c r="SQM66" s="197"/>
      <c r="SQN66" s="197"/>
      <c r="SQO66" s="197"/>
      <c r="SQP66" s="197"/>
      <c r="SQQ66" s="197"/>
      <c r="SQR66" s="197"/>
      <c r="SQS66" s="197"/>
      <c r="SQT66" s="197"/>
      <c r="SQU66" s="197"/>
      <c r="SQV66" s="197"/>
      <c r="SQW66" s="197"/>
      <c r="SQX66" s="197"/>
      <c r="SQY66" s="197"/>
      <c r="SQZ66" s="197"/>
      <c r="SRA66" s="197"/>
      <c r="SRB66" s="197"/>
      <c r="SRC66" s="197"/>
      <c r="SRD66" s="197"/>
      <c r="SRE66" s="197"/>
      <c r="SRF66" s="197"/>
      <c r="SRG66" s="197"/>
      <c r="SRH66" s="197"/>
      <c r="SRI66" s="197"/>
      <c r="SRJ66" s="197"/>
      <c r="SRK66" s="197"/>
      <c r="SRL66" s="197"/>
      <c r="SRM66" s="197"/>
      <c r="SRN66" s="197"/>
      <c r="SRO66" s="197"/>
      <c r="SRP66" s="197"/>
      <c r="SRQ66" s="197"/>
      <c r="SRR66" s="197"/>
      <c r="SRS66" s="197"/>
      <c r="SRT66" s="197"/>
      <c r="SRU66" s="197"/>
      <c r="SRV66" s="197"/>
      <c r="SRW66" s="197"/>
      <c r="SRX66" s="197"/>
      <c r="SRY66" s="197"/>
      <c r="SRZ66" s="197"/>
      <c r="SSA66" s="197"/>
      <c r="SSB66" s="197"/>
      <c r="SSC66" s="197"/>
      <c r="SSD66" s="197"/>
      <c r="SSE66" s="197"/>
      <c r="SSF66" s="197"/>
      <c r="SSG66" s="197"/>
      <c r="SSH66" s="197"/>
      <c r="SSI66" s="197"/>
      <c r="SSJ66" s="197"/>
      <c r="SSK66" s="197"/>
      <c r="SSL66" s="197"/>
      <c r="SSM66" s="197"/>
      <c r="SSN66" s="197"/>
      <c r="SSO66" s="197"/>
      <c r="SSP66" s="197"/>
      <c r="SSQ66" s="197"/>
      <c r="SSR66" s="197"/>
      <c r="SSS66" s="197"/>
      <c r="SST66" s="197"/>
      <c r="SSU66" s="197"/>
      <c r="SSV66" s="197"/>
      <c r="SSW66" s="197"/>
      <c r="SSX66" s="197"/>
      <c r="SSY66" s="197"/>
      <c r="SSZ66" s="197"/>
      <c r="STA66" s="197"/>
      <c r="STB66" s="197"/>
      <c r="STC66" s="197"/>
      <c r="STD66" s="197"/>
      <c r="STE66" s="197"/>
      <c r="STF66" s="197"/>
      <c r="STG66" s="197"/>
      <c r="STH66" s="197"/>
      <c r="STI66" s="197"/>
      <c r="STJ66" s="197"/>
      <c r="STK66" s="197"/>
      <c r="STL66" s="197"/>
      <c r="STM66" s="197"/>
      <c r="STN66" s="197"/>
      <c r="STO66" s="197"/>
      <c r="STP66" s="197"/>
      <c r="STQ66" s="197"/>
      <c r="STR66" s="197"/>
      <c r="STS66" s="197"/>
      <c r="STT66" s="197"/>
      <c r="STU66" s="197"/>
      <c r="STV66" s="197"/>
      <c r="STW66" s="197"/>
      <c r="STX66" s="197"/>
      <c r="STY66" s="197"/>
      <c r="STZ66" s="197"/>
      <c r="SUA66" s="197"/>
      <c r="SUB66" s="197"/>
      <c r="SUC66" s="197"/>
      <c r="SUD66" s="197"/>
      <c r="SUE66" s="197"/>
      <c r="SUF66" s="197"/>
      <c r="SUG66" s="197"/>
      <c r="SUH66" s="197"/>
      <c r="SUI66" s="197"/>
      <c r="SUJ66" s="197"/>
      <c r="SUK66" s="197"/>
      <c r="SUL66" s="197"/>
      <c r="SUM66" s="197"/>
      <c r="SUN66" s="197"/>
      <c r="SUO66" s="197"/>
      <c r="SUP66" s="197"/>
      <c r="SUQ66" s="197"/>
      <c r="SUR66" s="197"/>
      <c r="SUS66" s="197"/>
      <c r="SUT66" s="197"/>
      <c r="SUU66" s="197"/>
      <c r="SUV66" s="197"/>
      <c r="SUW66" s="197"/>
      <c r="SUX66" s="197"/>
      <c r="SUY66" s="197"/>
      <c r="SUZ66" s="197"/>
      <c r="SVA66" s="197"/>
      <c r="SVB66" s="197"/>
      <c r="SVC66" s="197"/>
      <c r="SVD66" s="197"/>
      <c r="SVE66" s="197"/>
      <c r="SVF66" s="197"/>
      <c r="SVG66" s="197"/>
      <c r="SVH66" s="197"/>
      <c r="SVI66" s="197"/>
      <c r="SVJ66" s="197"/>
      <c r="SVK66" s="197"/>
      <c r="SVL66" s="197"/>
      <c r="SVM66" s="197"/>
      <c r="SVN66" s="197"/>
      <c r="SVO66" s="197"/>
      <c r="SVP66" s="197"/>
      <c r="SVQ66" s="197"/>
      <c r="SVR66" s="197"/>
      <c r="SVS66" s="197"/>
      <c r="SVT66" s="197"/>
      <c r="SVU66" s="197"/>
      <c r="SVV66" s="197"/>
      <c r="SVW66" s="197"/>
      <c r="SVX66" s="197"/>
      <c r="SVY66" s="197"/>
      <c r="SVZ66" s="197"/>
      <c r="SWA66" s="197"/>
      <c r="SWB66" s="197"/>
      <c r="SWC66" s="197"/>
      <c r="SWD66" s="197"/>
      <c r="SWE66" s="197"/>
      <c r="SWF66" s="197"/>
      <c r="SWG66" s="197"/>
      <c r="SWH66" s="197"/>
      <c r="SWI66" s="197"/>
      <c r="SWJ66" s="197"/>
      <c r="SWK66" s="197"/>
      <c r="SWL66" s="197"/>
      <c r="SWM66" s="197"/>
      <c r="SWN66" s="197"/>
      <c r="SWO66" s="197"/>
      <c r="SWP66" s="197"/>
      <c r="SWQ66" s="197"/>
      <c r="SWR66" s="197"/>
      <c r="SWS66" s="197"/>
      <c r="SWT66" s="197"/>
      <c r="SWU66" s="197"/>
      <c r="SWV66" s="197"/>
      <c r="SWW66" s="197"/>
      <c r="SWX66" s="197"/>
      <c r="SWY66" s="197"/>
      <c r="SWZ66" s="197"/>
      <c r="SXA66" s="197"/>
      <c r="SXB66" s="197"/>
      <c r="SXC66" s="197"/>
      <c r="SXD66" s="197"/>
      <c r="SXE66" s="197"/>
      <c r="SXF66" s="197"/>
      <c r="SXG66" s="197"/>
      <c r="SXH66" s="197"/>
      <c r="SXI66" s="197"/>
      <c r="SXJ66" s="197"/>
      <c r="SXK66" s="197"/>
      <c r="SXL66" s="197"/>
      <c r="SXM66" s="197"/>
      <c r="SXN66" s="197"/>
      <c r="SXO66" s="197"/>
      <c r="SXP66" s="197"/>
      <c r="SXQ66" s="197"/>
      <c r="SXR66" s="197"/>
      <c r="SXS66" s="197"/>
      <c r="SXT66" s="197"/>
      <c r="SXU66" s="197"/>
      <c r="SXV66" s="197"/>
      <c r="SXW66" s="197"/>
      <c r="SXX66" s="197"/>
      <c r="SXY66" s="197"/>
      <c r="SXZ66" s="197"/>
      <c r="SYA66" s="197"/>
      <c r="SYB66" s="197"/>
      <c r="SYC66" s="197"/>
      <c r="SYD66" s="197"/>
      <c r="SYE66" s="197"/>
      <c r="SYF66" s="197"/>
      <c r="SYG66" s="197"/>
      <c r="SYH66" s="197"/>
      <c r="SYI66" s="197"/>
      <c r="SYJ66" s="197"/>
      <c r="SYK66" s="197"/>
      <c r="SYL66" s="197"/>
      <c r="SYM66" s="197"/>
      <c r="SYN66" s="197"/>
      <c r="SYO66" s="197"/>
      <c r="SYP66" s="197"/>
      <c r="SYQ66" s="197"/>
      <c r="SYR66" s="197"/>
      <c r="SYS66" s="197"/>
      <c r="SYT66" s="197"/>
      <c r="SYU66" s="197"/>
      <c r="SYV66" s="197"/>
      <c r="SYW66" s="197"/>
      <c r="SYX66" s="197"/>
      <c r="SYY66" s="197"/>
      <c r="SYZ66" s="197"/>
      <c r="SZA66" s="197"/>
      <c r="SZB66" s="197"/>
      <c r="SZC66" s="197"/>
      <c r="SZD66" s="197"/>
      <c r="SZE66" s="197"/>
      <c r="SZF66" s="197"/>
      <c r="SZG66" s="197"/>
      <c r="SZH66" s="197"/>
      <c r="SZI66" s="197"/>
      <c r="SZJ66" s="197"/>
      <c r="SZK66" s="197"/>
      <c r="SZL66" s="197"/>
      <c r="SZM66" s="197"/>
      <c r="SZN66" s="197"/>
      <c r="SZO66" s="197"/>
      <c r="SZP66" s="197"/>
      <c r="SZQ66" s="197"/>
      <c r="SZR66" s="197"/>
      <c r="SZS66" s="197"/>
      <c r="SZT66" s="197"/>
      <c r="SZU66" s="197"/>
      <c r="SZV66" s="197"/>
      <c r="SZW66" s="197"/>
      <c r="SZX66" s="197"/>
      <c r="SZY66" s="197"/>
      <c r="SZZ66" s="197"/>
      <c r="TAA66" s="197"/>
      <c r="TAB66" s="197"/>
      <c r="TAC66" s="197"/>
      <c r="TAD66" s="197"/>
      <c r="TAE66" s="197"/>
      <c r="TAF66" s="197"/>
      <c r="TAG66" s="197"/>
      <c r="TAH66" s="197"/>
      <c r="TAI66" s="197"/>
      <c r="TAJ66" s="197"/>
      <c r="TAK66" s="197"/>
      <c r="TAL66" s="197"/>
      <c r="TAM66" s="197"/>
      <c r="TAN66" s="197"/>
      <c r="TAO66" s="197"/>
      <c r="TAP66" s="197"/>
      <c r="TAQ66" s="197"/>
      <c r="TAR66" s="197"/>
      <c r="TAS66" s="197"/>
      <c r="TAT66" s="197"/>
      <c r="TAU66" s="197"/>
      <c r="TAV66" s="197"/>
      <c r="TAW66" s="197"/>
      <c r="TAX66" s="197"/>
      <c r="TAY66" s="197"/>
      <c r="TAZ66" s="197"/>
      <c r="TBA66" s="197"/>
      <c r="TBB66" s="197"/>
      <c r="TBC66" s="197"/>
      <c r="TBD66" s="197"/>
      <c r="TBE66" s="197"/>
      <c r="TBF66" s="197"/>
      <c r="TBG66" s="197"/>
      <c r="TBH66" s="197"/>
      <c r="TBI66" s="197"/>
      <c r="TBJ66" s="197"/>
      <c r="TBK66" s="197"/>
      <c r="TBL66" s="197"/>
      <c r="TBM66" s="197"/>
      <c r="TBN66" s="197"/>
      <c r="TBO66" s="197"/>
      <c r="TBP66" s="197"/>
      <c r="TBQ66" s="197"/>
      <c r="TBR66" s="197"/>
      <c r="TBS66" s="197"/>
      <c r="TBT66" s="197"/>
      <c r="TBU66" s="197"/>
      <c r="TBV66" s="197"/>
      <c r="TBW66" s="197"/>
      <c r="TBX66" s="197"/>
      <c r="TBY66" s="197"/>
      <c r="TBZ66" s="197"/>
      <c r="TCA66" s="197"/>
      <c r="TCB66" s="197"/>
      <c r="TCC66" s="197"/>
      <c r="TCD66" s="197"/>
      <c r="TCE66" s="197"/>
      <c r="TCF66" s="197"/>
      <c r="TCG66" s="197"/>
      <c r="TCH66" s="197"/>
      <c r="TCI66" s="197"/>
      <c r="TCJ66" s="197"/>
      <c r="TCK66" s="197"/>
      <c r="TCL66" s="197"/>
      <c r="TCM66" s="197"/>
      <c r="TCN66" s="197"/>
      <c r="TCO66" s="197"/>
      <c r="TCP66" s="197"/>
      <c r="TCQ66" s="197"/>
      <c r="TCR66" s="197"/>
      <c r="TCS66" s="197"/>
      <c r="TCT66" s="197"/>
      <c r="TCU66" s="197"/>
      <c r="TCV66" s="197"/>
      <c r="TCW66" s="197"/>
      <c r="TCX66" s="197"/>
      <c r="TCY66" s="197"/>
      <c r="TCZ66" s="197"/>
      <c r="TDA66" s="197"/>
      <c r="TDB66" s="197"/>
      <c r="TDC66" s="197"/>
      <c r="TDD66" s="197"/>
      <c r="TDE66" s="197"/>
      <c r="TDF66" s="197"/>
      <c r="TDG66" s="197"/>
      <c r="TDH66" s="197"/>
      <c r="TDI66" s="197"/>
      <c r="TDJ66" s="197"/>
      <c r="TDK66" s="197"/>
      <c r="TDL66" s="197"/>
      <c r="TDM66" s="197"/>
      <c r="TDN66" s="197"/>
      <c r="TDO66" s="197"/>
      <c r="TDP66" s="197"/>
      <c r="TDQ66" s="197"/>
      <c r="TDR66" s="197"/>
      <c r="TDS66" s="197"/>
      <c r="TDT66" s="197"/>
      <c r="TDU66" s="197"/>
      <c r="TDV66" s="197"/>
      <c r="TDW66" s="197"/>
      <c r="TDX66" s="197"/>
      <c r="TDY66" s="197"/>
      <c r="TDZ66" s="197"/>
      <c r="TEA66" s="197"/>
      <c r="TEB66" s="197"/>
      <c r="TEC66" s="197"/>
      <c r="TED66" s="197"/>
      <c r="TEE66" s="197"/>
      <c r="TEF66" s="197"/>
      <c r="TEG66" s="197"/>
      <c r="TEH66" s="197"/>
      <c r="TEI66" s="197"/>
      <c r="TEJ66" s="197"/>
      <c r="TEK66" s="197"/>
      <c r="TEL66" s="197"/>
      <c r="TEM66" s="197"/>
      <c r="TEN66" s="197"/>
      <c r="TEO66" s="197"/>
      <c r="TEP66" s="197"/>
      <c r="TEQ66" s="197"/>
      <c r="TER66" s="197"/>
      <c r="TES66" s="197"/>
      <c r="TET66" s="197"/>
      <c r="TEU66" s="197"/>
      <c r="TEV66" s="197"/>
      <c r="TEW66" s="197"/>
      <c r="TEX66" s="197"/>
      <c r="TEY66" s="197"/>
      <c r="TEZ66" s="197"/>
      <c r="TFA66" s="197"/>
      <c r="TFB66" s="197"/>
      <c r="TFC66" s="197"/>
      <c r="TFD66" s="197"/>
      <c r="TFE66" s="197"/>
      <c r="TFF66" s="197"/>
      <c r="TFG66" s="197"/>
      <c r="TFH66" s="197"/>
      <c r="TFI66" s="197"/>
      <c r="TFJ66" s="197"/>
      <c r="TFK66" s="197"/>
      <c r="TFL66" s="197"/>
      <c r="TFM66" s="197"/>
      <c r="TFN66" s="197"/>
      <c r="TFO66" s="197"/>
      <c r="TFP66" s="197"/>
      <c r="TFQ66" s="197"/>
      <c r="TFR66" s="197"/>
      <c r="TFS66" s="197"/>
      <c r="TFT66" s="197"/>
      <c r="TFU66" s="197"/>
      <c r="TFV66" s="197"/>
      <c r="TFW66" s="197"/>
      <c r="TFX66" s="197"/>
      <c r="TFY66" s="197"/>
      <c r="TFZ66" s="197"/>
      <c r="TGA66" s="197"/>
      <c r="TGB66" s="197"/>
      <c r="TGC66" s="197"/>
      <c r="TGD66" s="197"/>
      <c r="TGE66" s="197"/>
      <c r="TGF66" s="197"/>
      <c r="TGG66" s="197"/>
      <c r="TGH66" s="197"/>
      <c r="TGI66" s="197"/>
      <c r="TGJ66" s="197"/>
      <c r="TGK66" s="197"/>
      <c r="TGL66" s="197"/>
      <c r="TGM66" s="197"/>
      <c r="TGN66" s="197"/>
      <c r="TGO66" s="197"/>
      <c r="TGP66" s="197"/>
      <c r="TGQ66" s="197"/>
      <c r="TGR66" s="197"/>
      <c r="TGS66" s="197"/>
      <c r="TGT66" s="197"/>
      <c r="TGU66" s="197"/>
      <c r="TGV66" s="197"/>
      <c r="TGW66" s="197"/>
      <c r="TGX66" s="197"/>
      <c r="TGY66" s="197"/>
      <c r="TGZ66" s="197"/>
      <c r="THA66" s="197"/>
      <c r="THB66" s="197"/>
      <c r="THC66" s="197"/>
      <c r="THD66" s="197"/>
      <c r="THE66" s="197"/>
      <c r="THF66" s="197"/>
      <c r="THG66" s="197"/>
      <c r="THH66" s="197"/>
      <c r="THI66" s="197"/>
      <c r="THJ66" s="197"/>
      <c r="THK66" s="197"/>
      <c r="THL66" s="197"/>
      <c r="THM66" s="197"/>
      <c r="THN66" s="197"/>
      <c r="THO66" s="197"/>
      <c r="THP66" s="197"/>
      <c r="THQ66" s="197"/>
      <c r="THR66" s="197"/>
      <c r="THS66" s="197"/>
      <c r="THT66" s="197"/>
      <c r="THU66" s="197"/>
      <c r="THV66" s="197"/>
      <c r="THW66" s="197"/>
      <c r="THX66" s="197"/>
      <c r="THY66" s="197"/>
      <c r="THZ66" s="197"/>
      <c r="TIA66" s="197"/>
      <c r="TIB66" s="197"/>
      <c r="TIC66" s="197"/>
      <c r="TID66" s="197"/>
      <c r="TIE66" s="197"/>
      <c r="TIF66" s="197"/>
      <c r="TIG66" s="197"/>
      <c r="TIH66" s="197"/>
      <c r="TII66" s="197"/>
      <c r="TIJ66" s="197"/>
      <c r="TIK66" s="197"/>
      <c r="TIL66" s="197"/>
      <c r="TIM66" s="197"/>
      <c r="TIN66" s="197"/>
      <c r="TIO66" s="197"/>
      <c r="TIP66" s="197"/>
      <c r="TIQ66" s="197"/>
      <c r="TIR66" s="197"/>
      <c r="TIS66" s="197"/>
      <c r="TIT66" s="197"/>
      <c r="TIU66" s="197"/>
      <c r="TIV66" s="197"/>
      <c r="TIW66" s="197"/>
      <c r="TIX66" s="197"/>
      <c r="TIY66" s="197"/>
      <c r="TIZ66" s="197"/>
      <c r="TJA66" s="197"/>
      <c r="TJB66" s="197"/>
      <c r="TJC66" s="197"/>
      <c r="TJD66" s="197"/>
      <c r="TJE66" s="197"/>
      <c r="TJF66" s="197"/>
      <c r="TJG66" s="197"/>
      <c r="TJH66" s="197"/>
      <c r="TJI66" s="197"/>
      <c r="TJJ66" s="197"/>
      <c r="TJK66" s="197"/>
      <c r="TJL66" s="197"/>
      <c r="TJM66" s="197"/>
      <c r="TJN66" s="197"/>
      <c r="TJO66" s="197"/>
      <c r="TJP66" s="197"/>
      <c r="TJQ66" s="197"/>
      <c r="TJR66" s="197"/>
      <c r="TJS66" s="197"/>
      <c r="TJT66" s="197"/>
      <c r="TJU66" s="197"/>
      <c r="TJV66" s="197"/>
      <c r="TJW66" s="197"/>
      <c r="TJX66" s="197"/>
      <c r="TJY66" s="197"/>
      <c r="TJZ66" s="197"/>
      <c r="TKA66" s="197"/>
      <c r="TKB66" s="197"/>
      <c r="TKC66" s="197"/>
      <c r="TKD66" s="197"/>
      <c r="TKE66" s="197"/>
      <c r="TKF66" s="197"/>
      <c r="TKG66" s="197"/>
      <c r="TKH66" s="197"/>
      <c r="TKI66" s="197"/>
      <c r="TKJ66" s="197"/>
      <c r="TKK66" s="197"/>
      <c r="TKL66" s="197"/>
      <c r="TKM66" s="197"/>
      <c r="TKN66" s="197"/>
      <c r="TKO66" s="197"/>
      <c r="TKP66" s="197"/>
      <c r="TKQ66" s="197"/>
      <c r="TKR66" s="197"/>
      <c r="TKS66" s="197"/>
      <c r="TKT66" s="197"/>
      <c r="TKU66" s="197"/>
      <c r="TKV66" s="197"/>
      <c r="TKW66" s="197"/>
      <c r="TKX66" s="197"/>
      <c r="TKY66" s="197"/>
      <c r="TKZ66" s="197"/>
      <c r="TLA66" s="197"/>
      <c r="TLB66" s="197"/>
      <c r="TLC66" s="197"/>
      <c r="TLD66" s="197"/>
      <c r="TLE66" s="197"/>
      <c r="TLF66" s="197"/>
      <c r="TLG66" s="197"/>
      <c r="TLH66" s="197"/>
      <c r="TLI66" s="197"/>
      <c r="TLJ66" s="197"/>
      <c r="TLK66" s="197"/>
      <c r="TLL66" s="197"/>
      <c r="TLM66" s="197"/>
      <c r="TLN66" s="197"/>
      <c r="TLO66" s="197"/>
      <c r="TLP66" s="197"/>
      <c r="TLQ66" s="197"/>
      <c r="TLR66" s="197"/>
      <c r="TLS66" s="197"/>
      <c r="TLT66" s="197"/>
      <c r="TLU66" s="197"/>
      <c r="TLV66" s="197"/>
      <c r="TLW66" s="197"/>
      <c r="TLX66" s="197"/>
      <c r="TLY66" s="197"/>
      <c r="TLZ66" s="197"/>
      <c r="TMA66" s="197"/>
      <c r="TMB66" s="197"/>
      <c r="TMC66" s="197"/>
      <c r="TMD66" s="197"/>
      <c r="TME66" s="197"/>
      <c r="TMF66" s="197"/>
      <c r="TMG66" s="197"/>
      <c r="TMH66" s="197"/>
      <c r="TMI66" s="197"/>
      <c r="TMJ66" s="197"/>
      <c r="TMK66" s="197"/>
      <c r="TML66" s="197"/>
      <c r="TMM66" s="197"/>
      <c r="TMN66" s="197"/>
      <c r="TMO66" s="197"/>
      <c r="TMP66" s="197"/>
      <c r="TMQ66" s="197"/>
      <c r="TMR66" s="197"/>
      <c r="TMS66" s="197"/>
      <c r="TMT66" s="197"/>
      <c r="TMU66" s="197"/>
      <c r="TMV66" s="197"/>
      <c r="TMW66" s="197"/>
      <c r="TMX66" s="197"/>
      <c r="TMY66" s="197"/>
      <c r="TMZ66" s="197"/>
      <c r="TNA66" s="197"/>
      <c r="TNB66" s="197"/>
      <c r="TNC66" s="197"/>
      <c r="TND66" s="197"/>
      <c r="TNE66" s="197"/>
      <c r="TNF66" s="197"/>
      <c r="TNG66" s="197"/>
      <c r="TNH66" s="197"/>
      <c r="TNI66" s="197"/>
      <c r="TNJ66" s="197"/>
      <c r="TNK66" s="197"/>
      <c r="TNL66" s="197"/>
      <c r="TNM66" s="197"/>
      <c r="TNN66" s="197"/>
      <c r="TNO66" s="197"/>
      <c r="TNP66" s="197"/>
      <c r="TNQ66" s="197"/>
      <c r="TNR66" s="197"/>
      <c r="TNS66" s="197"/>
      <c r="TNT66" s="197"/>
      <c r="TNU66" s="197"/>
      <c r="TNV66" s="197"/>
      <c r="TNW66" s="197"/>
      <c r="TNX66" s="197"/>
      <c r="TNY66" s="197"/>
      <c r="TNZ66" s="197"/>
      <c r="TOA66" s="197"/>
      <c r="TOB66" s="197"/>
      <c r="TOC66" s="197"/>
      <c r="TOD66" s="197"/>
      <c r="TOE66" s="197"/>
      <c r="TOF66" s="197"/>
      <c r="TOG66" s="197"/>
      <c r="TOH66" s="197"/>
      <c r="TOI66" s="197"/>
      <c r="TOJ66" s="197"/>
      <c r="TOK66" s="197"/>
      <c r="TOL66" s="197"/>
      <c r="TOM66" s="197"/>
      <c r="TON66" s="197"/>
      <c r="TOO66" s="197"/>
      <c r="TOP66" s="197"/>
      <c r="TOQ66" s="197"/>
      <c r="TOR66" s="197"/>
      <c r="TOS66" s="197"/>
      <c r="TOT66" s="197"/>
      <c r="TOU66" s="197"/>
      <c r="TOV66" s="197"/>
      <c r="TOW66" s="197"/>
      <c r="TOX66" s="197"/>
      <c r="TOY66" s="197"/>
      <c r="TOZ66" s="197"/>
      <c r="TPA66" s="197"/>
      <c r="TPB66" s="197"/>
      <c r="TPC66" s="197"/>
      <c r="TPD66" s="197"/>
      <c r="TPE66" s="197"/>
      <c r="TPF66" s="197"/>
      <c r="TPG66" s="197"/>
      <c r="TPH66" s="197"/>
      <c r="TPI66" s="197"/>
      <c r="TPJ66" s="197"/>
      <c r="TPK66" s="197"/>
      <c r="TPL66" s="197"/>
      <c r="TPM66" s="197"/>
      <c r="TPN66" s="197"/>
      <c r="TPO66" s="197"/>
      <c r="TPP66" s="197"/>
      <c r="TPQ66" s="197"/>
      <c r="TPR66" s="197"/>
      <c r="TPS66" s="197"/>
      <c r="TPT66" s="197"/>
      <c r="TPU66" s="197"/>
      <c r="TPV66" s="197"/>
      <c r="TPW66" s="197"/>
      <c r="TPX66" s="197"/>
      <c r="TPY66" s="197"/>
      <c r="TPZ66" s="197"/>
      <c r="TQA66" s="197"/>
      <c r="TQB66" s="197"/>
      <c r="TQC66" s="197"/>
      <c r="TQD66" s="197"/>
      <c r="TQE66" s="197"/>
      <c r="TQF66" s="197"/>
      <c r="TQG66" s="197"/>
      <c r="TQH66" s="197"/>
      <c r="TQI66" s="197"/>
      <c r="TQJ66" s="197"/>
      <c r="TQK66" s="197"/>
      <c r="TQL66" s="197"/>
      <c r="TQM66" s="197"/>
      <c r="TQN66" s="197"/>
      <c r="TQO66" s="197"/>
      <c r="TQP66" s="197"/>
      <c r="TQQ66" s="197"/>
      <c r="TQR66" s="197"/>
      <c r="TQS66" s="197"/>
      <c r="TQT66" s="197"/>
      <c r="TQU66" s="197"/>
      <c r="TQV66" s="197"/>
      <c r="TQW66" s="197"/>
      <c r="TQX66" s="197"/>
      <c r="TQY66" s="197"/>
      <c r="TQZ66" s="197"/>
      <c r="TRA66" s="197"/>
      <c r="TRB66" s="197"/>
      <c r="TRC66" s="197"/>
      <c r="TRD66" s="197"/>
      <c r="TRE66" s="197"/>
      <c r="TRF66" s="197"/>
      <c r="TRG66" s="197"/>
      <c r="TRH66" s="197"/>
      <c r="TRI66" s="197"/>
      <c r="TRJ66" s="197"/>
      <c r="TRK66" s="197"/>
      <c r="TRL66" s="197"/>
      <c r="TRM66" s="197"/>
      <c r="TRN66" s="197"/>
      <c r="TRO66" s="197"/>
      <c r="TRP66" s="197"/>
      <c r="TRQ66" s="197"/>
      <c r="TRR66" s="197"/>
      <c r="TRS66" s="197"/>
      <c r="TRT66" s="197"/>
      <c r="TRU66" s="197"/>
      <c r="TRV66" s="197"/>
      <c r="TRW66" s="197"/>
      <c r="TRX66" s="197"/>
      <c r="TRY66" s="197"/>
      <c r="TRZ66" s="197"/>
      <c r="TSA66" s="197"/>
      <c r="TSB66" s="197"/>
      <c r="TSC66" s="197"/>
      <c r="TSD66" s="197"/>
      <c r="TSE66" s="197"/>
      <c r="TSF66" s="197"/>
      <c r="TSG66" s="197"/>
      <c r="TSH66" s="197"/>
      <c r="TSI66" s="197"/>
      <c r="TSJ66" s="197"/>
      <c r="TSK66" s="197"/>
      <c r="TSL66" s="197"/>
      <c r="TSM66" s="197"/>
      <c r="TSN66" s="197"/>
      <c r="TSO66" s="197"/>
      <c r="TSP66" s="197"/>
      <c r="TSQ66" s="197"/>
      <c r="TSR66" s="197"/>
      <c r="TSS66" s="197"/>
      <c r="TST66" s="197"/>
      <c r="TSU66" s="197"/>
      <c r="TSV66" s="197"/>
      <c r="TSW66" s="197"/>
      <c r="TSX66" s="197"/>
      <c r="TSY66" s="197"/>
      <c r="TSZ66" s="197"/>
      <c r="TTA66" s="197"/>
      <c r="TTB66" s="197"/>
      <c r="TTC66" s="197"/>
      <c r="TTD66" s="197"/>
      <c r="TTE66" s="197"/>
      <c r="TTF66" s="197"/>
      <c r="TTG66" s="197"/>
      <c r="TTH66" s="197"/>
      <c r="TTI66" s="197"/>
      <c r="TTJ66" s="197"/>
      <c r="TTK66" s="197"/>
      <c r="TTL66" s="197"/>
      <c r="TTM66" s="197"/>
      <c r="TTN66" s="197"/>
      <c r="TTO66" s="197"/>
      <c r="TTP66" s="197"/>
      <c r="TTQ66" s="197"/>
      <c r="TTR66" s="197"/>
      <c r="TTS66" s="197"/>
      <c r="TTT66" s="197"/>
      <c r="TTU66" s="197"/>
      <c r="TTV66" s="197"/>
      <c r="TTW66" s="197"/>
      <c r="TTX66" s="197"/>
      <c r="TTY66" s="197"/>
      <c r="TTZ66" s="197"/>
      <c r="TUA66" s="197"/>
      <c r="TUB66" s="197"/>
      <c r="TUC66" s="197"/>
      <c r="TUD66" s="197"/>
      <c r="TUE66" s="197"/>
      <c r="TUF66" s="197"/>
      <c r="TUG66" s="197"/>
      <c r="TUH66" s="197"/>
      <c r="TUI66" s="197"/>
      <c r="TUJ66" s="197"/>
      <c r="TUK66" s="197"/>
      <c r="TUL66" s="197"/>
      <c r="TUM66" s="197"/>
      <c r="TUN66" s="197"/>
      <c r="TUO66" s="197"/>
      <c r="TUP66" s="197"/>
      <c r="TUQ66" s="197"/>
      <c r="TUR66" s="197"/>
      <c r="TUS66" s="197"/>
      <c r="TUT66" s="197"/>
      <c r="TUU66" s="197"/>
      <c r="TUV66" s="197"/>
      <c r="TUW66" s="197"/>
      <c r="TUX66" s="197"/>
      <c r="TUY66" s="197"/>
      <c r="TUZ66" s="197"/>
      <c r="TVA66" s="197"/>
      <c r="TVB66" s="197"/>
      <c r="TVC66" s="197"/>
      <c r="TVD66" s="197"/>
      <c r="TVE66" s="197"/>
      <c r="TVF66" s="197"/>
      <c r="TVG66" s="197"/>
      <c r="TVH66" s="197"/>
      <c r="TVI66" s="197"/>
      <c r="TVJ66" s="197"/>
      <c r="TVK66" s="197"/>
      <c r="TVL66" s="197"/>
      <c r="TVM66" s="197"/>
      <c r="TVN66" s="197"/>
      <c r="TVO66" s="197"/>
      <c r="TVP66" s="197"/>
      <c r="TVQ66" s="197"/>
      <c r="TVR66" s="197"/>
      <c r="TVS66" s="197"/>
      <c r="TVT66" s="197"/>
      <c r="TVU66" s="197"/>
      <c r="TVV66" s="197"/>
      <c r="TVW66" s="197"/>
      <c r="TVX66" s="197"/>
      <c r="TVY66" s="197"/>
      <c r="TVZ66" s="197"/>
      <c r="TWA66" s="197"/>
      <c r="TWB66" s="197"/>
      <c r="TWC66" s="197"/>
      <c r="TWD66" s="197"/>
      <c r="TWE66" s="197"/>
      <c r="TWF66" s="197"/>
      <c r="TWG66" s="197"/>
      <c r="TWH66" s="197"/>
      <c r="TWI66" s="197"/>
      <c r="TWJ66" s="197"/>
      <c r="TWK66" s="197"/>
      <c r="TWL66" s="197"/>
      <c r="TWM66" s="197"/>
      <c r="TWN66" s="197"/>
      <c r="TWO66" s="197"/>
      <c r="TWP66" s="197"/>
      <c r="TWQ66" s="197"/>
      <c r="TWR66" s="197"/>
      <c r="TWS66" s="197"/>
      <c r="TWT66" s="197"/>
      <c r="TWU66" s="197"/>
      <c r="TWV66" s="197"/>
      <c r="TWW66" s="197"/>
      <c r="TWX66" s="197"/>
      <c r="TWY66" s="197"/>
      <c r="TWZ66" s="197"/>
      <c r="TXA66" s="197"/>
      <c r="TXB66" s="197"/>
      <c r="TXC66" s="197"/>
      <c r="TXD66" s="197"/>
      <c r="TXE66" s="197"/>
      <c r="TXF66" s="197"/>
      <c r="TXG66" s="197"/>
      <c r="TXH66" s="197"/>
      <c r="TXI66" s="197"/>
      <c r="TXJ66" s="197"/>
      <c r="TXK66" s="197"/>
      <c r="TXL66" s="197"/>
      <c r="TXM66" s="197"/>
      <c r="TXN66" s="197"/>
      <c r="TXO66" s="197"/>
      <c r="TXP66" s="197"/>
      <c r="TXQ66" s="197"/>
      <c r="TXR66" s="197"/>
      <c r="TXS66" s="197"/>
      <c r="TXT66" s="197"/>
      <c r="TXU66" s="197"/>
      <c r="TXV66" s="197"/>
      <c r="TXW66" s="197"/>
      <c r="TXX66" s="197"/>
      <c r="TXY66" s="197"/>
      <c r="TXZ66" s="197"/>
      <c r="TYA66" s="197"/>
      <c r="TYB66" s="197"/>
      <c r="TYC66" s="197"/>
      <c r="TYD66" s="197"/>
      <c r="TYE66" s="197"/>
      <c r="TYF66" s="197"/>
      <c r="TYG66" s="197"/>
      <c r="TYH66" s="197"/>
      <c r="TYI66" s="197"/>
      <c r="TYJ66" s="197"/>
      <c r="TYK66" s="197"/>
      <c r="TYL66" s="197"/>
      <c r="TYM66" s="197"/>
      <c r="TYN66" s="197"/>
      <c r="TYO66" s="197"/>
      <c r="TYP66" s="197"/>
      <c r="TYQ66" s="197"/>
      <c r="TYR66" s="197"/>
      <c r="TYS66" s="197"/>
      <c r="TYT66" s="197"/>
      <c r="TYU66" s="197"/>
      <c r="TYV66" s="197"/>
      <c r="TYW66" s="197"/>
      <c r="TYX66" s="197"/>
      <c r="TYY66" s="197"/>
      <c r="TYZ66" s="197"/>
      <c r="TZA66" s="197"/>
      <c r="TZB66" s="197"/>
      <c r="TZC66" s="197"/>
      <c r="TZD66" s="197"/>
      <c r="TZE66" s="197"/>
      <c r="TZF66" s="197"/>
      <c r="TZG66" s="197"/>
      <c r="TZH66" s="197"/>
      <c r="TZI66" s="197"/>
      <c r="TZJ66" s="197"/>
      <c r="TZK66" s="197"/>
      <c r="TZL66" s="197"/>
      <c r="TZM66" s="197"/>
      <c r="TZN66" s="197"/>
      <c r="TZO66" s="197"/>
      <c r="TZP66" s="197"/>
      <c r="TZQ66" s="197"/>
      <c r="TZR66" s="197"/>
      <c r="TZS66" s="197"/>
      <c r="TZT66" s="197"/>
      <c r="TZU66" s="197"/>
      <c r="TZV66" s="197"/>
      <c r="TZW66" s="197"/>
      <c r="TZX66" s="197"/>
      <c r="TZY66" s="197"/>
      <c r="TZZ66" s="197"/>
      <c r="UAA66" s="197"/>
      <c r="UAB66" s="197"/>
      <c r="UAC66" s="197"/>
      <c r="UAD66" s="197"/>
      <c r="UAE66" s="197"/>
      <c r="UAF66" s="197"/>
      <c r="UAG66" s="197"/>
      <c r="UAH66" s="197"/>
      <c r="UAI66" s="197"/>
      <c r="UAJ66" s="197"/>
      <c r="UAK66" s="197"/>
      <c r="UAL66" s="197"/>
      <c r="UAM66" s="197"/>
      <c r="UAN66" s="197"/>
      <c r="UAO66" s="197"/>
      <c r="UAP66" s="197"/>
      <c r="UAQ66" s="197"/>
      <c r="UAR66" s="197"/>
      <c r="UAS66" s="197"/>
      <c r="UAT66" s="197"/>
      <c r="UAU66" s="197"/>
      <c r="UAV66" s="197"/>
      <c r="UAW66" s="197"/>
      <c r="UAX66" s="197"/>
      <c r="UAY66" s="197"/>
      <c r="UAZ66" s="197"/>
      <c r="UBA66" s="197"/>
      <c r="UBB66" s="197"/>
      <c r="UBC66" s="197"/>
      <c r="UBD66" s="197"/>
      <c r="UBE66" s="197"/>
      <c r="UBF66" s="197"/>
      <c r="UBG66" s="197"/>
      <c r="UBH66" s="197"/>
      <c r="UBI66" s="197"/>
      <c r="UBJ66" s="197"/>
      <c r="UBK66" s="197"/>
      <c r="UBL66" s="197"/>
      <c r="UBM66" s="197"/>
      <c r="UBN66" s="197"/>
      <c r="UBO66" s="197"/>
      <c r="UBP66" s="197"/>
      <c r="UBQ66" s="197"/>
      <c r="UBR66" s="197"/>
      <c r="UBS66" s="197"/>
      <c r="UBT66" s="197"/>
      <c r="UBU66" s="197"/>
      <c r="UBV66" s="197"/>
      <c r="UBW66" s="197"/>
      <c r="UBX66" s="197"/>
      <c r="UBY66" s="197"/>
      <c r="UBZ66" s="197"/>
      <c r="UCA66" s="197"/>
      <c r="UCB66" s="197"/>
      <c r="UCC66" s="197"/>
      <c r="UCD66" s="197"/>
      <c r="UCE66" s="197"/>
      <c r="UCF66" s="197"/>
      <c r="UCG66" s="197"/>
      <c r="UCH66" s="197"/>
      <c r="UCI66" s="197"/>
      <c r="UCJ66" s="197"/>
      <c r="UCK66" s="197"/>
      <c r="UCL66" s="197"/>
      <c r="UCM66" s="197"/>
      <c r="UCN66" s="197"/>
      <c r="UCO66" s="197"/>
      <c r="UCP66" s="197"/>
      <c r="UCQ66" s="197"/>
      <c r="UCR66" s="197"/>
      <c r="UCS66" s="197"/>
      <c r="UCT66" s="197"/>
      <c r="UCU66" s="197"/>
      <c r="UCV66" s="197"/>
      <c r="UCW66" s="197"/>
      <c r="UCX66" s="197"/>
      <c r="UCY66" s="197"/>
      <c r="UCZ66" s="197"/>
      <c r="UDA66" s="197"/>
      <c r="UDB66" s="197"/>
      <c r="UDC66" s="197"/>
      <c r="UDD66" s="197"/>
      <c r="UDE66" s="197"/>
      <c r="UDF66" s="197"/>
      <c r="UDG66" s="197"/>
      <c r="UDH66" s="197"/>
      <c r="UDI66" s="197"/>
      <c r="UDJ66" s="197"/>
      <c r="UDK66" s="197"/>
      <c r="UDL66" s="197"/>
      <c r="UDM66" s="197"/>
      <c r="UDN66" s="197"/>
      <c r="UDO66" s="197"/>
      <c r="UDP66" s="197"/>
      <c r="UDQ66" s="197"/>
      <c r="UDR66" s="197"/>
      <c r="UDS66" s="197"/>
      <c r="UDT66" s="197"/>
      <c r="UDU66" s="197"/>
      <c r="UDV66" s="197"/>
      <c r="UDW66" s="197"/>
      <c r="UDX66" s="197"/>
      <c r="UDY66" s="197"/>
      <c r="UDZ66" s="197"/>
      <c r="UEA66" s="197"/>
      <c r="UEB66" s="197"/>
      <c r="UEC66" s="197"/>
      <c r="UED66" s="197"/>
      <c r="UEE66" s="197"/>
      <c r="UEF66" s="197"/>
      <c r="UEG66" s="197"/>
      <c r="UEH66" s="197"/>
      <c r="UEI66" s="197"/>
      <c r="UEJ66" s="197"/>
      <c r="UEK66" s="197"/>
      <c r="UEL66" s="197"/>
      <c r="UEM66" s="197"/>
      <c r="UEN66" s="197"/>
      <c r="UEO66" s="197"/>
      <c r="UEP66" s="197"/>
      <c r="UEQ66" s="197"/>
      <c r="UER66" s="197"/>
      <c r="UES66" s="197"/>
      <c r="UET66" s="197"/>
      <c r="UEU66" s="197"/>
      <c r="UEV66" s="197"/>
      <c r="UEW66" s="197"/>
      <c r="UEX66" s="197"/>
      <c r="UEY66" s="197"/>
      <c r="UEZ66" s="197"/>
      <c r="UFA66" s="197"/>
      <c r="UFB66" s="197"/>
      <c r="UFC66" s="197"/>
      <c r="UFD66" s="197"/>
      <c r="UFE66" s="197"/>
      <c r="UFF66" s="197"/>
      <c r="UFG66" s="197"/>
      <c r="UFH66" s="197"/>
      <c r="UFI66" s="197"/>
      <c r="UFJ66" s="197"/>
      <c r="UFK66" s="197"/>
      <c r="UFL66" s="197"/>
      <c r="UFM66" s="197"/>
      <c r="UFN66" s="197"/>
      <c r="UFO66" s="197"/>
      <c r="UFP66" s="197"/>
      <c r="UFQ66" s="197"/>
      <c r="UFR66" s="197"/>
      <c r="UFS66" s="197"/>
      <c r="UFT66" s="197"/>
      <c r="UFU66" s="197"/>
      <c r="UFV66" s="197"/>
      <c r="UFW66" s="197"/>
      <c r="UFX66" s="197"/>
      <c r="UFY66" s="197"/>
      <c r="UFZ66" s="197"/>
      <c r="UGA66" s="197"/>
      <c r="UGB66" s="197"/>
      <c r="UGC66" s="197"/>
      <c r="UGD66" s="197"/>
      <c r="UGE66" s="197"/>
      <c r="UGF66" s="197"/>
      <c r="UGG66" s="197"/>
      <c r="UGH66" s="197"/>
      <c r="UGI66" s="197"/>
      <c r="UGJ66" s="197"/>
      <c r="UGK66" s="197"/>
      <c r="UGL66" s="197"/>
      <c r="UGM66" s="197"/>
      <c r="UGN66" s="197"/>
      <c r="UGO66" s="197"/>
      <c r="UGP66" s="197"/>
      <c r="UGQ66" s="197"/>
      <c r="UGR66" s="197"/>
      <c r="UGS66" s="197"/>
      <c r="UGT66" s="197"/>
      <c r="UGU66" s="197"/>
      <c r="UGV66" s="197"/>
      <c r="UGW66" s="197"/>
      <c r="UGX66" s="197"/>
      <c r="UGY66" s="197"/>
      <c r="UGZ66" s="197"/>
      <c r="UHA66" s="197"/>
      <c r="UHB66" s="197"/>
      <c r="UHC66" s="197"/>
      <c r="UHD66" s="197"/>
      <c r="UHE66" s="197"/>
      <c r="UHF66" s="197"/>
      <c r="UHG66" s="197"/>
      <c r="UHH66" s="197"/>
      <c r="UHI66" s="197"/>
      <c r="UHJ66" s="197"/>
      <c r="UHK66" s="197"/>
      <c r="UHL66" s="197"/>
      <c r="UHM66" s="197"/>
      <c r="UHN66" s="197"/>
      <c r="UHO66" s="197"/>
      <c r="UHP66" s="197"/>
      <c r="UHQ66" s="197"/>
      <c r="UHR66" s="197"/>
      <c r="UHS66" s="197"/>
      <c r="UHT66" s="197"/>
      <c r="UHU66" s="197"/>
      <c r="UHV66" s="197"/>
      <c r="UHW66" s="197"/>
      <c r="UHX66" s="197"/>
      <c r="UHY66" s="197"/>
      <c r="UHZ66" s="197"/>
      <c r="UIA66" s="197"/>
      <c r="UIB66" s="197"/>
      <c r="UIC66" s="197"/>
      <c r="UID66" s="197"/>
      <c r="UIE66" s="197"/>
      <c r="UIF66" s="197"/>
      <c r="UIG66" s="197"/>
      <c r="UIH66" s="197"/>
      <c r="UII66" s="197"/>
      <c r="UIJ66" s="197"/>
      <c r="UIK66" s="197"/>
      <c r="UIL66" s="197"/>
      <c r="UIM66" s="197"/>
      <c r="UIN66" s="197"/>
      <c r="UIO66" s="197"/>
      <c r="UIP66" s="197"/>
      <c r="UIQ66" s="197"/>
      <c r="UIR66" s="197"/>
      <c r="UIS66" s="197"/>
      <c r="UIT66" s="197"/>
      <c r="UIU66" s="197"/>
      <c r="UIV66" s="197"/>
      <c r="UIW66" s="197"/>
      <c r="UIX66" s="197"/>
      <c r="UIY66" s="197"/>
      <c r="UIZ66" s="197"/>
      <c r="UJA66" s="197"/>
      <c r="UJB66" s="197"/>
      <c r="UJC66" s="197"/>
      <c r="UJD66" s="197"/>
      <c r="UJE66" s="197"/>
      <c r="UJF66" s="197"/>
      <c r="UJG66" s="197"/>
      <c r="UJH66" s="197"/>
      <c r="UJI66" s="197"/>
      <c r="UJJ66" s="197"/>
      <c r="UJK66" s="197"/>
      <c r="UJL66" s="197"/>
      <c r="UJM66" s="197"/>
      <c r="UJN66" s="197"/>
      <c r="UJO66" s="197"/>
      <c r="UJP66" s="197"/>
      <c r="UJQ66" s="197"/>
      <c r="UJR66" s="197"/>
      <c r="UJS66" s="197"/>
      <c r="UJT66" s="197"/>
      <c r="UJU66" s="197"/>
      <c r="UJV66" s="197"/>
      <c r="UJW66" s="197"/>
      <c r="UJX66" s="197"/>
      <c r="UJY66" s="197"/>
      <c r="UJZ66" s="197"/>
      <c r="UKA66" s="197"/>
      <c r="UKB66" s="197"/>
      <c r="UKC66" s="197"/>
      <c r="UKD66" s="197"/>
      <c r="UKE66" s="197"/>
      <c r="UKF66" s="197"/>
      <c r="UKG66" s="197"/>
      <c r="UKH66" s="197"/>
      <c r="UKI66" s="197"/>
      <c r="UKJ66" s="197"/>
      <c r="UKK66" s="197"/>
      <c r="UKL66" s="197"/>
      <c r="UKM66" s="197"/>
      <c r="UKN66" s="197"/>
      <c r="UKO66" s="197"/>
      <c r="UKP66" s="197"/>
      <c r="UKQ66" s="197"/>
      <c r="UKR66" s="197"/>
      <c r="UKS66" s="197"/>
      <c r="UKT66" s="197"/>
      <c r="UKU66" s="197"/>
      <c r="UKV66" s="197"/>
      <c r="UKW66" s="197"/>
      <c r="UKX66" s="197"/>
      <c r="UKY66" s="197"/>
      <c r="UKZ66" s="197"/>
      <c r="ULA66" s="197"/>
      <c r="ULB66" s="197"/>
      <c r="ULC66" s="197"/>
      <c r="ULD66" s="197"/>
      <c r="ULE66" s="197"/>
      <c r="ULF66" s="197"/>
      <c r="ULG66" s="197"/>
      <c r="ULH66" s="197"/>
      <c r="ULI66" s="197"/>
      <c r="ULJ66" s="197"/>
      <c r="ULK66" s="197"/>
      <c r="ULL66" s="197"/>
      <c r="ULM66" s="197"/>
      <c r="ULN66" s="197"/>
      <c r="ULO66" s="197"/>
      <c r="ULP66" s="197"/>
      <c r="ULQ66" s="197"/>
      <c r="ULR66" s="197"/>
      <c r="ULS66" s="197"/>
      <c r="ULT66" s="197"/>
      <c r="ULU66" s="197"/>
      <c r="ULV66" s="197"/>
      <c r="ULW66" s="197"/>
      <c r="ULX66" s="197"/>
      <c r="ULY66" s="197"/>
      <c r="ULZ66" s="197"/>
      <c r="UMA66" s="197"/>
      <c r="UMB66" s="197"/>
      <c r="UMC66" s="197"/>
      <c r="UMD66" s="197"/>
      <c r="UME66" s="197"/>
      <c r="UMF66" s="197"/>
      <c r="UMG66" s="197"/>
      <c r="UMH66" s="197"/>
      <c r="UMI66" s="197"/>
      <c r="UMJ66" s="197"/>
      <c r="UMK66" s="197"/>
      <c r="UML66" s="197"/>
      <c r="UMM66" s="197"/>
      <c r="UMN66" s="197"/>
      <c r="UMO66" s="197"/>
      <c r="UMP66" s="197"/>
      <c r="UMQ66" s="197"/>
      <c r="UMR66" s="197"/>
      <c r="UMS66" s="197"/>
      <c r="UMT66" s="197"/>
      <c r="UMU66" s="197"/>
      <c r="UMV66" s="197"/>
      <c r="UMW66" s="197"/>
      <c r="UMX66" s="197"/>
      <c r="UMY66" s="197"/>
      <c r="UMZ66" s="197"/>
      <c r="UNA66" s="197"/>
      <c r="UNB66" s="197"/>
      <c r="UNC66" s="197"/>
      <c r="UND66" s="197"/>
      <c r="UNE66" s="197"/>
      <c r="UNF66" s="197"/>
      <c r="UNG66" s="197"/>
      <c r="UNH66" s="197"/>
      <c r="UNI66" s="197"/>
      <c r="UNJ66" s="197"/>
      <c r="UNK66" s="197"/>
      <c r="UNL66" s="197"/>
      <c r="UNM66" s="197"/>
      <c r="UNN66" s="197"/>
      <c r="UNO66" s="197"/>
      <c r="UNP66" s="197"/>
      <c r="UNQ66" s="197"/>
      <c r="UNR66" s="197"/>
      <c r="UNS66" s="197"/>
      <c r="UNT66" s="197"/>
      <c r="UNU66" s="197"/>
      <c r="UNV66" s="197"/>
      <c r="UNW66" s="197"/>
      <c r="UNX66" s="197"/>
      <c r="UNY66" s="197"/>
      <c r="UNZ66" s="197"/>
      <c r="UOA66" s="197"/>
      <c r="UOB66" s="197"/>
      <c r="UOC66" s="197"/>
      <c r="UOD66" s="197"/>
      <c r="UOE66" s="197"/>
      <c r="UOF66" s="197"/>
      <c r="UOG66" s="197"/>
      <c r="UOH66" s="197"/>
      <c r="UOI66" s="197"/>
      <c r="UOJ66" s="197"/>
      <c r="UOK66" s="197"/>
      <c r="UOL66" s="197"/>
      <c r="UOM66" s="197"/>
      <c r="UON66" s="197"/>
      <c r="UOO66" s="197"/>
      <c r="UOP66" s="197"/>
      <c r="UOQ66" s="197"/>
      <c r="UOR66" s="197"/>
      <c r="UOS66" s="197"/>
      <c r="UOT66" s="197"/>
      <c r="UOU66" s="197"/>
      <c r="UOV66" s="197"/>
      <c r="UOW66" s="197"/>
      <c r="UOX66" s="197"/>
      <c r="UOY66" s="197"/>
      <c r="UOZ66" s="197"/>
      <c r="UPA66" s="197"/>
      <c r="UPB66" s="197"/>
      <c r="UPC66" s="197"/>
      <c r="UPD66" s="197"/>
      <c r="UPE66" s="197"/>
      <c r="UPF66" s="197"/>
      <c r="UPG66" s="197"/>
      <c r="UPH66" s="197"/>
      <c r="UPI66" s="197"/>
      <c r="UPJ66" s="197"/>
      <c r="UPK66" s="197"/>
      <c r="UPL66" s="197"/>
      <c r="UPM66" s="197"/>
      <c r="UPN66" s="197"/>
      <c r="UPO66" s="197"/>
      <c r="UPP66" s="197"/>
      <c r="UPQ66" s="197"/>
      <c r="UPR66" s="197"/>
      <c r="UPS66" s="197"/>
      <c r="UPT66" s="197"/>
      <c r="UPU66" s="197"/>
      <c r="UPV66" s="197"/>
      <c r="UPW66" s="197"/>
      <c r="UPX66" s="197"/>
      <c r="UPY66" s="197"/>
      <c r="UPZ66" s="197"/>
      <c r="UQA66" s="197"/>
      <c r="UQB66" s="197"/>
      <c r="UQC66" s="197"/>
      <c r="UQD66" s="197"/>
      <c r="UQE66" s="197"/>
      <c r="UQF66" s="197"/>
      <c r="UQG66" s="197"/>
      <c r="UQH66" s="197"/>
      <c r="UQI66" s="197"/>
      <c r="UQJ66" s="197"/>
      <c r="UQK66" s="197"/>
      <c r="UQL66" s="197"/>
      <c r="UQM66" s="197"/>
      <c r="UQN66" s="197"/>
      <c r="UQO66" s="197"/>
      <c r="UQP66" s="197"/>
      <c r="UQQ66" s="197"/>
      <c r="UQR66" s="197"/>
      <c r="UQS66" s="197"/>
      <c r="UQT66" s="197"/>
      <c r="UQU66" s="197"/>
      <c r="UQV66" s="197"/>
      <c r="UQW66" s="197"/>
      <c r="UQX66" s="197"/>
      <c r="UQY66" s="197"/>
      <c r="UQZ66" s="197"/>
      <c r="URA66" s="197"/>
      <c r="URB66" s="197"/>
      <c r="URC66" s="197"/>
      <c r="URD66" s="197"/>
      <c r="URE66" s="197"/>
      <c r="URF66" s="197"/>
      <c r="URG66" s="197"/>
      <c r="URH66" s="197"/>
      <c r="URI66" s="197"/>
      <c r="URJ66" s="197"/>
      <c r="URK66" s="197"/>
      <c r="URL66" s="197"/>
      <c r="URM66" s="197"/>
      <c r="URN66" s="197"/>
      <c r="URO66" s="197"/>
      <c r="URP66" s="197"/>
      <c r="URQ66" s="197"/>
      <c r="URR66" s="197"/>
      <c r="URS66" s="197"/>
      <c r="URT66" s="197"/>
      <c r="URU66" s="197"/>
      <c r="URV66" s="197"/>
      <c r="URW66" s="197"/>
      <c r="URX66" s="197"/>
      <c r="URY66" s="197"/>
      <c r="URZ66" s="197"/>
      <c r="USA66" s="197"/>
      <c r="USB66" s="197"/>
      <c r="USC66" s="197"/>
      <c r="USD66" s="197"/>
      <c r="USE66" s="197"/>
      <c r="USF66" s="197"/>
      <c r="USG66" s="197"/>
      <c r="USH66" s="197"/>
      <c r="USI66" s="197"/>
      <c r="USJ66" s="197"/>
      <c r="USK66" s="197"/>
      <c r="USL66" s="197"/>
      <c r="USM66" s="197"/>
      <c r="USN66" s="197"/>
      <c r="USO66" s="197"/>
      <c r="USP66" s="197"/>
      <c r="USQ66" s="197"/>
      <c r="USR66" s="197"/>
      <c r="USS66" s="197"/>
      <c r="UST66" s="197"/>
      <c r="USU66" s="197"/>
      <c r="USV66" s="197"/>
      <c r="USW66" s="197"/>
      <c r="USX66" s="197"/>
      <c r="USY66" s="197"/>
      <c r="USZ66" s="197"/>
      <c r="UTA66" s="197"/>
      <c r="UTB66" s="197"/>
      <c r="UTC66" s="197"/>
      <c r="UTD66" s="197"/>
      <c r="UTE66" s="197"/>
      <c r="UTF66" s="197"/>
      <c r="UTG66" s="197"/>
      <c r="UTH66" s="197"/>
      <c r="UTI66" s="197"/>
      <c r="UTJ66" s="197"/>
      <c r="UTK66" s="197"/>
      <c r="UTL66" s="197"/>
      <c r="UTM66" s="197"/>
      <c r="UTN66" s="197"/>
      <c r="UTO66" s="197"/>
      <c r="UTP66" s="197"/>
      <c r="UTQ66" s="197"/>
      <c r="UTR66" s="197"/>
      <c r="UTS66" s="197"/>
      <c r="UTT66" s="197"/>
      <c r="UTU66" s="197"/>
      <c r="UTV66" s="197"/>
      <c r="UTW66" s="197"/>
      <c r="UTX66" s="197"/>
      <c r="UTY66" s="197"/>
      <c r="UTZ66" s="197"/>
      <c r="UUA66" s="197"/>
      <c r="UUB66" s="197"/>
      <c r="UUC66" s="197"/>
      <c r="UUD66" s="197"/>
      <c r="UUE66" s="197"/>
      <c r="UUF66" s="197"/>
      <c r="UUG66" s="197"/>
      <c r="UUH66" s="197"/>
      <c r="UUI66" s="197"/>
      <c r="UUJ66" s="197"/>
      <c r="UUK66" s="197"/>
      <c r="UUL66" s="197"/>
      <c r="UUM66" s="197"/>
      <c r="UUN66" s="197"/>
      <c r="UUO66" s="197"/>
      <c r="UUP66" s="197"/>
      <c r="UUQ66" s="197"/>
      <c r="UUR66" s="197"/>
      <c r="UUS66" s="197"/>
      <c r="UUT66" s="197"/>
      <c r="UUU66" s="197"/>
      <c r="UUV66" s="197"/>
      <c r="UUW66" s="197"/>
      <c r="UUX66" s="197"/>
      <c r="UUY66" s="197"/>
      <c r="UUZ66" s="197"/>
      <c r="UVA66" s="197"/>
      <c r="UVB66" s="197"/>
      <c r="UVC66" s="197"/>
      <c r="UVD66" s="197"/>
      <c r="UVE66" s="197"/>
      <c r="UVF66" s="197"/>
      <c r="UVG66" s="197"/>
      <c r="UVH66" s="197"/>
      <c r="UVI66" s="197"/>
      <c r="UVJ66" s="197"/>
      <c r="UVK66" s="197"/>
      <c r="UVL66" s="197"/>
      <c r="UVM66" s="197"/>
      <c r="UVN66" s="197"/>
      <c r="UVO66" s="197"/>
      <c r="UVP66" s="197"/>
      <c r="UVQ66" s="197"/>
      <c r="UVR66" s="197"/>
      <c r="UVS66" s="197"/>
      <c r="UVT66" s="197"/>
      <c r="UVU66" s="197"/>
      <c r="UVV66" s="197"/>
      <c r="UVW66" s="197"/>
      <c r="UVX66" s="197"/>
      <c r="UVY66" s="197"/>
      <c r="UVZ66" s="197"/>
      <c r="UWA66" s="197"/>
      <c r="UWB66" s="197"/>
      <c r="UWC66" s="197"/>
      <c r="UWD66" s="197"/>
      <c r="UWE66" s="197"/>
      <c r="UWF66" s="197"/>
      <c r="UWG66" s="197"/>
      <c r="UWH66" s="197"/>
      <c r="UWI66" s="197"/>
      <c r="UWJ66" s="197"/>
      <c r="UWK66" s="197"/>
      <c r="UWL66" s="197"/>
      <c r="UWM66" s="197"/>
      <c r="UWN66" s="197"/>
      <c r="UWO66" s="197"/>
      <c r="UWP66" s="197"/>
      <c r="UWQ66" s="197"/>
      <c r="UWR66" s="197"/>
      <c r="UWS66" s="197"/>
      <c r="UWT66" s="197"/>
      <c r="UWU66" s="197"/>
      <c r="UWV66" s="197"/>
      <c r="UWW66" s="197"/>
      <c r="UWX66" s="197"/>
      <c r="UWY66" s="197"/>
      <c r="UWZ66" s="197"/>
      <c r="UXA66" s="197"/>
      <c r="UXB66" s="197"/>
      <c r="UXC66" s="197"/>
      <c r="UXD66" s="197"/>
      <c r="UXE66" s="197"/>
      <c r="UXF66" s="197"/>
      <c r="UXG66" s="197"/>
      <c r="UXH66" s="197"/>
      <c r="UXI66" s="197"/>
      <c r="UXJ66" s="197"/>
      <c r="UXK66" s="197"/>
      <c r="UXL66" s="197"/>
      <c r="UXM66" s="197"/>
      <c r="UXN66" s="197"/>
      <c r="UXO66" s="197"/>
      <c r="UXP66" s="197"/>
      <c r="UXQ66" s="197"/>
      <c r="UXR66" s="197"/>
      <c r="UXS66" s="197"/>
      <c r="UXT66" s="197"/>
      <c r="UXU66" s="197"/>
      <c r="UXV66" s="197"/>
      <c r="UXW66" s="197"/>
      <c r="UXX66" s="197"/>
      <c r="UXY66" s="197"/>
      <c r="UXZ66" s="197"/>
      <c r="UYA66" s="197"/>
      <c r="UYB66" s="197"/>
      <c r="UYC66" s="197"/>
      <c r="UYD66" s="197"/>
      <c r="UYE66" s="197"/>
      <c r="UYF66" s="197"/>
      <c r="UYG66" s="197"/>
      <c r="UYH66" s="197"/>
      <c r="UYI66" s="197"/>
      <c r="UYJ66" s="197"/>
      <c r="UYK66" s="197"/>
      <c r="UYL66" s="197"/>
      <c r="UYM66" s="197"/>
      <c r="UYN66" s="197"/>
      <c r="UYO66" s="197"/>
      <c r="UYP66" s="197"/>
      <c r="UYQ66" s="197"/>
      <c r="UYR66" s="197"/>
      <c r="UYS66" s="197"/>
      <c r="UYT66" s="197"/>
      <c r="UYU66" s="197"/>
      <c r="UYV66" s="197"/>
      <c r="UYW66" s="197"/>
      <c r="UYX66" s="197"/>
      <c r="UYY66" s="197"/>
      <c r="UYZ66" s="197"/>
      <c r="UZA66" s="197"/>
      <c r="UZB66" s="197"/>
      <c r="UZC66" s="197"/>
      <c r="UZD66" s="197"/>
      <c r="UZE66" s="197"/>
      <c r="UZF66" s="197"/>
      <c r="UZG66" s="197"/>
      <c r="UZH66" s="197"/>
      <c r="UZI66" s="197"/>
      <c r="UZJ66" s="197"/>
      <c r="UZK66" s="197"/>
      <c r="UZL66" s="197"/>
      <c r="UZM66" s="197"/>
      <c r="UZN66" s="197"/>
      <c r="UZO66" s="197"/>
      <c r="UZP66" s="197"/>
      <c r="UZQ66" s="197"/>
      <c r="UZR66" s="197"/>
      <c r="UZS66" s="197"/>
      <c r="UZT66" s="197"/>
      <c r="UZU66" s="197"/>
      <c r="UZV66" s="197"/>
      <c r="UZW66" s="197"/>
      <c r="UZX66" s="197"/>
      <c r="UZY66" s="197"/>
      <c r="UZZ66" s="197"/>
      <c r="VAA66" s="197"/>
      <c r="VAB66" s="197"/>
      <c r="VAC66" s="197"/>
      <c r="VAD66" s="197"/>
      <c r="VAE66" s="197"/>
      <c r="VAF66" s="197"/>
      <c r="VAG66" s="197"/>
      <c r="VAH66" s="197"/>
      <c r="VAI66" s="197"/>
      <c r="VAJ66" s="197"/>
      <c r="VAK66" s="197"/>
      <c r="VAL66" s="197"/>
      <c r="VAM66" s="197"/>
      <c r="VAN66" s="197"/>
      <c r="VAO66" s="197"/>
      <c r="VAP66" s="197"/>
      <c r="VAQ66" s="197"/>
      <c r="VAR66" s="197"/>
      <c r="VAS66" s="197"/>
      <c r="VAT66" s="197"/>
      <c r="VAU66" s="197"/>
      <c r="VAV66" s="197"/>
      <c r="VAW66" s="197"/>
      <c r="VAX66" s="197"/>
      <c r="VAY66" s="197"/>
      <c r="VAZ66" s="197"/>
      <c r="VBA66" s="197"/>
      <c r="VBB66" s="197"/>
      <c r="VBC66" s="197"/>
      <c r="VBD66" s="197"/>
      <c r="VBE66" s="197"/>
      <c r="VBF66" s="197"/>
      <c r="VBG66" s="197"/>
      <c r="VBH66" s="197"/>
      <c r="VBI66" s="197"/>
      <c r="VBJ66" s="197"/>
      <c r="VBK66" s="197"/>
      <c r="VBL66" s="197"/>
      <c r="VBM66" s="197"/>
      <c r="VBN66" s="197"/>
      <c r="VBO66" s="197"/>
      <c r="VBP66" s="197"/>
      <c r="VBQ66" s="197"/>
      <c r="VBR66" s="197"/>
      <c r="VBS66" s="197"/>
      <c r="VBT66" s="197"/>
      <c r="VBU66" s="197"/>
      <c r="VBV66" s="197"/>
      <c r="VBW66" s="197"/>
      <c r="VBX66" s="197"/>
      <c r="VBY66" s="197"/>
      <c r="VBZ66" s="197"/>
      <c r="VCA66" s="197"/>
      <c r="VCB66" s="197"/>
      <c r="VCC66" s="197"/>
      <c r="VCD66" s="197"/>
      <c r="VCE66" s="197"/>
      <c r="VCF66" s="197"/>
      <c r="VCG66" s="197"/>
      <c r="VCH66" s="197"/>
      <c r="VCI66" s="197"/>
      <c r="VCJ66" s="197"/>
      <c r="VCK66" s="197"/>
      <c r="VCL66" s="197"/>
      <c r="VCM66" s="197"/>
      <c r="VCN66" s="197"/>
      <c r="VCO66" s="197"/>
      <c r="VCP66" s="197"/>
      <c r="VCQ66" s="197"/>
      <c r="VCR66" s="197"/>
      <c r="VCS66" s="197"/>
      <c r="VCT66" s="197"/>
      <c r="VCU66" s="197"/>
      <c r="VCV66" s="197"/>
      <c r="VCW66" s="197"/>
      <c r="VCX66" s="197"/>
      <c r="VCY66" s="197"/>
      <c r="VCZ66" s="197"/>
      <c r="VDA66" s="197"/>
      <c r="VDB66" s="197"/>
      <c r="VDC66" s="197"/>
      <c r="VDD66" s="197"/>
      <c r="VDE66" s="197"/>
      <c r="VDF66" s="197"/>
      <c r="VDG66" s="197"/>
      <c r="VDH66" s="197"/>
      <c r="VDI66" s="197"/>
      <c r="VDJ66" s="197"/>
      <c r="VDK66" s="197"/>
      <c r="VDL66" s="197"/>
      <c r="VDM66" s="197"/>
      <c r="VDN66" s="197"/>
      <c r="VDO66" s="197"/>
      <c r="VDP66" s="197"/>
      <c r="VDQ66" s="197"/>
      <c r="VDR66" s="197"/>
      <c r="VDS66" s="197"/>
      <c r="VDT66" s="197"/>
      <c r="VDU66" s="197"/>
      <c r="VDV66" s="197"/>
      <c r="VDW66" s="197"/>
      <c r="VDX66" s="197"/>
      <c r="VDY66" s="197"/>
      <c r="VDZ66" s="197"/>
      <c r="VEA66" s="197"/>
      <c r="VEB66" s="197"/>
      <c r="VEC66" s="197"/>
      <c r="VED66" s="197"/>
      <c r="VEE66" s="197"/>
      <c r="VEF66" s="197"/>
      <c r="VEG66" s="197"/>
      <c r="VEH66" s="197"/>
      <c r="VEI66" s="197"/>
      <c r="VEJ66" s="197"/>
      <c r="VEK66" s="197"/>
      <c r="VEL66" s="197"/>
      <c r="VEM66" s="197"/>
      <c r="VEN66" s="197"/>
      <c r="VEO66" s="197"/>
      <c r="VEP66" s="197"/>
      <c r="VEQ66" s="197"/>
      <c r="VER66" s="197"/>
      <c r="VES66" s="197"/>
      <c r="VET66" s="197"/>
      <c r="VEU66" s="197"/>
      <c r="VEV66" s="197"/>
      <c r="VEW66" s="197"/>
      <c r="VEX66" s="197"/>
      <c r="VEY66" s="197"/>
      <c r="VEZ66" s="197"/>
      <c r="VFA66" s="197"/>
      <c r="VFB66" s="197"/>
      <c r="VFC66" s="197"/>
      <c r="VFD66" s="197"/>
      <c r="VFE66" s="197"/>
      <c r="VFF66" s="197"/>
      <c r="VFG66" s="197"/>
      <c r="VFH66" s="197"/>
      <c r="VFI66" s="197"/>
      <c r="VFJ66" s="197"/>
      <c r="VFK66" s="197"/>
      <c r="VFL66" s="197"/>
      <c r="VFM66" s="197"/>
      <c r="VFN66" s="197"/>
      <c r="VFO66" s="197"/>
      <c r="VFP66" s="197"/>
      <c r="VFQ66" s="197"/>
      <c r="VFR66" s="197"/>
      <c r="VFS66" s="197"/>
      <c r="VFT66" s="197"/>
      <c r="VFU66" s="197"/>
      <c r="VFV66" s="197"/>
      <c r="VFW66" s="197"/>
      <c r="VFX66" s="197"/>
      <c r="VFY66" s="197"/>
      <c r="VFZ66" s="197"/>
      <c r="VGA66" s="197"/>
      <c r="VGB66" s="197"/>
      <c r="VGC66" s="197"/>
      <c r="VGD66" s="197"/>
      <c r="VGE66" s="197"/>
      <c r="VGF66" s="197"/>
      <c r="VGG66" s="197"/>
      <c r="VGH66" s="197"/>
      <c r="VGI66" s="197"/>
      <c r="VGJ66" s="197"/>
      <c r="VGK66" s="197"/>
      <c r="VGL66" s="197"/>
      <c r="VGM66" s="197"/>
      <c r="VGN66" s="197"/>
      <c r="VGO66" s="197"/>
      <c r="VGP66" s="197"/>
      <c r="VGQ66" s="197"/>
      <c r="VGR66" s="197"/>
      <c r="VGS66" s="197"/>
      <c r="VGT66" s="197"/>
      <c r="VGU66" s="197"/>
      <c r="VGV66" s="197"/>
      <c r="VGW66" s="197"/>
      <c r="VGX66" s="197"/>
      <c r="VGY66" s="197"/>
      <c r="VGZ66" s="197"/>
      <c r="VHA66" s="197"/>
      <c r="VHB66" s="197"/>
      <c r="VHC66" s="197"/>
      <c r="VHD66" s="197"/>
      <c r="VHE66" s="197"/>
      <c r="VHF66" s="197"/>
      <c r="VHG66" s="197"/>
      <c r="VHH66" s="197"/>
      <c r="VHI66" s="197"/>
      <c r="VHJ66" s="197"/>
      <c r="VHK66" s="197"/>
      <c r="VHL66" s="197"/>
      <c r="VHM66" s="197"/>
      <c r="VHN66" s="197"/>
      <c r="VHO66" s="197"/>
      <c r="VHP66" s="197"/>
      <c r="VHQ66" s="197"/>
      <c r="VHR66" s="197"/>
      <c r="VHS66" s="197"/>
      <c r="VHT66" s="197"/>
      <c r="VHU66" s="197"/>
      <c r="VHV66" s="197"/>
      <c r="VHW66" s="197"/>
      <c r="VHX66" s="197"/>
      <c r="VHY66" s="197"/>
      <c r="VHZ66" s="197"/>
      <c r="VIA66" s="197"/>
      <c r="VIB66" s="197"/>
      <c r="VIC66" s="197"/>
      <c r="VID66" s="197"/>
      <c r="VIE66" s="197"/>
      <c r="VIF66" s="197"/>
      <c r="VIG66" s="197"/>
      <c r="VIH66" s="197"/>
      <c r="VII66" s="197"/>
      <c r="VIJ66" s="197"/>
      <c r="VIK66" s="197"/>
      <c r="VIL66" s="197"/>
      <c r="VIM66" s="197"/>
      <c r="VIN66" s="197"/>
      <c r="VIO66" s="197"/>
      <c r="VIP66" s="197"/>
      <c r="VIQ66" s="197"/>
      <c r="VIR66" s="197"/>
      <c r="VIS66" s="197"/>
      <c r="VIT66" s="197"/>
      <c r="VIU66" s="197"/>
      <c r="VIV66" s="197"/>
      <c r="VIW66" s="197"/>
      <c r="VIX66" s="197"/>
      <c r="VIY66" s="197"/>
      <c r="VIZ66" s="197"/>
      <c r="VJA66" s="197"/>
      <c r="VJB66" s="197"/>
      <c r="VJC66" s="197"/>
      <c r="VJD66" s="197"/>
      <c r="VJE66" s="197"/>
      <c r="VJF66" s="197"/>
      <c r="VJG66" s="197"/>
      <c r="VJH66" s="197"/>
      <c r="VJI66" s="197"/>
      <c r="VJJ66" s="197"/>
      <c r="VJK66" s="197"/>
      <c r="VJL66" s="197"/>
      <c r="VJM66" s="197"/>
      <c r="VJN66" s="197"/>
      <c r="VJO66" s="197"/>
      <c r="VJP66" s="197"/>
      <c r="VJQ66" s="197"/>
      <c r="VJR66" s="197"/>
      <c r="VJS66" s="197"/>
      <c r="VJT66" s="197"/>
      <c r="VJU66" s="197"/>
      <c r="VJV66" s="197"/>
      <c r="VJW66" s="197"/>
      <c r="VJX66" s="197"/>
      <c r="VJY66" s="197"/>
      <c r="VJZ66" s="197"/>
      <c r="VKA66" s="197"/>
      <c r="VKB66" s="197"/>
      <c r="VKC66" s="197"/>
      <c r="VKD66" s="197"/>
      <c r="VKE66" s="197"/>
      <c r="VKF66" s="197"/>
      <c r="VKG66" s="197"/>
      <c r="VKH66" s="197"/>
      <c r="VKI66" s="197"/>
      <c r="VKJ66" s="197"/>
      <c r="VKK66" s="197"/>
      <c r="VKL66" s="197"/>
      <c r="VKM66" s="197"/>
      <c r="VKN66" s="197"/>
      <c r="VKO66" s="197"/>
      <c r="VKP66" s="197"/>
      <c r="VKQ66" s="197"/>
      <c r="VKR66" s="197"/>
      <c r="VKS66" s="197"/>
      <c r="VKT66" s="197"/>
      <c r="VKU66" s="197"/>
      <c r="VKV66" s="197"/>
      <c r="VKW66" s="197"/>
      <c r="VKX66" s="197"/>
      <c r="VKY66" s="197"/>
      <c r="VKZ66" s="197"/>
      <c r="VLA66" s="197"/>
      <c r="VLB66" s="197"/>
      <c r="VLC66" s="197"/>
      <c r="VLD66" s="197"/>
      <c r="VLE66" s="197"/>
      <c r="VLF66" s="197"/>
      <c r="VLG66" s="197"/>
      <c r="VLH66" s="197"/>
      <c r="VLI66" s="197"/>
      <c r="VLJ66" s="197"/>
      <c r="VLK66" s="197"/>
      <c r="VLL66" s="197"/>
      <c r="VLM66" s="197"/>
      <c r="VLN66" s="197"/>
      <c r="VLO66" s="197"/>
      <c r="VLP66" s="197"/>
      <c r="VLQ66" s="197"/>
      <c r="VLR66" s="197"/>
      <c r="VLS66" s="197"/>
      <c r="VLT66" s="197"/>
      <c r="VLU66" s="197"/>
      <c r="VLV66" s="197"/>
      <c r="VLW66" s="197"/>
      <c r="VLX66" s="197"/>
      <c r="VLY66" s="197"/>
      <c r="VLZ66" s="197"/>
      <c r="VMA66" s="197"/>
      <c r="VMB66" s="197"/>
      <c r="VMC66" s="197"/>
      <c r="VMD66" s="197"/>
      <c r="VME66" s="197"/>
      <c r="VMF66" s="197"/>
      <c r="VMG66" s="197"/>
      <c r="VMH66" s="197"/>
      <c r="VMI66" s="197"/>
      <c r="VMJ66" s="197"/>
      <c r="VMK66" s="197"/>
      <c r="VML66" s="197"/>
      <c r="VMM66" s="197"/>
      <c r="VMN66" s="197"/>
      <c r="VMO66" s="197"/>
      <c r="VMP66" s="197"/>
      <c r="VMQ66" s="197"/>
      <c r="VMR66" s="197"/>
      <c r="VMS66" s="197"/>
      <c r="VMT66" s="197"/>
      <c r="VMU66" s="197"/>
      <c r="VMV66" s="197"/>
      <c r="VMW66" s="197"/>
      <c r="VMX66" s="197"/>
      <c r="VMY66" s="197"/>
      <c r="VMZ66" s="197"/>
      <c r="VNA66" s="197"/>
      <c r="VNB66" s="197"/>
      <c r="VNC66" s="197"/>
      <c r="VND66" s="197"/>
      <c r="VNE66" s="197"/>
      <c r="VNF66" s="197"/>
      <c r="VNG66" s="197"/>
      <c r="VNH66" s="197"/>
      <c r="VNI66" s="197"/>
      <c r="VNJ66" s="197"/>
      <c r="VNK66" s="197"/>
      <c r="VNL66" s="197"/>
      <c r="VNM66" s="197"/>
      <c r="VNN66" s="197"/>
      <c r="VNO66" s="197"/>
      <c r="VNP66" s="197"/>
      <c r="VNQ66" s="197"/>
      <c r="VNR66" s="197"/>
      <c r="VNS66" s="197"/>
      <c r="VNT66" s="197"/>
      <c r="VNU66" s="197"/>
      <c r="VNV66" s="197"/>
      <c r="VNW66" s="197"/>
      <c r="VNX66" s="197"/>
      <c r="VNY66" s="197"/>
      <c r="VNZ66" s="197"/>
      <c r="VOA66" s="197"/>
      <c r="VOB66" s="197"/>
      <c r="VOC66" s="197"/>
      <c r="VOD66" s="197"/>
      <c r="VOE66" s="197"/>
      <c r="VOF66" s="197"/>
      <c r="VOG66" s="197"/>
      <c r="VOH66" s="197"/>
      <c r="VOI66" s="197"/>
      <c r="VOJ66" s="197"/>
      <c r="VOK66" s="197"/>
      <c r="VOL66" s="197"/>
      <c r="VOM66" s="197"/>
      <c r="VON66" s="197"/>
      <c r="VOO66" s="197"/>
      <c r="VOP66" s="197"/>
      <c r="VOQ66" s="197"/>
      <c r="VOR66" s="197"/>
      <c r="VOS66" s="197"/>
      <c r="VOT66" s="197"/>
      <c r="VOU66" s="197"/>
      <c r="VOV66" s="197"/>
      <c r="VOW66" s="197"/>
      <c r="VOX66" s="197"/>
      <c r="VOY66" s="197"/>
      <c r="VOZ66" s="197"/>
      <c r="VPA66" s="197"/>
      <c r="VPB66" s="197"/>
      <c r="VPC66" s="197"/>
      <c r="VPD66" s="197"/>
      <c r="VPE66" s="197"/>
      <c r="VPF66" s="197"/>
      <c r="VPG66" s="197"/>
      <c r="VPH66" s="197"/>
      <c r="VPI66" s="197"/>
      <c r="VPJ66" s="197"/>
      <c r="VPK66" s="197"/>
      <c r="VPL66" s="197"/>
      <c r="VPM66" s="197"/>
      <c r="VPN66" s="197"/>
      <c r="VPO66" s="197"/>
      <c r="VPP66" s="197"/>
      <c r="VPQ66" s="197"/>
      <c r="VPR66" s="197"/>
      <c r="VPS66" s="197"/>
      <c r="VPT66" s="197"/>
      <c r="VPU66" s="197"/>
      <c r="VPV66" s="197"/>
      <c r="VPW66" s="197"/>
      <c r="VPX66" s="197"/>
      <c r="VPY66" s="197"/>
      <c r="VPZ66" s="197"/>
      <c r="VQA66" s="197"/>
      <c r="VQB66" s="197"/>
      <c r="VQC66" s="197"/>
      <c r="VQD66" s="197"/>
      <c r="VQE66" s="197"/>
      <c r="VQF66" s="197"/>
      <c r="VQG66" s="197"/>
      <c r="VQH66" s="197"/>
      <c r="VQI66" s="197"/>
      <c r="VQJ66" s="197"/>
      <c r="VQK66" s="197"/>
      <c r="VQL66" s="197"/>
      <c r="VQM66" s="197"/>
      <c r="VQN66" s="197"/>
      <c r="VQO66" s="197"/>
      <c r="VQP66" s="197"/>
      <c r="VQQ66" s="197"/>
      <c r="VQR66" s="197"/>
      <c r="VQS66" s="197"/>
      <c r="VQT66" s="197"/>
      <c r="VQU66" s="197"/>
      <c r="VQV66" s="197"/>
      <c r="VQW66" s="197"/>
      <c r="VQX66" s="197"/>
      <c r="VQY66" s="197"/>
      <c r="VQZ66" s="197"/>
      <c r="VRA66" s="197"/>
      <c r="VRB66" s="197"/>
      <c r="VRC66" s="197"/>
      <c r="VRD66" s="197"/>
      <c r="VRE66" s="197"/>
      <c r="VRF66" s="197"/>
      <c r="VRG66" s="197"/>
      <c r="VRH66" s="197"/>
      <c r="VRI66" s="197"/>
      <c r="VRJ66" s="197"/>
      <c r="VRK66" s="197"/>
      <c r="VRL66" s="197"/>
      <c r="VRM66" s="197"/>
      <c r="VRN66" s="197"/>
      <c r="VRO66" s="197"/>
      <c r="VRP66" s="197"/>
      <c r="VRQ66" s="197"/>
      <c r="VRR66" s="197"/>
      <c r="VRS66" s="197"/>
      <c r="VRT66" s="197"/>
      <c r="VRU66" s="197"/>
      <c r="VRV66" s="197"/>
      <c r="VRW66" s="197"/>
      <c r="VRX66" s="197"/>
      <c r="VRY66" s="197"/>
      <c r="VRZ66" s="197"/>
      <c r="VSA66" s="197"/>
      <c r="VSB66" s="197"/>
      <c r="VSC66" s="197"/>
      <c r="VSD66" s="197"/>
      <c r="VSE66" s="197"/>
      <c r="VSF66" s="197"/>
      <c r="VSG66" s="197"/>
      <c r="VSH66" s="197"/>
      <c r="VSI66" s="197"/>
      <c r="VSJ66" s="197"/>
      <c r="VSK66" s="197"/>
      <c r="VSL66" s="197"/>
      <c r="VSM66" s="197"/>
      <c r="VSN66" s="197"/>
      <c r="VSO66" s="197"/>
      <c r="VSP66" s="197"/>
      <c r="VSQ66" s="197"/>
      <c r="VSR66" s="197"/>
      <c r="VSS66" s="197"/>
      <c r="VST66" s="197"/>
      <c r="VSU66" s="197"/>
      <c r="VSV66" s="197"/>
      <c r="VSW66" s="197"/>
      <c r="VSX66" s="197"/>
      <c r="VSY66" s="197"/>
      <c r="VSZ66" s="197"/>
      <c r="VTA66" s="197"/>
      <c r="VTB66" s="197"/>
      <c r="VTC66" s="197"/>
      <c r="VTD66" s="197"/>
      <c r="VTE66" s="197"/>
      <c r="VTF66" s="197"/>
      <c r="VTG66" s="197"/>
      <c r="VTH66" s="197"/>
      <c r="VTI66" s="197"/>
      <c r="VTJ66" s="197"/>
      <c r="VTK66" s="197"/>
      <c r="VTL66" s="197"/>
      <c r="VTM66" s="197"/>
      <c r="VTN66" s="197"/>
      <c r="VTO66" s="197"/>
      <c r="VTP66" s="197"/>
      <c r="VTQ66" s="197"/>
      <c r="VTR66" s="197"/>
      <c r="VTS66" s="197"/>
      <c r="VTT66" s="197"/>
      <c r="VTU66" s="197"/>
      <c r="VTV66" s="197"/>
      <c r="VTW66" s="197"/>
      <c r="VTX66" s="197"/>
      <c r="VTY66" s="197"/>
      <c r="VTZ66" s="197"/>
      <c r="VUA66" s="197"/>
      <c r="VUB66" s="197"/>
      <c r="VUC66" s="197"/>
      <c r="VUD66" s="197"/>
      <c r="VUE66" s="197"/>
      <c r="VUF66" s="197"/>
      <c r="VUG66" s="197"/>
      <c r="VUH66" s="197"/>
      <c r="VUI66" s="197"/>
      <c r="VUJ66" s="197"/>
      <c r="VUK66" s="197"/>
      <c r="VUL66" s="197"/>
      <c r="VUM66" s="197"/>
      <c r="VUN66" s="197"/>
      <c r="VUO66" s="197"/>
      <c r="VUP66" s="197"/>
      <c r="VUQ66" s="197"/>
      <c r="VUR66" s="197"/>
      <c r="VUS66" s="197"/>
      <c r="VUT66" s="197"/>
      <c r="VUU66" s="197"/>
      <c r="VUV66" s="197"/>
      <c r="VUW66" s="197"/>
      <c r="VUX66" s="197"/>
      <c r="VUY66" s="197"/>
      <c r="VUZ66" s="197"/>
      <c r="VVA66" s="197"/>
      <c r="VVB66" s="197"/>
      <c r="VVC66" s="197"/>
      <c r="VVD66" s="197"/>
      <c r="VVE66" s="197"/>
      <c r="VVF66" s="197"/>
      <c r="VVG66" s="197"/>
      <c r="VVH66" s="197"/>
      <c r="VVI66" s="197"/>
      <c r="VVJ66" s="197"/>
      <c r="VVK66" s="197"/>
      <c r="VVL66" s="197"/>
      <c r="VVM66" s="197"/>
      <c r="VVN66" s="197"/>
      <c r="VVO66" s="197"/>
      <c r="VVP66" s="197"/>
      <c r="VVQ66" s="197"/>
      <c r="VVR66" s="197"/>
      <c r="VVS66" s="197"/>
      <c r="VVT66" s="197"/>
      <c r="VVU66" s="197"/>
      <c r="VVV66" s="197"/>
      <c r="VVW66" s="197"/>
      <c r="VVX66" s="197"/>
      <c r="VVY66" s="197"/>
      <c r="VVZ66" s="197"/>
      <c r="VWA66" s="197"/>
      <c r="VWB66" s="197"/>
      <c r="VWC66" s="197"/>
      <c r="VWD66" s="197"/>
      <c r="VWE66" s="197"/>
      <c r="VWF66" s="197"/>
      <c r="VWG66" s="197"/>
      <c r="VWH66" s="197"/>
      <c r="VWI66" s="197"/>
      <c r="VWJ66" s="197"/>
      <c r="VWK66" s="197"/>
      <c r="VWL66" s="197"/>
      <c r="VWM66" s="197"/>
      <c r="VWN66" s="197"/>
      <c r="VWO66" s="197"/>
      <c r="VWP66" s="197"/>
      <c r="VWQ66" s="197"/>
      <c r="VWR66" s="197"/>
      <c r="VWS66" s="197"/>
      <c r="VWT66" s="197"/>
      <c r="VWU66" s="197"/>
      <c r="VWV66" s="197"/>
      <c r="VWW66" s="197"/>
      <c r="VWX66" s="197"/>
      <c r="VWY66" s="197"/>
      <c r="VWZ66" s="197"/>
      <c r="VXA66" s="197"/>
      <c r="VXB66" s="197"/>
      <c r="VXC66" s="197"/>
      <c r="VXD66" s="197"/>
      <c r="VXE66" s="197"/>
      <c r="VXF66" s="197"/>
      <c r="VXG66" s="197"/>
      <c r="VXH66" s="197"/>
      <c r="VXI66" s="197"/>
      <c r="VXJ66" s="197"/>
      <c r="VXK66" s="197"/>
      <c r="VXL66" s="197"/>
      <c r="VXM66" s="197"/>
      <c r="VXN66" s="197"/>
      <c r="VXO66" s="197"/>
      <c r="VXP66" s="197"/>
      <c r="VXQ66" s="197"/>
      <c r="VXR66" s="197"/>
      <c r="VXS66" s="197"/>
      <c r="VXT66" s="197"/>
      <c r="VXU66" s="197"/>
      <c r="VXV66" s="197"/>
      <c r="VXW66" s="197"/>
      <c r="VXX66" s="197"/>
      <c r="VXY66" s="197"/>
      <c r="VXZ66" s="197"/>
      <c r="VYA66" s="197"/>
      <c r="VYB66" s="197"/>
      <c r="VYC66" s="197"/>
      <c r="VYD66" s="197"/>
      <c r="VYE66" s="197"/>
      <c r="VYF66" s="197"/>
      <c r="VYG66" s="197"/>
      <c r="VYH66" s="197"/>
      <c r="VYI66" s="197"/>
      <c r="VYJ66" s="197"/>
      <c r="VYK66" s="197"/>
      <c r="VYL66" s="197"/>
      <c r="VYM66" s="197"/>
      <c r="VYN66" s="197"/>
      <c r="VYO66" s="197"/>
      <c r="VYP66" s="197"/>
      <c r="VYQ66" s="197"/>
      <c r="VYR66" s="197"/>
      <c r="VYS66" s="197"/>
      <c r="VYT66" s="197"/>
      <c r="VYU66" s="197"/>
      <c r="VYV66" s="197"/>
      <c r="VYW66" s="197"/>
      <c r="VYX66" s="197"/>
      <c r="VYY66" s="197"/>
      <c r="VYZ66" s="197"/>
      <c r="VZA66" s="197"/>
      <c r="VZB66" s="197"/>
      <c r="VZC66" s="197"/>
      <c r="VZD66" s="197"/>
      <c r="VZE66" s="197"/>
      <c r="VZF66" s="197"/>
      <c r="VZG66" s="197"/>
      <c r="VZH66" s="197"/>
      <c r="VZI66" s="197"/>
      <c r="VZJ66" s="197"/>
      <c r="VZK66" s="197"/>
      <c r="VZL66" s="197"/>
      <c r="VZM66" s="197"/>
      <c r="VZN66" s="197"/>
      <c r="VZO66" s="197"/>
      <c r="VZP66" s="197"/>
      <c r="VZQ66" s="197"/>
      <c r="VZR66" s="197"/>
      <c r="VZS66" s="197"/>
      <c r="VZT66" s="197"/>
      <c r="VZU66" s="197"/>
      <c r="VZV66" s="197"/>
      <c r="VZW66" s="197"/>
      <c r="VZX66" s="197"/>
      <c r="VZY66" s="197"/>
      <c r="VZZ66" s="197"/>
      <c r="WAA66" s="197"/>
      <c r="WAB66" s="197"/>
      <c r="WAC66" s="197"/>
      <c r="WAD66" s="197"/>
      <c r="WAE66" s="197"/>
      <c r="WAF66" s="197"/>
      <c r="WAG66" s="197"/>
      <c r="WAH66" s="197"/>
      <c r="WAI66" s="197"/>
      <c r="WAJ66" s="197"/>
      <c r="WAK66" s="197"/>
      <c r="WAL66" s="197"/>
      <c r="WAM66" s="197"/>
      <c r="WAN66" s="197"/>
      <c r="WAO66" s="197"/>
      <c r="WAP66" s="197"/>
      <c r="WAQ66" s="197"/>
      <c r="WAR66" s="197"/>
      <c r="WAS66" s="197"/>
      <c r="WAT66" s="197"/>
      <c r="WAU66" s="197"/>
      <c r="WAV66" s="197"/>
      <c r="WAW66" s="197"/>
      <c r="WAX66" s="197"/>
      <c r="WAY66" s="197"/>
      <c r="WAZ66" s="197"/>
      <c r="WBA66" s="197"/>
      <c r="WBB66" s="197"/>
      <c r="WBC66" s="197"/>
      <c r="WBD66" s="197"/>
      <c r="WBE66" s="197"/>
      <c r="WBF66" s="197"/>
      <c r="WBG66" s="197"/>
      <c r="WBH66" s="197"/>
      <c r="WBI66" s="197"/>
      <c r="WBJ66" s="197"/>
      <c r="WBK66" s="197"/>
      <c r="WBL66" s="197"/>
      <c r="WBM66" s="197"/>
      <c r="WBN66" s="197"/>
      <c r="WBO66" s="197"/>
      <c r="WBP66" s="197"/>
      <c r="WBQ66" s="197"/>
      <c r="WBR66" s="197"/>
      <c r="WBS66" s="197"/>
      <c r="WBT66" s="197"/>
      <c r="WBU66" s="197"/>
      <c r="WBV66" s="197"/>
      <c r="WBW66" s="197"/>
      <c r="WBX66" s="197"/>
      <c r="WBY66" s="197"/>
      <c r="WBZ66" s="197"/>
      <c r="WCA66" s="197"/>
      <c r="WCB66" s="197"/>
      <c r="WCC66" s="197"/>
      <c r="WCD66" s="197"/>
      <c r="WCE66" s="197"/>
      <c r="WCF66" s="197"/>
      <c r="WCG66" s="197"/>
      <c r="WCH66" s="197"/>
      <c r="WCI66" s="197"/>
      <c r="WCJ66" s="197"/>
      <c r="WCK66" s="197"/>
      <c r="WCL66" s="197"/>
      <c r="WCM66" s="197"/>
      <c r="WCN66" s="197"/>
      <c r="WCO66" s="197"/>
      <c r="WCP66" s="197"/>
      <c r="WCQ66" s="197"/>
      <c r="WCR66" s="197"/>
      <c r="WCS66" s="197"/>
      <c r="WCT66" s="197"/>
      <c r="WCU66" s="197"/>
      <c r="WCV66" s="197"/>
      <c r="WCW66" s="197"/>
      <c r="WCX66" s="197"/>
      <c r="WCY66" s="197"/>
      <c r="WCZ66" s="197"/>
      <c r="WDA66" s="197"/>
      <c r="WDB66" s="197"/>
      <c r="WDC66" s="197"/>
      <c r="WDD66" s="197"/>
      <c r="WDE66" s="197"/>
      <c r="WDF66" s="197"/>
      <c r="WDG66" s="197"/>
      <c r="WDH66" s="197"/>
      <c r="WDI66" s="197"/>
      <c r="WDJ66" s="197"/>
      <c r="WDK66" s="197"/>
      <c r="WDL66" s="197"/>
      <c r="WDM66" s="197"/>
      <c r="WDN66" s="197"/>
      <c r="WDO66" s="197"/>
      <c r="WDP66" s="197"/>
      <c r="WDQ66" s="197"/>
      <c r="WDR66" s="197"/>
      <c r="WDS66" s="197"/>
      <c r="WDT66" s="197"/>
      <c r="WDU66" s="197"/>
      <c r="WDV66" s="197"/>
      <c r="WDW66" s="197"/>
      <c r="WDX66" s="197"/>
      <c r="WDY66" s="197"/>
      <c r="WDZ66" s="197"/>
      <c r="WEA66" s="197"/>
      <c r="WEB66" s="197"/>
      <c r="WEC66" s="197"/>
      <c r="WED66" s="197"/>
      <c r="WEE66" s="197"/>
      <c r="WEF66" s="197"/>
      <c r="WEG66" s="197"/>
      <c r="WEH66" s="197"/>
      <c r="WEI66" s="197"/>
      <c r="WEJ66" s="197"/>
      <c r="WEK66" s="197"/>
      <c r="WEL66" s="197"/>
      <c r="WEM66" s="197"/>
      <c r="WEN66" s="197"/>
      <c r="WEO66" s="197"/>
      <c r="WEP66" s="197"/>
      <c r="WEQ66" s="197"/>
      <c r="WER66" s="197"/>
      <c r="WES66" s="197"/>
      <c r="WET66" s="197"/>
      <c r="WEU66" s="197"/>
      <c r="WEV66" s="197"/>
      <c r="WEW66" s="197"/>
      <c r="WEX66" s="197"/>
      <c r="WEY66" s="197"/>
      <c r="WEZ66" s="197"/>
      <c r="WFA66" s="197"/>
      <c r="WFB66" s="197"/>
      <c r="WFC66" s="197"/>
      <c r="WFD66" s="197"/>
      <c r="WFE66" s="197"/>
      <c r="WFF66" s="197"/>
      <c r="WFG66" s="197"/>
      <c r="WFH66" s="197"/>
      <c r="WFI66" s="197"/>
      <c r="WFJ66" s="197"/>
      <c r="WFK66" s="197"/>
      <c r="WFL66" s="197"/>
      <c r="WFM66" s="197"/>
      <c r="WFN66" s="197"/>
      <c r="WFO66" s="197"/>
      <c r="WFP66" s="197"/>
      <c r="WFQ66" s="197"/>
      <c r="WFR66" s="197"/>
      <c r="WFS66" s="197"/>
      <c r="WFT66" s="197"/>
      <c r="WFU66" s="197"/>
      <c r="WFV66" s="197"/>
      <c r="WFW66" s="197"/>
      <c r="WFX66" s="197"/>
      <c r="WFY66" s="197"/>
      <c r="WFZ66" s="197"/>
      <c r="WGA66" s="197"/>
      <c r="WGB66" s="197"/>
      <c r="WGC66" s="197"/>
      <c r="WGD66" s="197"/>
      <c r="WGE66" s="197"/>
      <c r="WGF66" s="197"/>
      <c r="WGG66" s="197"/>
      <c r="WGH66" s="197"/>
      <c r="WGI66" s="197"/>
      <c r="WGJ66" s="197"/>
      <c r="WGK66" s="197"/>
      <c r="WGL66" s="197"/>
      <c r="WGM66" s="197"/>
      <c r="WGN66" s="197"/>
      <c r="WGO66" s="197"/>
      <c r="WGP66" s="197"/>
      <c r="WGQ66" s="197"/>
      <c r="WGR66" s="197"/>
      <c r="WGS66" s="197"/>
      <c r="WGT66" s="197"/>
      <c r="WGU66" s="197"/>
      <c r="WGV66" s="197"/>
      <c r="WGW66" s="197"/>
      <c r="WGX66" s="197"/>
      <c r="WGY66" s="197"/>
      <c r="WGZ66" s="197"/>
      <c r="WHA66" s="197"/>
      <c r="WHB66" s="197"/>
      <c r="WHC66" s="197"/>
      <c r="WHD66" s="197"/>
      <c r="WHE66" s="197"/>
      <c r="WHF66" s="197"/>
      <c r="WHG66" s="197"/>
      <c r="WHH66" s="197"/>
      <c r="WHI66" s="197"/>
      <c r="WHJ66" s="197"/>
      <c r="WHK66" s="197"/>
      <c r="WHL66" s="197"/>
      <c r="WHM66" s="197"/>
      <c r="WHN66" s="197"/>
      <c r="WHO66" s="197"/>
      <c r="WHP66" s="197"/>
      <c r="WHQ66" s="197"/>
      <c r="WHR66" s="197"/>
      <c r="WHS66" s="197"/>
      <c r="WHT66" s="197"/>
      <c r="WHU66" s="197"/>
      <c r="WHV66" s="197"/>
      <c r="WHW66" s="197"/>
      <c r="WHX66" s="197"/>
      <c r="WHY66" s="197"/>
      <c r="WHZ66" s="197"/>
      <c r="WIA66" s="197"/>
      <c r="WIB66" s="197"/>
      <c r="WIC66" s="197"/>
      <c r="WID66" s="197"/>
      <c r="WIE66" s="197"/>
      <c r="WIF66" s="197"/>
      <c r="WIG66" s="197"/>
      <c r="WIH66" s="197"/>
      <c r="WII66" s="197"/>
      <c r="WIJ66" s="197"/>
      <c r="WIK66" s="197"/>
      <c r="WIL66" s="197"/>
      <c r="WIM66" s="197"/>
      <c r="WIN66" s="197"/>
      <c r="WIO66" s="197"/>
      <c r="WIP66" s="197"/>
      <c r="WIQ66" s="197"/>
      <c r="WIR66" s="197"/>
      <c r="WIS66" s="197"/>
      <c r="WIT66" s="197"/>
      <c r="WIU66" s="197"/>
      <c r="WIV66" s="197"/>
      <c r="WIW66" s="197"/>
      <c r="WIX66" s="197"/>
      <c r="WIY66" s="197"/>
      <c r="WIZ66" s="197"/>
      <c r="WJA66" s="197"/>
      <c r="WJB66" s="197"/>
      <c r="WJC66" s="197"/>
      <c r="WJD66" s="197"/>
      <c r="WJE66" s="197"/>
      <c r="WJF66" s="197"/>
      <c r="WJG66" s="197"/>
      <c r="WJH66" s="197"/>
      <c r="WJI66" s="197"/>
      <c r="WJJ66" s="197"/>
      <c r="WJK66" s="197"/>
      <c r="WJL66" s="197"/>
      <c r="WJM66" s="197"/>
      <c r="WJN66" s="197"/>
      <c r="WJO66" s="197"/>
      <c r="WJP66" s="197"/>
      <c r="WJQ66" s="197"/>
      <c r="WJR66" s="197"/>
      <c r="WJS66" s="197"/>
      <c r="WJT66" s="197"/>
      <c r="WJU66" s="197"/>
      <c r="WJV66" s="197"/>
      <c r="WJW66" s="197"/>
      <c r="WJX66" s="197"/>
      <c r="WJY66" s="197"/>
      <c r="WJZ66" s="197"/>
      <c r="WKA66" s="197"/>
      <c r="WKB66" s="197"/>
      <c r="WKC66" s="197"/>
      <c r="WKD66" s="197"/>
      <c r="WKE66" s="197"/>
      <c r="WKF66" s="197"/>
      <c r="WKG66" s="197"/>
      <c r="WKH66" s="197"/>
      <c r="WKI66" s="197"/>
      <c r="WKJ66" s="197"/>
      <c r="WKK66" s="197"/>
      <c r="WKL66" s="197"/>
      <c r="WKM66" s="197"/>
      <c r="WKN66" s="197"/>
      <c r="WKO66" s="197"/>
      <c r="WKP66" s="197"/>
      <c r="WKQ66" s="197"/>
      <c r="WKR66" s="197"/>
      <c r="WKS66" s="197"/>
      <c r="WKT66" s="197"/>
      <c r="WKU66" s="197"/>
      <c r="WKV66" s="197"/>
      <c r="WKW66" s="197"/>
      <c r="WKX66" s="197"/>
      <c r="WKY66" s="197"/>
      <c r="WKZ66" s="197"/>
      <c r="WLA66" s="197"/>
      <c r="WLB66" s="197"/>
      <c r="WLC66" s="197"/>
      <c r="WLD66" s="197"/>
      <c r="WLE66" s="197"/>
      <c r="WLF66" s="197"/>
      <c r="WLG66" s="197"/>
      <c r="WLH66" s="197"/>
      <c r="WLI66" s="197"/>
      <c r="WLJ66" s="197"/>
      <c r="WLK66" s="197"/>
      <c r="WLL66" s="197"/>
      <c r="WLM66" s="197"/>
      <c r="WLN66" s="197"/>
      <c r="WLO66" s="197"/>
      <c r="WLP66" s="197"/>
      <c r="WLQ66" s="197"/>
      <c r="WLR66" s="197"/>
      <c r="WLS66" s="197"/>
      <c r="WLT66" s="197"/>
      <c r="WLU66" s="197"/>
      <c r="WLV66" s="197"/>
      <c r="WLW66" s="197"/>
      <c r="WLX66" s="197"/>
      <c r="WLY66" s="197"/>
      <c r="WLZ66" s="197"/>
      <c r="WMA66" s="197"/>
      <c r="WMB66" s="197"/>
      <c r="WMC66" s="197"/>
      <c r="WMD66" s="197"/>
      <c r="WME66" s="197"/>
      <c r="WMF66" s="197"/>
      <c r="WMG66" s="197"/>
      <c r="WMH66" s="197"/>
      <c r="WMI66" s="197"/>
      <c r="WMJ66" s="197"/>
      <c r="WMK66" s="197"/>
      <c r="WML66" s="197"/>
      <c r="WMM66" s="197"/>
      <c r="WMN66" s="197"/>
      <c r="WMO66" s="197"/>
      <c r="WMP66" s="197"/>
      <c r="WMQ66" s="197"/>
      <c r="WMR66" s="197"/>
      <c r="WMS66" s="197"/>
      <c r="WMT66" s="197"/>
      <c r="WMU66" s="197"/>
      <c r="WMV66" s="197"/>
      <c r="WMW66" s="197"/>
      <c r="WMX66" s="197"/>
      <c r="WMY66" s="197"/>
      <c r="WMZ66" s="197"/>
      <c r="WNA66" s="197"/>
      <c r="WNB66" s="197"/>
      <c r="WNC66" s="197"/>
      <c r="WND66" s="197"/>
      <c r="WNE66" s="197"/>
      <c r="WNF66" s="197"/>
      <c r="WNG66" s="197"/>
      <c r="WNH66" s="197"/>
      <c r="WNI66" s="197"/>
      <c r="WNJ66" s="197"/>
      <c r="WNK66" s="197"/>
      <c r="WNL66" s="197"/>
      <c r="WNM66" s="197"/>
      <c r="WNN66" s="197"/>
      <c r="WNO66" s="197"/>
      <c r="WNP66" s="197"/>
      <c r="WNQ66" s="197"/>
      <c r="WNR66" s="197"/>
      <c r="WNS66" s="197"/>
      <c r="WNT66" s="197"/>
      <c r="WNU66" s="197"/>
      <c r="WNV66" s="197"/>
      <c r="WNW66" s="197"/>
      <c r="WNX66" s="197"/>
      <c r="WNY66" s="197"/>
      <c r="WNZ66" s="197"/>
      <c r="WOA66" s="197"/>
      <c r="WOB66" s="197"/>
      <c r="WOC66" s="197"/>
      <c r="WOD66" s="197"/>
      <c r="WOE66" s="197"/>
      <c r="WOF66" s="197"/>
      <c r="WOG66" s="197"/>
      <c r="WOH66" s="197"/>
      <c r="WOI66" s="197"/>
      <c r="WOJ66" s="197"/>
      <c r="WOK66" s="197"/>
      <c r="WOL66" s="197"/>
      <c r="WOM66" s="197"/>
      <c r="WON66" s="197"/>
      <c r="WOO66" s="197"/>
      <c r="WOP66" s="197"/>
      <c r="WOQ66" s="197"/>
      <c r="WOR66" s="197"/>
      <c r="WOS66" s="197"/>
      <c r="WOT66" s="197"/>
      <c r="WOU66" s="197"/>
      <c r="WOV66" s="197"/>
      <c r="WOW66" s="197"/>
      <c r="WOX66" s="197"/>
      <c r="WOY66" s="197"/>
      <c r="WOZ66" s="197"/>
      <c r="WPA66" s="197"/>
      <c r="WPB66" s="197"/>
      <c r="WPC66" s="197"/>
      <c r="WPD66" s="197"/>
      <c r="WPE66" s="197"/>
      <c r="WPF66" s="197"/>
      <c r="WPG66" s="197"/>
      <c r="WPH66" s="197"/>
      <c r="WPI66" s="197"/>
      <c r="WPJ66" s="197"/>
      <c r="WPK66" s="197"/>
      <c r="WPL66" s="197"/>
      <c r="WPM66" s="197"/>
      <c r="WPN66" s="197"/>
      <c r="WPO66" s="197"/>
      <c r="WPP66" s="197"/>
      <c r="WPQ66" s="197"/>
      <c r="WPR66" s="197"/>
      <c r="WPS66" s="197"/>
      <c r="WPT66" s="197"/>
      <c r="WPU66" s="197"/>
      <c r="WPV66" s="197"/>
      <c r="WPW66" s="197"/>
      <c r="WPX66" s="197"/>
      <c r="WPY66" s="197"/>
      <c r="WPZ66" s="197"/>
      <c r="WQA66" s="197"/>
      <c r="WQB66" s="197"/>
      <c r="WQC66" s="197"/>
      <c r="WQD66" s="197"/>
      <c r="WQE66" s="197"/>
      <c r="WQF66" s="197"/>
      <c r="WQG66" s="197"/>
      <c r="WQH66" s="197"/>
      <c r="WQI66" s="197"/>
      <c r="WQJ66" s="197"/>
      <c r="WQK66" s="197"/>
      <c r="WQL66" s="197"/>
      <c r="WQM66" s="197"/>
      <c r="WQN66" s="197"/>
      <c r="WQO66" s="197"/>
      <c r="WQP66" s="197"/>
      <c r="WQQ66" s="197"/>
      <c r="WQR66" s="197"/>
      <c r="WQS66" s="197"/>
      <c r="WQT66" s="197"/>
      <c r="WQU66" s="197"/>
      <c r="WQV66" s="197"/>
      <c r="WQW66" s="197"/>
      <c r="WQX66" s="197"/>
      <c r="WQY66" s="197"/>
      <c r="WQZ66" s="197"/>
      <c r="WRA66" s="197"/>
      <c r="WRB66" s="197"/>
      <c r="WRC66" s="197"/>
      <c r="WRD66" s="197"/>
      <c r="WRE66" s="197"/>
      <c r="WRF66" s="197"/>
      <c r="WRG66" s="197"/>
      <c r="WRH66" s="197"/>
      <c r="WRI66" s="197"/>
      <c r="WRJ66" s="197"/>
      <c r="WRK66" s="197"/>
      <c r="WRL66" s="197"/>
      <c r="WRM66" s="197"/>
      <c r="WRN66" s="197"/>
      <c r="WRO66" s="197"/>
      <c r="WRP66" s="197"/>
      <c r="WRQ66" s="197"/>
      <c r="WRR66" s="197"/>
      <c r="WRS66" s="197"/>
      <c r="WRT66" s="197"/>
      <c r="WRU66" s="197"/>
      <c r="WRV66" s="197"/>
      <c r="WRW66" s="197"/>
      <c r="WRX66" s="197"/>
      <c r="WRY66" s="197"/>
      <c r="WRZ66" s="197"/>
      <c r="WSA66" s="197"/>
      <c r="WSB66" s="197"/>
      <c r="WSC66" s="197"/>
      <c r="WSD66" s="197"/>
      <c r="WSE66" s="197"/>
      <c r="WSF66" s="197"/>
      <c r="WSG66" s="197"/>
      <c r="WSH66" s="197"/>
      <c r="WSI66" s="197"/>
      <c r="WSJ66" s="197"/>
      <c r="WSK66" s="197"/>
      <c r="WSL66" s="197"/>
      <c r="WSM66" s="197"/>
      <c r="WSN66" s="197"/>
      <c r="WSO66" s="197"/>
      <c r="WSP66" s="197"/>
      <c r="WSQ66" s="197"/>
      <c r="WSR66" s="197"/>
      <c r="WSS66" s="197"/>
      <c r="WST66" s="197"/>
      <c r="WSU66" s="197"/>
      <c r="WSV66" s="197"/>
      <c r="WSW66" s="197"/>
      <c r="WSX66" s="197"/>
      <c r="WSY66" s="197"/>
      <c r="WSZ66" s="197"/>
      <c r="WTA66" s="197"/>
      <c r="WTB66" s="197"/>
      <c r="WTC66" s="197"/>
      <c r="WTD66" s="197"/>
      <c r="WTE66" s="197"/>
      <c r="WTF66" s="197"/>
      <c r="WTG66" s="197"/>
      <c r="WTH66" s="197"/>
      <c r="WTI66" s="197"/>
      <c r="WTJ66" s="197"/>
      <c r="WTK66" s="197"/>
      <c r="WTL66" s="197"/>
      <c r="WTM66" s="197"/>
      <c r="WTN66" s="197"/>
      <c r="WTO66" s="197"/>
      <c r="WTP66" s="197"/>
      <c r="WTQ66" s="197"/>
      <c r="WTR66" s="197"/>
      <c r="WTS66" s="197"/>
      <c r="WTT66" s="197"/>
      <c r="WTU66" s="197"/>
      <c r="WTV66" s="197"/>
      <c r="WTW66" s="197"/>
      <c r="WTX66" s="197"/>
      <c r="WTY66" s="197"/>
      <c r="WTZ66" s="197"/>
      <c r="WUA66" s="197"/>
      <c r="WUB66" s="197"/>
      <c r="WUC66" s="197"/>
      <c r="WUD66" s="197"/>
      <c r="WUE66" s="197"/>
      <c r="WUF66" s="197"/>
      <c r="WUG66" s="197"/>
      <c r="WUH66" s="197"/>
      <c r="WUI66" s="197"/>
      <c r="WUJ66" s="197"/>
      <c r="WUK66" s="197"/>
      <c r="WUL66" s="197"/>
      <c r="WUM66" s="197"/>
      <c r="WUN66" s="197"/>
      <c r="WUO66" s="197"/>
      <c r="WUP66" s="197"/>
      <c r="WUQ66" s="197"/>
      <c r="WUR66" s="197"/>
      <c r="WUS66" s="197"/>
      <c r="WUT66" s="197"/>
      <c r="WUU66" s="197"/>
      <c r="WUV66" s="197"/>
      <c r="WUW66" s="197"/>
      <c r="WUX66" s="197"/>
      <c r="WUY66" s="197"/>
      <c r="WUZ66" s="197"/>
      <c r="WVA66" s="197"/>
      <c r="WVB66" s="197"/>
      <c r="WVC66" s="197"/>
      <c r="WVD66" s="197"/>
      <c r="WVE66" s="197"/>
      <c r="WVF66" s="197"/>
      <c r="WVG66" s="197"/>
      <c r="WVH66" s="197"/>
      <c r="WVI66" s="197"/>
      <c r="WVJ66" s="197"/>
      <c r="WVK66" s="197"/>
      <c r="WVL66" s="197"/>
      <c r="WVM66" s="197"/>
      <c r="WVN66" s="197"/>
      <c r="WVO66" s="197"/>
      <c r="WVP66" s="197"/>
      <c r="WVQ66" s="197"/>
      <c r="WVR66" s="197"/>
      <c r="WVS66" s="197"/>
      <c r="WVT66" s="197"/>
      <c r="WVU66" s="197"/>
      <c r="WVV66" s="197"/>
      <c r="WVW66" s="197"/>
      <c r="WVX66" s="197"/>
      <c r="WVY66" s="197"/>
      <c r="WVZ66" s="197"/>
      <c r="WWA66" s="197"/>
      <c r="WWB66" s="197"/>
      <c r="WWC66" s="197"/>
      <c r="WWD66" s="197"/>
      <c r="WWE66" s="197"/>
      <c r="WWF66" s="197"/>
      <c r="WWG66" s="197"/>
      <c r="WWH66" s="197"/>
      <c r="WWI66" s="197"/>
      <c r="WWJ66" s="197"/>
      <c r="WWK66" s="197"/>
      <c r="WWL66" s="197"/>
      <c r="WWM66" s="197"/>
      <c r="WWN66" s="197"/>
      <c r="WWO66" s="197"/>
      <c r="WWP66" s="197"/>
      <c r="WWQ66" s="197"/>
      <c r="WWR66" s="197"/>
      <c r="WWS66" s="197"/>
      <c r="WWT66" s="197"/>
      <c r="WWU66" s="197"/>
      <c r="WWV66" s="197"/>
      <c r="WWW66" s="197"/>
      <c r="WWX66" s="197"/>
      <c r="WWY66" s="197"/>
      <c r="WWZ66" s="197"/>
      <c r="WXA66" s="197"/>
      <c r="WXB66" s="197"/>
      <c r="WXC66" s="197"/>
      <c r="WXD66" s="197"/>
      <c r="WXE66" s="197"/>
      <c r="WXF66" s="197"/>
      <c r="WXG66" s="197"/>
      <c r="WXH66" s="197"/>
      <c r="WXI66" s="197"/>
      <c r="WXJ66" s="197"/>
      <c r="WXK66" s="197"/>
      <c r="WXL66" s="197"/>
      <c r="WXM66" s="197"/>
      <c r="WXN66" s="197"/>
      <c r="WXO66" s="197"/>
      <c r="WXP66" s="197"/>
      <c r="WXQ66" s="197"/>
      <c r="WXR66" s="197"/>
      <c r="WXS66" s="197"/>
      <c r="WXT66" s="197"/>
      <c r="WXU66" s="197"/>
      <c r="WXV66" s="197"/>
      <c r="WXW66" s="197"/>
      <c r="WXX66" s="197"/>
      <c r="WXY66" s="197"/>
      <c r="WXZ66" s="197"/>
      <c r="WYA66" s="197"/>
      <c r="WYB66" s="197"/>
      <c r="WYC66" s="197"/>
      <c r="WYD66" s="197"/>
      <c r="WYE66" s="197"/>
      <c r="WYF66" s="197"/>
      <c r="WYG66" s="197"/>
      <c r="WYH66" s="197"/>
      <c r="WYI66" s="197"/>
      <c r="WYJ66" s="197"/>
      <c r="WYK66" s="197"/>
      <c r="WYL66" s="197"/>
      <c r="WYM66" s="197"/>
      <c r="WYN66" s="197"/>
      <c r="WYO66" s="197"/>
      <c r="WYP66" s="197"/>
      <c r="WYQ66" s="197"/>
      <c r="WYR66" s="197"/>
      <c r="WYS66" s="197"/>
      <c r="WYT66" s="197"/>
      <c r="WYU66" s="197"/>
      <c r="WYV66" s="197"/>
      <c r="WYW66" s="197"/>
      <c r="WYX66" s="197"/>
      <c r="WYY66" s="197"/>
      <c r="WYZ66" s="197"/>
      <c r="WZA66" s="197"/>
      <c r="WZB66" s="197"/>
      <c r="WZC66" s="197"/>
      <c r="WZD66" s="197"/>
      <c r="WZE66" s="197"/>
      <c r="WZF66" s="197"/>
      <c r="WZG66" s="197"/>
      <c r="WZH66" s="197"/>
      <c r="WZI66" s="197"/>
      <c r="WZJ66" s="197"/>
      <c r="WZK66" s="197"/>
      <c r="WZL66" s="197"/>
      <c r="WZM66" s="197"/>
      <c r="WZN66" s="197"/>
      <c r="WZO66" s="197"/>
      <c r="WZP66" s="197"/>
      <c r="WZQ66" s="197"/>
      <c r="WZR66" s="197"/>
      <c r="WZS66" s="197"/>
      <c r="WZT66" s="197"/>
      <c r="WZU66" s="197"/>
      <c r="WZV66" s="197"/>
      <c r="WZW66" s="197"/>
      <c r="WZX66" s="197"/>
      <c r="WZY66" s="197"/>
      <c r="WZZ66" s="197"/>
      <c r="XAA66" s="197"/>
      <c r="XAB66" s="197"/>
      <c r="XAC66" s="197"/>
      <c r="XAD66" s="197"/>
      <c r="XAE66" s="197"/>
      <c r="XAF66" s="197"/>
      <c r="XAG66" s="197"/>
      <c r="XAH66" s="197"/>
      <c r="XAI66" s="197"/>
      <c r="XAJ66" s="197"/>
      <c r="XAK66" s="197"/>
      <c r="XAL66" s="197"/>
      <c r="XAM66" s="197"/>
      <c r="XAN66" s="197"/>
      <c r="XAO66" s="197"/>
      <c r="XAP66" s="197"/>
      <c r="XAQ66" s="197"/>
      <c r="XAR66" s="197"/>
      <c r="XAS66" s="197"/>
      <c r="XAT66" s="197"/>
      <c r="XAU66" s="197"/>
      <c r="XAV66" s="197"/>
      <c r="XAW66" s="197"/>
      <c r="XAX66" s="197"/>
      <c r="XAY66" s="197"/>
      <c r="XAZ66" s="197"/>
      <c r="XBA66" s="197"/>
      <c r="XBB66" s="197"/>
      <c r="XBC66" s="197"/>
      <c r="XBD66" s="197"/>
      <c r="XBE66" s="197"/>
      <c r="XBF66" s="197"/>
      <c r="XBG66" s="197"/>
      <c r="XBH66" s="197"/>
      <c r="XBI66" s="197"/>
      <c r="XBJ66" s="197"/>
      <c r="XBK66" s="197"/>
      <c r="XBL66" s="197"/>
      <c r="XBM66" s="197"/>
      <c r="XBN66" s="197"/>
      <c r="XBO66" s="197"/>
      <c r="XBP66" s="197"/>
      <c r="XBQ66" s="197"/>
      <c r="XBR66" s="197"/>
      <c r="XBS66" s="197"/>
      <c r="XBT66" s="197"/>
      <c r="XBU66" s="197"/>
      <c r="XBV66" s="197"/>
      <c r="XBW66" s="197"/>
      <c r="XBX66" s="197"/>
      <c r="XBY66" s="197"/>
      <c r="XBZ66" s="197"/>
      <c r="XCA66" s="197"/>
      <c r="XCB66" s="197"/>
      <c r="XCC66" s="197"/>
      <c r="XCD66" s="197"/>
      <c r="XCE66" s="197"/>
      <c r="XCF66" s="197"/>
      <c r="XCG66" s="197"/>
      <c r="XCH66" s="197"/>
      <c r="XCI66" s="197"/>
      <c r="XCJ66" s="197"/>
      <c r="XCK66" s="197"/>
      <c r="XCL66" s="197"/>
      <c r="XCM66" s="197"/>
      <c r="XCN66" s="197"/>
      <c r="XCO66" s="197"/>
      <c r="XCP66" s="197"/>
      <c r="XCQ66" s="197"/>
      <c r="XCR66" s="197"/>
      <c r="XCS66" s="197"/>
      <c r="XCT66" s="197"/>
      <c r="XCU66" s="197"/>
      <c r="XCV66" s="197"/>
      <c r="XCW66" s="197"/>
      <c r="XCX66" s="197"/>
      <c r="XCY66" s="197"/>
      <c r="XCZ66" s="197"/>
      <c r="XDA66" s="197"/>
      <c r="XDB66" s="197"/>
      <c r="XDC66" s="197"/>
      <c r="XDD66" s="197"/>
      <c r="XDE66" s="197"/>
      <c r="XDF66" s="197"/>
      <c r="XDG66" s="197"/>
      <c r="XDH66" s="197"/>
      <c r="XDI66" s="197"/>
      <c r="XDJ66" s="197"/>
      <c r="XDK66" s="197"/>
      <c r="XDL66" s="197"/>
      <c r="XDM66" s="197"/>
      <c r="XDN66" s="197"/>
      <c r="XDO66" s="197"/>
      <c r="XDP66" s="197"/>
      <c r="XDQ66" s="197"/>
      <c r="XDR66" s="197"/>
      <c r="XDS66" s="197"/>
      <c r="XDT66" s="197"/>
      <c r="XDU66" s="197"/>
      <c r="XDV66" s="197"/>
      <c r="XDW66" s="197"/>
      <c r="XDX66" s="197"/>
      <c r="XDY66" s="197"/>
      <c r="XDZ66" s="197"/>
      <c r="XEA66" s="197"/>
      <c r="XEB66" s="197"/>
      <c r="XEC66" s="197"/>
      <c r="XED66" s="197"/>
      <c r="XEE66" s="197"/>
      <c r="XEF66" s="197"/>
      <c r="XEG66" s="197"/>
      <c r="XEH66" s="197"/>
      <c r="XEI66" s="197"/>
      <c r="XEJ66" s="197"/>
      <c r="XEK66" s="197"/>
      <c r="XEL66" s="197"/>
      <c r="XEM66" s="197"/>
      <c r="XEN66" s="197"/>
      <c r="XEO66" s="197"/>
      <c r="XEP66" s="197"/>
      <c r="XEQ66" s="197"/>
      <c r="XER66" s="197"/>
      <c r="XES66" s="197"/>
      <c r="XET66" s="197"/>
      <c r="XEU66" s="197"/>
      <c r="XEV66" s="197"/>
      <c r="XEW66" s="197"/>
      <c r="XEX66" s="197"/>
      <c r="XEY66" s="197"/>
      <c r="XEZ66" s="197"/>
      <c r="XFA66" s="197"/>
      <c r="XFB66" s="197"/>
      <c r="XFC66" s="197"/>
    </row>
    <row r="67" spans="1:16383" s="203" customFormat="1" ht="15" x14ac:dyDescent="0.25">
      <c r="C67" s="246"/>
      <c r="D67" s="305"/>
      <c r="E67" s="248"/>
      <c r="F67" s="258"/>
      <c r="G67" s="258"/>
      <c r="H67" s="258"/>
      <c r="I67" s="259"/>
      <c r="J67" s="197"/>
      <c r="K67" s="197"/>
      <c r="L67" s="197"/>
      <c r="M67" s="197"/>
      <c r="N67" s="197"/>
      <c r="O67" s="195"/>
      <c r="P67" s="205"/>
      <c r="Q67" s="205"/>
      <c r="R67" s="205"/>
      <c r="S67" s="205"/>
    </row>
    <row r="68" spans="1:16383" s="203" customFormat="1" ht="15" x14ac:dyDescent="0.25">
      <c r="C68" s="307" t="s">
        <v>0</v>
      </c>
      <c r="D68" s="247" t="s">
        <v>45</v>
      </c>
      <c r="E68" s="248"/>
      <c r="F68" s="258"/>
      <c r="G68" s="258"/>
      <c r="H68" s="258"/>
      <c r="I68" s="259"/>
      <c r="J68" s="197"/>
      <c r="K68" s="197"/>
      <c r="L68" s="197"/>
      <c r="M68" s="197"/>
      <c r="N68" s="197"/>
      <c r="O68" s="195"/>
      <c r="P68" s="205"/>
      <c r="Q68" s="205"/>
      <c r="R68" s="205"/>
      <c r="S68" s="205"/>
    </row>
    <row r="69" spans="1:16383" s="203" customFormat="1" ht="15" x14ac:dyDescent="0.25">
      <c r="C69" s="256" t="s">
        <v>35</v>
      </c>
      <c r="D69" s="257" t="str">
        <f>C70</f>
        <v>Eenheid</v>
      </c>
      <c r="E69" s="248"/>
      <c r="F69" s="258"/>
      <c r="G69" s="258"/>
      <c r="H69" s="258"/>
      <c r="I69" s="259"/>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197"/>
      <c r="AU69" s="197"/>
      <c r="AV69" s="197"/>
      <c r="AW69" s="197"/>
      <c r="AX69" s="197"/>
      <c r="AY69" s="197"/>
      <c r="AZ69" s="197"/>
      <c r="BA69" s="197"/>
      <c r="BB69" s="197"/>
      <c r="BC69" s="197"/>
      <c r="BD69" s="197"/>
      <c r="BE69" s="197"/>
      <c r="BF69" s="197"/>
      <c r="BG69" s="197"/>
      <c r="BH69" s="197"/>
      <c r="BI69" s="197"/>
      <c r="BJ69" s="197"/>
      <c r="BK69" s="197"/>
      <c r="BL69" s="197"/>
      <c r="BM69" s="197"/>
      <c r="BN69" s="197"/>
      <c r="BO69" s="197"/>
      <c r="BP69" s="197"/>
      <c r="BQ69" s="197"/>
      <c r="BR69" s="197"/>
      <c r="BS69" s="197"/>
      <c r="BT69" s="197"/>
      <c r="BU69" s="197"/>
      <c r="BV69" s="197"/>
      <c r="BW69" s="197"/>
      <c r="BX69" s="197"/>
      <c r="BY69" s="197"/>
      <c r="BZ69" s="197"/>
      <c r="CA69" s="197"/>
      <c r="CB69" s="197"/>
      <c r="CC69" s="197"/>
      <c r="CD69" s="197"/>
      <c r="CE69" s="197"/>
      <c r="CF69" s="197"/>
      <c r="CG69" s="197"/>
      <c r="CH69" s="197"/>
      <c r="CI69" s="197"/>
      <c r="CJ69" s="197"/>
      <c r="CK69" s="197"/>
      <c r="CL69" s="197"/>
      <c r="CM69" s="197"/>
      <c r="CN69" s="197"/>
      <c r="CO69" s="197"/>
      <c r="CP69" s="197"/>
      <c r="CQ69" s="197"/>
      <c r="CR69" s="197"/>
      <c r="CS69" s="197"/>
      <c r="CT69" s="197"/>
      <c r="CU69" s="197"/>
      <c r="CV69" s="197"/>
      <c r="CW69" s="197"/>
      <c r="CX69" s="197"/>
      <c r="CY69" s="197"/>
      <c r="CZ69" s="197"/>
      <c r="DA69" s="197"/>
      <c r="DB69" s="197"/>
      <c r="DC69" s="197"/>
      <c r="DD69" s="197"/>
      <c r="DE69" s="197"/>
      <c r="DF69" s="197"/>
      <c r="DG69" s="197"/>
      <c r="DH69" s="197"/>
      <c r="DI69" s="197"/>
      <c r="DJ69" s="197"/>
      <c r="DK69" s="197"/>
      <c r="DL69" s="197"/>
      <c r="DM69" s="197"/>
      <c r="DN69" s="197"/>
      <c r="DO69" s="197"/>
      <c r="DP69" s="197"/>
      <c r="DQ69" s="197"/>
      <c r="DR69" s="197"/>
      <c r="DS69" s="197"/>
      <c r="DT69" s="197"/>
      <c r="DU69" s="197"/>
      <c r="DV69" s="197"/>
      <c r="DW69" s="197"/>
      <c r="DX69" s="197"/>
      <c r="DY69" s="197"/>
      <c r="DZ69" s="197"/>
      <c r="EA69" s="197"/>
      <c r="EB69" s="197"/>
      <c r="EC69" s="197"/>
      <c r="ED69" s="197"/>
      <c r="EE69" s="197"/>
      <c r="EF69" s="197"/>
      <c r="EG69" s="197"/>
      <c r="EH69" s="197"/>
      <c r="EI69" s="197"/>
      <c r="EJ69" s="197"/>
      <c r="EK69" s="197"/>
      <c r="EL69" s="197"/>
      <c r="EM69" s="197"/>
      <c r="EN69" s="197"/>
      <c r="EO69" s="197"/>
      <c r="EP69" s="197"/>
      <c r="EQ69" s="197"/>
      <c r="ER69" s="197"/>
      <c r="ES69" s="197"/>
      <c r="ET69" s="197"/>
      <c r="EU69" s="197"/>
      <c r="EV69" s="197"/>
      <c r="EW69" s="197"/>
      <c r="EX69" s="197"/>
      <c r="EY69" s="197"/>
      <c r="EZ69" s="197"/>
      <c r="FA69" s="197"/>
      <c r="FB69" s="197"/>
      <c r="FC69" s="197"/>
      <c r="FD69" s="197"/>
      <c r="FE69" s="197"/>
      <c r="FF69" s="197"/>
      <c r="FG69" s="197"/>
      <c r="FH69" s="197"/>
      <c r="FI69" s="197"/>
      <c r="FJ69" s="197"/>
      <c r="FK69" s="197"/>
      <c r="FL69" s="197"/>
      <c r="FM69" s="197"/>
      <c r="FN69" s="197"/>
      <c r="FO69" s="197"/>
      <c r="FP69" s="197"/>
      <c r="FQ69" s="197"/>
      <c r="FR69" s="197"/>
      <c r="FS69" s="197"/>
      <c r="FT69" s="197"/>
      <c r="FU69" s="197"/>
      <c r="FV69" s="197"/>
      <c r="FW69" s="197"/>
      <c r="FX69" s="197"/>
      <c r="FY69" s="197"/>
      <c r="FZ69" s="197"/>
      <c r="GA69" s="197"/>
      <c r="GB69" s="197"/>
      <c r="GC69" s="197"/>
      <c r="GD69" s="197"/>
      <c r="GE69" s="197"/>
      <c r="GF69" s="197"/>
      <c r="GG69" s="197"/>
      <c r="GH69" s="197"/>
      <c r="GI69" s="197"/>
      <c r="GJ69" s="197"/>
      <c r="GK69" s="197"/>
      <c r="GL69" s="197"/>
      <c r="GM69" s="197"/>
      <c r="GN69" s="197"/>
      <c r="GO69" s="197"/>
      <c r="GP69" s="197"/>
      <c r="GQ69" s="197"/>
      <c r="GR69" s="197"/>
      <c r="GS69" s="197"/>
      <c r="GT69" s="197"/>
      <c r="GU69" s="197"/>
      <c r="GV69" s="197"/>
      <c r="GW69" s="197"/>
      <c r="GX69" s="197"/>
      <c r="GY69" s="197"/>
      <c r="GZ69" s="197"/>
      <c r="HA69" s="197"/>
      <c r="HB69" s="197"/>
      <c r="HC69" s="197"/>
      <c r="HD69" s="197"/>
      <c r="HE69" s="197"/>
      <c r="HF69" s="197"/>
      <c r="HG69" s="197"/>
      <c r="HH69" s="197"/>
      <c r="HI69" s="197"/>
      <c r="HJ69" s="197"/>
      <c r="HK69" s="197"/>
      <c r="HL69" s="197"/>
      <c r="HM69" s="197"/>
      <c r="HN69" s="197"/>
      <c r="HO69" s="197"/>
      <c r="HP69" s="197"/>
      <c r="HQ69" s="197"/>
      <c r="HR69" s="197"/>
      <c r="HS69" s="197"/>
      <c r="HT69" s="197"/>
      <c r="HU69" s="197"/>
      <c r="HV69" s="197"/>
      <c r="HW69" s="197"/>
      <c r="HX69" s="197"/>
      <c r="HY69" s="197"/>
      <c r="HZ69" s="197"/>
      <c r="IA69" s="197"/>
      <c r="IB69" s="197"/>
      <c r="IC69" s="197"/>
      <c r="ID69" s="197"/>
      <c r="IE69" s="197"/>
      <c r="IF69" s="197"/>
      <c r="IG69" s="197"/>
      <c r="IH69" s="197"/>
      <c r="II69" s="197"/>
      <c r="IJ69" s="197"/>
      <c r="IK69" s="197"/>
      <c r="IL69" s="197"/>
      <c r="IM69" s="197"/>
      <c r="IN69" s="197"/>
      <c r="IO69" s="197"/>
      <c r="IP69" s="197"/>
      <c r="IQ69" s="197"/>
      <c r="IR69" s="197"/>
      <c r="IS69" s="197"/>
      <c r="IT69" s="197"/>
      <c r="IU69" s="197"/>
      <c r="IV69" s="197"/>
      <c r="IW69" s="197"/>
      <c r="IX69" s="197"/>
      <c r="IY69" s="197"/>
      <c r="IZ69" s="197"/>
      <c r="JA69" s="197"/>
      <c r="JB69" s="197"/>
      <c r="JC69" s="197"/>
      <c r="JD69" s="197"/>
      <c r="JE69" s="197"/>
      <c r="JF69" s="197"/>
      <c r="JG69" s="197"/>
      <c r="JH69" s="197"/>
      <c r="JI69" s="197"/>
      <c r="JJ69" s="197"/>
      <c r="JK69" s="197"/>
      <c r="JL69" s="197"/>
      <c r="JM69" s="197"/>
      <c r="JN69" s="197"/>
      <c r="JO69" s="197"/>
      <c r="JP69" s="197"/>
      <c r="JQ69" s="197"/>
      <c r="JR69" s="197"/>
      <c r="JS69" s="197"/>
      <c r="JT69" s="197"/>
      <c r="JU69" s="197"/>
      <c r="JV69" s="197"/>
      <c r="JW69" s="197"/>
      <c r="JX69" s="197"/>
      <c r="JY69" s="197"/>
      <c r="JZ69" s="197"/>
      <c r="KA69" s="197"/>
      <c r="KB69" s="197"/>
      <c r="KC69" s="197"/>
      <c r="KD69" s="197"/>
      <c r="KE69" s="197"/>
      <c r="KF69" s="197"/>
      <c r="KG69" s="197"/>
      <c r="KH69" s="197"/>
      <c r="KI69" s="197"/>
      <c r="KJ69" s="197"/>
      <c r="KK69" s="197"/>
      <c r="KL69" s="197"/>
      <c r="KM69" s="197"/>
      <c r="KN69" s="197"/>
      <c r="KO69" s="197"/>
      <c r="KP69" s="197"/>
      <c r="KQ69" s="197"/>
      <c r="KR69" s="197"/>
      <c r="KS69" s="197"/>
      <c r="KT69" s="197"/>
      <c r="KU69" s="197"/>
      <c r="KV69" s="197"/>
      <c r="KW69" s="197"/>
      <c r="KX69" s="197"/>
      <c r="KY69" s="197"/>
      <c r="KZ69" s="197"/>
      <c r="LA69" s="197"/>
      <c r="LB69" s="197"/>
      <c r="LC69" s="197"/>
      <c r="LD69" s="197"/>
      <c r="LE69" s="197"/>
      <c r="LF69" s="197"/>
      <c r="LG69" s="197"/>
      <c r="LH69" s="197"/>
      <c r="LI69" s="197"/>
      <c r="LJ69" s="197"/>
      <c r="LK69" s="197"/>
      <c r="LL69" s="197"/>
      <c r="LM69" s="197"/>
      <c r="LN69" s="197"/>
      <c r="LO69" s="197"/>
      <c r="LP69" s="197"/>
      <c r="LQ69" s="197"/>
      <c r="LR69" s="197"/>
      <c r="LS69" s="197"/>
      <c r="LT69" s="197"/>
      <c r="LU69" s="197"/>
      <c r="LV69" s="197"/>
      <c r="LW69" s="197"/>
      <c r="LX69" s="197"/>
      <c r="LY69" s="197"/>
      <c r="LZ69" s="197"/>
      <c r="MA69" s="197"/>
      <c r="MB69" s="197"/>
      <c r="MC69" s="197"/>
      <c r="MD69" s="197"/>
      <c r="ME69" s="197"/>
      <c r="MF69" s="197"/>
      <c r="MG69" s="197"/>
      <c r="MH69" s="197"/>
      <c r="MI69" s="197"/>
      <c r="MJ69" s="197"/>
      <c r="MK69" s="197"/>
      <c r="ML69" s="197"/>
      <c r="MM69" s="197"/>
      <c r="MN69" s="197"/>
      <c r="MO69" s="197"/>
      <c r="MP69" s="197"/>
      <c r="MQ69" s="197"/>
      <c r="MR69" s="197"/>
      <c r="MS69" s="197"/>
      <c r="MT69" s="197"/>
      <c r="MU69" s="197"/>
      <c r="MV69" s="197"/>
      <c r="MW69" s="197"/>
      <c r="MX69" s="197"/>
      <c r="MY69" s="197"/>
      <c r="MZ69" s="197"/>
      <c r="NA69" s="197"/>
      <c r="NB69" s="197"/>
      <c r="NC69" s="197"/>
      <c r="ND69" s="197"/>
      <c r="NE69" s="197"/>
      <c r="NF69" s="197"/>
      <c r="NG69" s="197"/>
      <c r="NH69" s="197"/>
      <c r="NI69" s="197"/>
      <c r="NJ69" s="197"/>
      <c r="NK69" s="197"/>
      <c r="NL69" s="197"/>
      <c r="NM69" s="197"/>
      <c r="NN69" s="197"/>
      <c r="NO69" s="197"/>
      <c r="NP69" s="197"/>
      <c r="NQ69" s="197"/>
      <c r="NR69" s="197"/>
      <c r="NS69" s="197"/>
      <c r="NT69" s="197"/>
      <c r="NU69" s="197"/>
      <c r="NV69" s="197"/>
      <c r="NW69" s="197"/>
      <c r="NX69" s="197"/>
      <c r="NY69" s="197"/>
      <c r="NZ69" s="197"/>
      <c r="OA69" s="197"/>
      <c r="OB69" s="197"/>
      <c r="OC69" s="197"/>
      <c r="OD69" s="197"/>
      <c r="OE69" s="197"/>
      <c r="OF69" s="197"/>
      <c r="OG69" s="197"/>
      <c r="OH69" s="197"/>
      <c r="OI69" s="197"/>
      <c r="OJ69" s="197"/>
      <c r="OK69" s="197"/>
      <c r="OL69" s="197"/>
      <c r="OM69" s="197"/>
      <c r="ON69" s="197"/>
      <c r="OO69" s="197"/>
      <c r="OP69" s="197"/>
      <c r="OQ69" s="197"/>
      <c r="OR69" s="197"/>
      <c r="OS69" s="197"/>
      <c r="OT69" s="197"/>
      <c r="OU69" s="197"/>
      <c r="OV69" s="197"/>
      <c r="OW69" s="197"/>
      <c r="OX69" s="197"/>
      <c r="OY69" s="197"/>
      <c r="OZ69" s="197"/>
      <c r="PA69" s="197"/>
      <c r="PB69" s="197"/>
      <c r="PC69" s="197"/>
      <c r="PD69" s="197"/>
      <c r="PE69" s="197"/>
      <c r="PF69" s="197"/>
      <c r="PG69" s="197"/>
      <c r="PH69" s="197"/>
      <c r="PI69" s="197"/>
      <c r="PJ69" s="197"/>
      <c r="PK69" s="197"/>
      <c r="PL69" s="197"/>
      <c r="PM69" s="197"/>
      <c r="PN69" s="197"/>
      <c r="PO69" s="197"/>
      <c r="PP69" s="197"/>
      <c r="PQ69" s="197"/>
      <c r="PR69" s="197"/>
      <c r="PS69" s="197"/>
      <c r="PT69" s="197"/>
      <c r="PU69" s="197"/>
      <c r="PV69" s="197"/>
      <c r="PW69" s="197"/>
      <c r="PX69" s="197"/>
      <c r="PY69" s="197"/>
      <c r="PZ69" s="197"/>
      <c r="QA69" s="197"/>
      <c r="QB69" s="197"/>
      <c r="QC69" s="197"/>
      <c r="QD69" s="197"/>
      <c r="QE69" s="197"/>
      <c r="QF69" s="197"/>
      <c r="QG69" s="197"/>
      <c r="QH69" s="197"/>
      <c r="QI69" s="197"/>
      <c r="QJ69" s="197"/>
      <c r="QK69" s="197"/>
      <c r="QL69" s="197"/>
      <c r="QM69" s="197"/>
      <c r="QN69" s="197"/>
      <c r="QO69" s="197"/>
      <c r="QP69" s="197"/>
      <c r="QQ69" s="197"/>
      <c r="QR69" s="197"/>
      <c r="QS69" s="197"/>
      <c r="QT69" s="197"/>
      <c r="QU69" s="197"/>
      <c r="QV69" s="197"/>
      <c r="QW69" s="197"/>
      <c r="QX69" s="197"/>
      <c r="QY69" s="197"/>
      <c r="QZ69" s="197"/>
      <c r="RA69" s="197"/>
      <c r="RB69" s="197"/>
      <c r="RC69" s="197"/>
      <c r="RD69" s="197"/>
      <c r="RE69" s="197"/>
      <c r="RF69" s="197"/>
      <c r="RG69" s="197"/>
      <c r="RH69" s="197"/>
      <c r="RI69" s="197"/>
      <c r="RJ69" s="197"/>
      <c r="RK69" s="197"/>
      <c r="RL69" s="197"/>
      <c r="RM69" s="197"/>
      <c r="RN69" s="197"/>
      <c r="RO69" s="197"/>
      <c r="RP69" s="197"/>
      <c r="RQ69" s="197"/>
      <c r="RR69" s="197"/>
      <c r="RS69" s="197"/>
      <c r="RT69" s="197"/>
      <c r="RU69" s="197"/>
      <c r="RV69" s="197"/>
      <c r="RW69" s="197"/>
      <c r="RX69" s="197"/>
      <c r="RY69" s="197"/>
      <c r="RZ69" s="197"/>
      <c r="SA69" s="197"/>
      <c r="SB69" s="197"/>
      <c r="SC69" s="197"/>
      <c r="SD69" s="197"/>
      <c r="SE69" s="197"/>
      <c r="SF69" s="197"/>
      <c r="SG69" s="197"/>
      <c r="SH69" s="197"/>
      <c r="SI69" s="197"/>
      <c r="SJ69" s="197"/>
      <c r="SK69" s="197"/>
      <c r="SL69" s="197"/>
      <c r="SM69" s="197"/>
      <c r="SN69" s="197"/>
      <c r="SO69" s="197"/>
      <c r="SP69" s="197"/>
      <c r="SQ69" s="197"/>
      <c r="SR69" s="197"/>
      <c r="SS69" s="197"/>
      <c r="ST69" s="197"/>
      <c r="SU69" s="197"/>
      <c r="SV69" s="197"/>
      <c r="SW69" s="197"/>
      <c r="SX69" s="197"/>
      <c r="SY69" s="197"/>
      <c r="SZ69" s="197"/>
      <c r="TA69" s="197"/>
      <c r="TB69" s="197"/>
      <c r="TC69" s="197"/>
      <c r="TD69" s="197"/>
      <c r="TE69" s="197"/>
      <c r="TF69" s="197"/>
      <c r="TG69" s="197"/>
      <c r="TH69" s="197"/>
      <c r="TI69" s="197"/>
      <c r="TJ69" s="197"/>
      <c r="TK69" s="197"/>
      <c r="TL69" s="197"/>
      <c r="TM69" s="197"/>
      <c r="TN69" s="197"/>
      <c r="TO69" s="197"/>
      <c r="TP69" s="197"/>
      <c r="TQ69" s="197"/>
      <c r="TR69" s="197"/>
      <c r="TS69" s="197"/>
      <c r="TT69" s="197"/>
      <c r="TU69" s="197"/>
      <c r="TV69" s="197"/>
      <c r="TW69" s="197"/>
      <c r="TX69" s="197"/>
      <c r="TY69" s="197"/>
      <c r="TZ69" s="197"/>
      <c r="UA69" s="197"/>
      <c r="UB69" s="197"/>
      <c r="UC69" s="197"/>
      <c r="UD69" s="197"/>
      <c r="UE69" s="197"/>
      <c r="UF69" s="197"/>
      <c r="UG69" s="197"/>
      <c r="UH69" s="197"/>
      <c r="UI69" s="197"/>
      <c r="UJ69" s="197"/>
      <c r="UK69" s="197"/>
      <c r="UL69" s="197"/>
      <c r="UM69" s="197"/>
      <c r="UN69" s="197"/>
      <c r="UO69" s="197"/>
      <c r="UP69" s="197"/>
      <c r="UQ69" s="197"/>
      <c r="UR69" s="197"/>
      <c r="US69" s="197"/>
      <c r="UT69" s="197"/>
      <c r="UU69" s="197"/>
      <c r="UV69" s="197"/>
      <c r="UW69" s="197"/>
      <c r="UX69" s="197"/>
      <c r="UY69" s="197"/>
      <c r="UZ69" s="197"/>
      <c r="VA69" s="197"/>
      <c r="VB69" s="197"/>
      <c r="VC69" s="197"/>
      <c r="VD69" s="197"/>
      <c r="VE69" s="197"/>
      <c r="VF69" s="197"/>
      <c r="VG69" s="197"/>
      <c r="VH69" s="197"/>
      <c r="VI69" s="197"/>
      <c r="VJ69" s="197"/>
      <c r="VK69" s="197"/>
      <c r="VL69" s="197"/>
      <c r="VM69" s="197"/>
      <c r="VN69" s="197"/>
      <c r="VO69" s="197"/>
      <c r="VP69" s="197"/>
      <c r="VQ69" s="197"/>
      <c r="VR69" s="197"/>
      <c r="VS69" s="197"/>
      <c r="VT69" s="197"/>
      <c r="VU69" s="197"/>
      <c r="VV69" s="197"/>
      <c r="VW69" s="197"/>
      <c r="VX69" s="197"/>
      <c r="VY69" s="197"/>
      <c r="VZ69" s="197"/>
      <c r="WA69" s="197"/>
      <c r="WB69" s="197"/>
      <c r="WC69" s="197"/>
      <c r="WD69" s="197"/>
      <c r="WE69" s="197"/>
      <c r="WF69" s="197"/>
      <c r="WG69" s="197"/>
      <c r="WH69" s="197"/>
      <c r="WI69" s="197"/>
      <c r="WJ69" s="197"/>
      <c r="WK69" s="197"/>
      <c r="WL69" s="197"/>
      <c r="WM69" s="197"/>
      <c r="WN69" s="197"/>
      <c r="WO69" s="197"/>
      <c r="WP69" s="197"/>
      <c r="WQ69" s="197"/>
      <c r="WR69" s="197"/>
      <c r="WS69" s="197"/>
      <c r="WT69" s="197"/>
      <c r="WU69" s="197"/>
      <c r="WV69" s="197"/>
      <c r="WW69" s="197"/>
      <c r="WX69" s="197"/>
      <c r="WY69" s="197"/>
      <c r="WZ69" s="197"/>
      <c r="XA69" s="197"/>
      <c r="XB69" s="197"/>
      <c r="XC69" s="197"/>
      <c r="XD69" s="197"/>
      <c r="XE69" s="197"/>
      <c r="XF69" s="197"/>
      <c r="XG69" s="197"/>
      <c r="XH69" s="197"/>
      <c r="XI69" s="197"/>
      <c r="XJ69" s="197"/>
      <c r="XK69" s="197"/>
      <c r="XL69" s="197"/>
      <c r="XM69" s="197"/>
      <c r="XN69" s="197"/>
      <c r="XO69" s="197"/>
      <c r="XP69" s="197"/>
      <c r="XQ69" s="197"/>
      <c r="XR69" s="197"/>
      <c r="XS69" s="197"/>
      <c r="XT69" s="197"/>
      <c r="XU69" s="197"/>
      <c r="XV69" s="197"/>
      <c r="XW69" s="197"/>
      <c r="XX69" s="197"/>
      <c r="XY69" s="197"/>
      <c r="XZ69" s="197"/>
      <c r="YA69" s="197"/>
      <c r="YB69" s="197"/>
      <c r="YC69" s="197"/>
      <c r="YD69" s="197"/>
      <c r="YE69" s="197"/>
      <c r="YF69" s="197"/>
      <c r="YG69" s="197"/>
      <c r="YH69" s="197"/>
      <c r="YI69" s="197"/>
      <c r="YJ69" s="197"/>
      <c r="YK69" s="197"/>
      <c r="YL69" s="197"/>
      <c r="YM69" s="197"/>
      <c r="YN69" s="197"/>
      <c r="YO69" s="197"/>
      <c r="YP69" s="197"/>
      <c r="YQ69" s="197"/>
      <c r="YR69" s="197"/>
      <c r="YS69" s="197"/>
      <c r="YT69" s="197"/>
      <c r="YU69" s="197"/>
      <c r="YV69" s="197"/>
      <c r="YW69" s="197"/>
      <c r="YX69" s="197"/>
      <c r="YY69" s="197"/>
      <c r="YZ69" s="197"/>
      <c r="ZA69" s="197"/>
      <c r="ZB69" s="197"/>
      <c r="ZC69" s="197"/>
      <c r="ZD69" s="197"/>
      <c r="ZE69" s="197"/>
      <c r="ZF69" s="197"/>
      <c r="ZG69" s="197"/>
      <c r="ZH69" s="197"/>
      <c r="ZI69" s="197"/>
      <c r="ZJ69" s="197"/>
      <c r="ZK69" s="197"/>
      <c r="ZL69" s="197"/>
      <c r="ZM69" s="197"/>
      <c r="ZN69" s="197"/>
      <c r="ZO69" s="197"/>
      <c r="ZP69" s="197"/>
      <c r="ZQ69" s="197"/>
      <c r="ZR69" s="197"/>
      <c r="ZS69" s="197"/>
      <c r="ZT69" s="197"/>
      <c r="ZU69" s="197"/>
      <c r="ZV69" s="197"/>
      <c r="ZW69" s="197"/>
      <c r="ZX69" s="197"/>
      <c r="ZY69" s="197"/>
      <c r="ZZ69" s="197"/>
      <c r="AAA69" s="197"/>
      <c r="AAB69" s="197"/>
      <c r="AAC69" s="197"/>
      <c r="AAD69" s="197"/>
      <c r="AAE69" s="197"/>
      <c r="AAF69" s="197"/>
      <c r="AAG69" s="197"/>
      <c r="AAH69" s="197"/>
      <c r="AAI69" s="197"/>
      <c r="AAJ69" s="197"/>
      <c r="AAK69" s="197"/>
      <c r="AAL69" s="197"/>
      <c r="AAM69" s="197"/>
      <c r="AAN69" s="197"/>
      <c r="AAO69" s="197"/>
      <c r="AAP69" s="197"/>
      <c r="AAQ69" s="197"/>
      <c r="AAR69" s="197"/>
      <c r="AAS69" s="197"/>
      <c r="AAT69" s="197"/>
      <c r="AAU69" s="197"/>
      <c r="AAV69" s="197"/>
      <c r="AAW69" s="197"/>
      <c r="AAX69" s="197"/>
      <c r="AAY69" s="197"/>
      <c r="AAZ69" s="197"/>
      <c r="ABA69" s="197"/>
      <c r="ABB69" s="197"/>
      <c r="ABC69" s="197"/>
      <c r="ABD69" s="197"/>
      <c r="ABE69" s="197"/>
      <c r="ABF69" s="197"/>
      <c r="ABG69" s="197"/>
      <c r="ABH69" s="197"/>
      <c r="ABI69" s="197"/>
      <c r="ABJ69" s="197"/>
      <c r="ABK69" s="197"/>
      <c r="ABL69" s="197"/>
      <c r="ABM69" s="197"/>
      <c r="ABN69" s="197"/>
      <c r="ABO69" s="197"/>
      <c r="ABP69" s="197"/>
      <c r="ABQ69" s="197"/>
      <c r="ABR69" s="197"/>
      <c r="ABS69" s="197"/>
      <c r="ABT69" s="197"/>
      <c r="ABU69" s="197"/>
      <c r="ABV69" s="197"/>
      <c r="ABW69" s="197"/>
      <c r="ABX69" s="197"/>
      <c r="ABY69" s="197"/>
      <c r="ABZ69" s="197"/>
      <c r="ACA69" s="197"/>
      <c r="ACB69" s="197"/>
      <c r="ACC69" s="197"/>
      <c r="ACD69" s="197"/>
      <c r="ACE69" s="197"/>
      <c r="ACF69" s="197"/>
      <c r="ACG69" s="197"/>
      <c r="ACH69" s="197"/>
      <c r="ACI69" s="197"/>
      <c r="ACJ69" s="197"/>
      <c r="ACK69" s="197"/>
      <c r="ACL69" s="197"/>
      <c r="ACM69" s="197"/>
      <c r="ACN69" s="197"/>
      <c r="ACO69" s="197"/>
      <c r="ACP69" s="197"/>
      <c r="ACQ69" s="197"/>
      <c r="ACR69" s="197"/>
      <c r="ACS69" s="197"/>
      <c r="ACT69" s="197"/>
      <c r="ACU69" s="197"/>
      <c r="ACV69" s="197"/>
      <c r="ACW69" s="197"/>
      <c r="ACX69" s="197"/>
      <c r="ACY69" s="197"/>
      <c r="ACZ69" s="197"/>
      <c r="ADA69" s="197"/>
      <c r="ADB69" s="197"/>
      <c r="ADC69" s="197"/>
      <c r="ADD69" s="197"/>
      <c r="ADE69" s="197"/>
      <c r="ADF69" s="197"/>
      <c r="ADG69" s="197"/>
      <c r="ADH69" s="197"/>
      <c r="ADI69" s="197"/>
      <c r="ADJ69" s="197"/>
      <c r="ADK69" s="197"/>
      <c r="ADL69" s="197"/>
      <c r="ADM69" s="197"/>
      <c r="ADN69" s="197"/>
      <c r="ADO69" s="197"/>
      <c r="ADP69" s="197"/>
      <c r="ADQ69" s="197"/>
      <c r="ADR69" s="197"/>
      <c r="ADS69" s="197"/>
      <c r="ADT69" s="197"/>
      <c r="ADU69" s="197"/>
      <c r="ADV69" s="197"/>
      <c r="ADW69" s="197"/>
      <c r="ADX69" s="197"/>
      <c r="ADY69" s="197"/>
      <c r="ADZ69" s="197"/>
      <c r="AEA69" s="197"/>
      <c r="AEB69" s="197"/>
      <c r="AEC69" s="197"/>
      <c r="AED69" s="197"/>
      <c r="AEE69" s="197"/>
      <c r="AEF69" s="197"/>
      <c r="AEG69" s="197"/>
      <c r="AEH69" s="197"/>
      <c r="AEI69" s="197"/>
      <c r="AEJ69" s="197"/>
      <c r="AEK69" s="197"/>
      <c r="AEL69" s="197"/>
      <c r="AEM69" s="197"/>
      <c r="AEN69" s="197"/>
      <c r="AEO69" s="197"/>
      <c r="AEP69" s="197"/>
      <c r="AEQ69" s="197"/>
      <c r="AER69" s="197"/>
      <c r="AES69" s="197"/>
      <c r="AET69" s="197"/>
      <c r="AEU69" s="197"/>
      <c r="AEV69" s="197"/>
      <c r="AEW69" s="197"/>
      <c r="AEX69" s="197"/>
      <c r="AEY69" s="197"/>
      <c r="AEZ69" s="197"/>
      <c r="AFA69" s="197"/>
      <c r="AFB69" s="197"/>
      <c r="AFC69" s="197"/>
      <c r="AFD69" s="197"/>
      <c r="AFE69" s="197"/>
      <c r="AFF69" s="197"/>
      <c r="AFG69" s="197"/>
      <c r="AFH69" s="197"/>
      <c r="AFI69" s="197"/>
      <c r="AFJ69" s="197"/>
      <c r="AFK69" s="197"/>
      <c r="AFL69" s="197"/>
      <c r="AFM69" s="197"/>
      <c r="AFN69" s="197"/>
      <c r="AFO69" s="197"/>
      <c r="AFP69" s="197"/>
      <c r="AFQ69" s="197"/>
      <c r="AFR69" s="197"/>
      <c r="AFS69" s="197"/>
      <c r="AFT69" s="197"/>
      <c r="AFU69" s="197"/>
      <c r="AFV69" s="197"/>
      <c r="AFW69" s="197"/>
      <c r="AFX69" s="197"/>
      <c r="AFY69" s="197"/>
      <c r="AFZ69" s="197"/>
      <c r="AGA69" s="197"/>
      <c r="AGB69" s="197"/>
      <c r="AGC69" s="197"/>
      <c r="AGD69" s="197"/>
      <c r="AGE69" s="197"/>
      <c r="AGF69" s="197"/>
      <c r="AGG69" s="197"/>
      <c r="AGH69" s="197"/>
      <c r="AGI69" s="197"/>
      <c r="AGJ69" s="197"/>
      <c r="AGK69" s="197"/>
      <c r="AGL69" s="197"/>
      <c r="AGM69" s="197"/>
      <c r="AGN69" s="197"/>
      <c r="AGO69" s="197"/>
      <c r="AGP69" s="197"/>
      <c r="AGQ69" s="197"/>
      <c r="AGR69" s="197"/>
      <c r="AGS69" s="197"/>
      <c r="AGT69" s="197"/>
      <c r="AGU69" s="197"/>
      <c r="AGV69" s="197"/>
      <c r="AGW69" s="197"/>
      <c r="AGX69" s="197"/>
      <c r="AGY69" s="197"/>
      <c r="AGZ69" s="197"/>
      <c r="AHA69" s="197"/>
      <c r="AHB69" s="197"/>
      <c r="AHC69" s="197"/>
      <c r="AHD69" s="197"/>
      <c r="AHE69" s="197"/>
      <c r="AHF69" s="197"/>
      <c r="AHG69" s="197"/>
      <c r="AHH69" s="197"/>
      <c r="AHI69" s="197"/>
      <c r="AHJ69" s="197"/>
      <c r="AHK69" s="197"/>
      <c r="AHL69" s="197"/>
      <c r="AHM69" s="197"/>
      <c r="AHN69" s="197"/>
      <c r="AHO69" s="197"/>
      <c r="AHP69" s="197"/>
      <c r="AHQ69" s="197"/>
      <c r="AHR69" s="197"/>
      <c r="AHS69" s="197"/>
      <c r="AHT69" s="197"/>
      <c r="AHU69" s="197"/>
      <c r="AHV69" s="197"/>
      <c r="AHW69" s="197"/>
      <c r="AHX69" s="197"/>
      <c r="AHY69" s="197"/>
      <c r="AHZ69" s="197"/>
      <c r="AIA69" s="197"/>
      <c r="AIB69" s="197"/>
      <c r="AIC69" s="197"/>
      <c r="AID69" s="197"/>
      <c r="AIE69" s="197"/>
      <c r="AIF69" s="197"/>
      <c r="AIG69" s="197"/>
      <c r="AIH69" s="197"/>
      <c r="AII69" s="197"/>
      <c r="AIJ69" s="197"/>
      <c r="AIK69" s="197"/>
      <c r="AIL69" s="197"/>
      <c r="AIM69" s="197"/>
      <c r="AIN69" s="197"/>
      <c r="AIO69" s="197"/>
      <c r="AIP69" s="197"/>
      <c r="AIQ69" s="197"/>
      <c r="AIR69" s="197"/>
      <c r="AIS69" s="197"/>
      <c r="AIT69" s="197"/>
      <c r="AIU69" s="197"/>
      <c r="AIV69" s="197"/>
      <c r="AIW69" s="197"/>
      <c r="AIX69" s="197"/>
      <c r="AIY69" s="197"/>
      <c r="AIZ69" s="197"/>
      <c r="AJA69" s="197"/>
      <c r="AJB69" s="197"/>
      <c r="AJC69" s="197"/>
      <c r="AJD69" s="197"/>
      <c r="AJE69" s="197"/>
      <c r="AJF69" s="197"/>
      <c r="AJG69" s="197"/>
      <c r="AJH69" s="197"/>
      <c r="AJI69" s="197"/>
      <c r="AJJ69" s="197"/>
      <c r="AJK69" s="197"/>
      <c r="AJL69" s="197"/>
      <c r="AJM69" s="197"/>
      <c r="AJN69" s="197"/>
      <c r="AJO69" s="197"/>
      <c r="AJP69" s="197"/>
      <c r="AJQ69" s="197"/>
      <c r="AJR69" s="197"/>
      <c r="AJS69" s="197"/>
      <c r="AJT69" s="197"/>
      <c r="AJU69" s="197"/>
      <c r="AJV69" s="197"/>
      <c r="AJW69" s="197"/>
      <c r="AJX69" s="197"/>
      <c r="AJY69" s="197"/>
      <c r="AJZ69" s="197"/>
      <c r="AKA69" s="197"/>
      <c r="AKB69" s="197"/>
      <c r="AKC69" s="197"/>
      <c r="AKD69" s="197"/>
      <c r="AKE69" s="197"/>
      <c r="AKF69" s="197"/>
      <c r="AKG69" s="197"/>
      <c r="AKH69" s="197"/>
      <c r="AKI69" s="197"/>
      <c r="AKJ69" s="197"/>
      <c r="AKK69" s="197"/>
      <c r="AKL69" s="197"/>
      <c r="AKM69" s="197"/>
      <c r="AKN69" s="197"/>
      <c r="AKO69" s="197"/>
      <c r="AKP69" s="197"/>
      <c r="AKQ69" s="197"/>
      <c r="AKR69" s="197"/>
      <c r="AKS69" s="197"/>
      <c r="AKT69" s="197"/>
      <c r="AKU69" s="197"/>
      <c r="AKV69" s="197"/>
      <c r="AKW69" s="197"/>
      <c r="AKX69" s="197"/>
      <c r="AKY69" s="197"/>
      <c r="AKZ69" s="197"/>
      <c r="ALA69" s="197"/>
      <c r="ALB69" s="197"/>
      <c r="ALC69" s="197"/>
      <c r="ALD69" s="197"/>
      <c r="ALE69" s="197"/>
      <c r="ALF69" s="197"/>
      <c r="ALG69" s="197"/>
      <c r="ALH69" s="197"/>
      <c r="ALI69" s="197"/>
      <c r="ALJ69" s="197"/>
      <c r="ALK69" s="197"/>
      <c r="ALL69" s="197"/>
      <c r="ALM69" s="197"/>
      <c r="ALN69" s="197"/>
      <c r="ALO69" s="197"/>
      <c r="ALP69" s="197"/>
      <c r="ALQ69" s="197"/>
      <c r="ALR69" s="197"/>
      <c r="ALS69" s="197"/>
      <c r="ALT69" s="197"/>
      <c r="ALU69" s="197"/>
      <c r="ALV69" s="197"/>
      <c r="ALW69" s="197"/>
      <c r="ALX69" s="197"/>
      <c r="ALY69" s="197"/>
      <c r="ALZ69" s="197"/>
      <c r="AMA69" s="197"/>
      <c r="AMB69" s="197"/>
      <c r="AMC69" s="197"/>
      <c r="AMD69" s="197"/>
      <c r="AME69" s="197"/>
      <c r="AMF69" s="197"/>
      <c r="AMG69" s="197"/>
      <c r="AMH69" s="197"/>
      <c r="AMI69" s="197"/>
      <c r="AMJ69" s="197"/>
      <c r="AMK69" s="197"/>
      <c r="AML69" s="197"/>
      <c r="AMM69" s="197"/>
      <c r="AMN69" s="197"/>
      <c r="AMO69" s="197"/>
      <c r="AMP69" s="197"/>
      <c r="AMQ69" s="197"/>
      <c r="AMR69" s="197"/>
      <c r="AMS69" s="197"/>
      <c r="AMT69" s="197"/>
      <c r="AMU69" s="197"/>
      <c r="AMV69" s="197"/>
      <c r="AMW69" s="197"/>
      <c r="AMX69" s="197"/>
      <c r="AMY69" s="197"/>
      <c r="AMZ69" s="197"/>
      <c r="ANA69" s="197"/>
      <c r="ANB69" s="197"/>
      <c r="ANC69" s="197"/>
      <c r="AND69" s="197"/>
      <c r="ANE69" s="197"/>
      <c r="ANF69" s="197"/>
      <c r="ANG69" s="197"/>
      <c r="ANH69" s="197"/>
      <c r="ANI69" s="197"/>
      <c r="ANJ69" s="197"/>
      <c r="ANK69" s="197"/>
      <c r="ANL69" s="197"/>
      <c r="ANM69" s="197"/>
      <c r="ANN69" s="197"/>
      <c r="ANO69" s="197"/>
      <c r="ANP69" s="197"/>
      <c r="ANQ69" s="197"/>
      <c r="ANR69" s="197"/>
      <c r="ANS69" s="197"/>
      <c r="ANT69" s="197"/>
      <c r="ANU69" s="197"/>
      <c r="ANV69" s="197"/>
      <c r="ANW69" s="197"/>
      <c r="ANX69" s="197"/>
      <c r="ANY69" s="197"/>
      <c r="ANZ69" s="197"/>
      <c r="AOA69" s="197"/>
      <c r="AOB69" s="197"/>
      <c r="AOC69" s="197"/>
      <c r="AOD69" s="197"/>
      <c r="AOE69" s="197"/>
      <c r="AOF69" s="197"/>
      <c r="AOG69" s="197"/>
      <c r="AOH69" s="197"/>
      <c r="AOI69" s="197"/>
      <c r="AOJ69" s="197"/>
      <c r="AOK69" s="197"/>
      <c r="AOL69" s="197"/>
      <c r="AOM69" s="197"/>
      <c r="AON69" s="197"/>
      <c r="AOO69" s="197"/>
      <c r="AOP69" s="197"/>
      <c r="AOQ69" s="197"/>
      <c r="AOR69" s="197"/>
      <c r="AOS69" s="197"/>
      <c r="AOT69" s="197"/>
      <c r="AOU69" s="197"/>
      <c r="AOV69" s="197"/>
      <c r="AOW69" s="197"/>
      <c r="AOX69" s="197"/>
      <c r="AOY69" s="197"/>
      <c r="AOZ69" s="197"/>
      <c r="APA69" s="197"/>
      <c r="APB69" s="197"/>
      <c r="APC69" s="197"/>
      <c r="APD69" s="197"/>
      <c r="APE69" s="197"/>
      <c r="APF69" s="197"/>
      <c r="APG69" s="197"/>
      <c r="APH69" s="197"/>
      <c r="API69" s="197"/>
      <c r="APJ69" s="197"/>
      <c r="APK69" s="197"/>
      <c r="APL69" s="197"/>
      <c r="APM69" s="197"/>
      <c r="APN69" s="197"/>
      <c r="APO69" s="197"/>
      <c r="APP69" s="197"/>
      <c r="APQ69" s="197"/>
      <c r="APR69" s="197"/>
      <c r="APS69" s="197"/>
      <c r="APT69" s="197"/>
      <c r="APU69" s="197"/>
      <c r="APV69" s="197"/>
      <c r="APW69" s="197"/>
      <c r="APX69" s="197"/>
      <c r="APY69" s="197"/>
      <c r="APZ69" s="197"/>
      <c r="AQA69" s="197"/>
      <c r="AQB69" s="197"/>
      <c r="AQC69" s="197"/>
      <c r="AQD69" s="197"/>
      <c r="AQE69" s="197"/>
      <c r="AQF69" s="197"/>
      <c r="AQG69" s="197"/>
      <c r="AQH69" s="197"/>
      <c r="AQI69" s="197"/>
      <c r="AQJ69" s="197"/>
      <c r="AQK69" s="197"/>
      <c r="AQL69" s="197"/>
      <c r="AQM69" s="197"/>
      <c r="AQN69" s="197"/>
      <c r="AQO69" s="197"/>
      <c r="AQP69" s="197"/>
      <c r="AQQ69" s="197"/>
      <c r="AQR69" s="197"/>
      <c r="AQS69" s="197"/>
      <c r="AQT69" s="197"/>
      <c r="AQU69" s="197"/>
      <c r="AQV69" s="197"/>
      <c r="AQW69" s="197"/>
      <c r="AQX69" s="197"/>
      <c r="AQY69" s="197"/>
      <c r="AQZ69" s="197"/>
      <c r="ARA69" s="197"/>
      <c r="ARB69" s="197"/>
      <c r="ARC69" s="197"/>
      <c r="ARD69" s="197"/>
      <c r="ARE69" s="197"/>
      <c r="ARF69" s="197"/>
      <c r="ARG69" s="197"/>
      <c r="ARH69" s="197"/>
      <c r="ARI69" s="197"/>
      <c r="ARJ69" s="197"/>
      <c r="ARK69" s="197"/>
      <c r="ARL69" s="197"/>
      <c r="ARM69" s="197"/>
      <c r="ARN69" s="197"/>
      <c r="ARO69" s="197"/>
      <c r="ARP69" s="197"/>
      <c r="ARQ69" s="197"/>
      <c r="ARR69" s="197"/>
      <c r="ARS69" s="197"/>
      <c r="ART69" s="197"/>
      <c r="ARU69" s="197"/>
      <c r="ARV69" s="197"/>
      <c r="ARW69" s="197"/>
      <c r="ARX69" s="197"/>
      <c r="ARY69" s="197"/>
      <c r="ARZ69" s="197"/>
      <c r="ASA69" s="197"/>
      <c r="ASB69" s="197"/>
      <c r="ASC69" s="197"/>
      <c r="ASD69" s="197"/>
      <c r="ASE69" s="197"/>
      <c r="ASF69" s="197"/>
      <c r="ASG69" s="197"/>
      <c r="ASH69" s="197"/>
      <c r="ASI69" s="197"/>
      <c r="ASJ69" s="197"/>
      <c r="ASK69" s="197"/>
      <c r="ASL69" s="197"/>
      <c r="ASM69" s="197"/>
      <c r="ASN69" s="197"/>
      <c r="ASO69" s="197"/>
      <c r="ASP69" s="197"/>
      <c r="ASQ69" s="197"/>
      <c r="ASR69" s="197"/>
      <c r="ASS69" s="197"/>
      <c r="AST69" s="197"/>
      <c r="ASU69" s="197"/>
      <c r="ASV69" s="197"/>
      <c r="ASW69" s="197"/>
      <c r="ASX69" s="197"/>
      <c r="ASY69" s="197"/>
      <c r="ASZ69" s="197"/>
      <c r="ATA69" s="197"/>
      <c r="ATB69" s="197"/>
      <c r="ATC69" s="197"/>
      <c r="ATD69" s="197"/>
      <c r="ATE69" s="197"/>
      <c r="ATF69" s="197"/>
      <c r="ATG69" s="197"/>
      <c r="ATH69" s="197"/>
      <c r="ATI69" s="197"/>
      <c r="ATJ69" s="197"/>
      <c r="ATK69" s="197"/>
      <c r="ATL69" s="197"/>
      <c r="ATM69" s="197"/>
      <c r="ATN69" s="197"/>
      <c r="ATO69" s="197"/>
      <c r="ATP69" s="197"/>
      <c r="ATQ69" s="197"/>
      <c r="ATR69" s="197"/>
      <c r="ATS69" s="197"/>
      <c r="ATT69" s="197"/>
      <c r="ATU69" s="197"/>
      <c r="ATV69" s="197"/>
      <c r="ATW69" s="197"/>
      <c r="ATX69" s="197"/>
      <c r="ATY69" s="197"/>
      <c r="ATZ69" s="197"/>
      <c r="AUA69" s="197"/>
      <c r="AUB69" s="197"/>
      <c r="AUC69" s="197"/>
      <c r="AUD69" s="197"/>
      <c r="AUE69" s="197"/>
      <c r="AUF69" s="197"/>
      <c r="AUG69" s="197"/>
      <c r="AUH69" s="197"/>
      <c r="AUI69" s="197"/>
      <c r="AUJ69" s="197"/>
      <c r="AUK69" s="197"/>
      <c r="AUL69" s="197"/>
      <c r="AUM69" s="197"/>
      <c r="AUN69" s="197"/>
      <c r="AUO69" s="197"/>
      <c r="AUP69" s="197"/>
      <c r="AUQ69" s="197"/>
      <c r="AUR69" s="197"/>
      <c r="AUS69" s="197"/>
      <c r="AUT69" s="197"/>
      <c r="AUU69" s="197"/>
      <c r="AUV69" s="197"/>
      <c r="AUW69" s="197"/>
      <c r="AUX69" s="197"/>
      <c r="AUY69" s="197"/>
      <c r="AUZ69" s="197"/>
      <c r="AVA69" s="197"/>
      <c r="AVB69" s="197"/>
      <c r="AVC69" s="197"/>
      <c r="AVD69" s="197"/>
      <c r="AVE69" s="197"/>
      <c r="AVF69" s="197"/>
      <c r="AVG69" s="197"/>
      <c r="AVH69" s="197"/>
      <c r="AVI69" s="197"/>
      <c r="AVJ69" s="197"/>
      <c r="AVK69" s="197"/>
      <c r="AVL69" s="197"/>
      <c r="AVM69" s="197"/>
      <c r="AVN69" s="197"/>
      <c r="AVO69" s="197"/>
      <c r="AVP69" s="197"/>
      <c r="AVQ69" s="197"/>
      <c r="AVR69" s="197"/>
      <c r="AVS69" s="197"/>
      <c r="AVT69" s="197"/>
      <c r="AVU69" s="197"/>
      <c r="AVV69" s="197"/>
      <c r="AVW69" s="197"/>
      <c r="AVX69" s="197"/>
      <c r="AVY69" s="197"/>
      <c r="AVZ69" s="197"/>
      <c r="AWA69" s="197"/>
      <c r="AWB69" s="197"/>
      <c r="AWC69" s="197"/>
      <c r="AWD69" s="197"/>
      <c r="AWE69" s="197"/>
      <c r="AWF69" s="197"/>
      <c r="AWG69" s="197"/>
      <c r="AWH69" s="197"/>
      <c r="AWI69" s="197"/>
      <c r="AWJ69" s="197"/>
      <c r="AWK69" s="197"/>
      <c r="AWL69" s="197"/>
      <c r="AWM69" s="197"/>
      <c r="AWN69" s="197"/>
      <c r="AWO69" s="197"/>
      <c r="AWP69" s="197"/>
      <c r="AWQ69" s="197"/>
      <c r="AWR69" s="197"/>
      <c r="AWS69" s="197"/>
      <c r="AWT69" s="197"/>
      <c r="AWU69" s="197"/>
      <c r="AWV69" s="197"/>
      <c r="AWW69" s="197"/>
      <c r="AWX69" s="197"/>
      <c r="AWY69" s="197"/>
      <c r="AWZ69" s="197"/>
      <c r="AXA69" s="197"/>
      <c r="AXB69" s="197"/>
      <c r="AXC69" s="197"/>
      <c r="AXD69" s="197"/>
      <c r="AXE69" s="197"/>
      <c r="AXF69" s="197"/>
      <c r="AXG69" s="197"/>
      <c r="AXH69" s="197"/>
      <c r="AXI69" s="197"/>
      <c r="AXJ69" s="197"/>
      <c r="AXK69" s="197"/>
      <c r="AXL69" s="197"/>
      <c r="AXM69" s="197"/>
      <c r="AXN69" s="197"/>
      <c r="AXO69" s="197"/>
      <c r="AXP69" s="197"/>
      <c r="AXQ69" s="197"/>
      <c r="AXR69" s="197"/>
      <c r="AXS69" s="197"/>
      <c r="AXT69" s="197"/>
      <c r="AXU69" s="197"/>
      <c r="AXV69" s="197"/>
      <c r="AXW69" s="197"/>
      <c r="AXX69" s="197"/>
      <c r="AXY69" s="197"/>
      <c r="AXZ69" s="197"/>
      <c r="AYA69" s="197"/>
      <c r="AYB69" s="197"/>
      <c r="AYC69" s="197"/>
      <c r="AYD69" s="197"/>
      <c r="AYE69" s="197"/>
      <c r="AYF69" s="197"/>
      <c r="AYG69" s="197"/>
      <c r="AYH69" s="197"/>
      <c r="AYI69" s="197"/>
      <c r="AYJ69" s="197"/>
      <c r="AYK69" s="197"/>
      <c r="AYL69" s="197"/>
      <c r="AYM69" s="197"/>
      <c r="AYN69" s="197"/>
      <c r="AYO69" s="197"/>
      <c r="AYP69" s="197"/>
      <c r="AYQ69" s="197"/>
      <c r="AYR69" s="197"/>
      <c r="AYS69" s="197"/>
      <c r="AYT69" s="197"/>
      <c r="AYU69" s="197"/>
      <c r="AYV69" s="197"/>
      <c r="AYW69" s="197"/>
      <c r="AYX69" s="197"/>
      <c r="AYY69" s="197"/>
      <c r="AYZ69" s="197"/>
      <c r="AZA69" s="197"/>
      <c r="AZB69" s="197"/>
      <c r="AZC69" s="197"/>
      <c r="AZD69" s="197"/>
      <c r="AZE69" s="197"/>
      <c r="AZF69" s="197"/>
      <c r="AZG69" s="197"/>
      <c r="AZH69" s="197"/>
      <c r="AZI69" s="197"/>
      <c r="AZJ69" s="197"/>
      <c r="AZK69" s="197"/>
      <c r="AZL69" s="197"/>
      <c r="AZM69" s="197"/>
      <c r="AZN69" s="197"/>
      <c r="AZO69" s="197"/>
      <c r="AZP69" s="197"/>
      <c r="AZQ69" s="197"/>
      <c r="AZR69" s="197"/>
      <c r="AZS69" s="197"/>
      <c r="AZT69" s="197"/>
      <c r="AZU69" s="197"/>
      <c r="AZV69" s="197"/>
      <c r="AZW69" s="197"/>
      <c r="AZX69" s="197"/>
      <c r="AZY69" s="197"/>
      <c r="AZZ69" s="197"/>
      <c r="BAA69" s="197"/>
      <c r="BAB69" s="197"/>
      <c r="BAC69" s="197"/>
      <c r="BAD69" s="197"/>
      <c r="BAE69" s="197"/>
      <c r="BAF69" s="197"/>
      <c r="BAG69" s="197"/>
      <c r="BAH69" s="197"/>
      <c r="BAI69" s="197"/>
      <c r="BAJ69" s="197"/>
      <c r="BAK69" s="197"/>
      <c r="BAL69" s="197"/>
      <c r="BAM69" s="197"/>
      <c r="BAN69" s="197"/>
      <c r="BAO69" s="197"/>
      <c r="BAP69" s="197"/>
      <c r="BAQ69" s="197"/>
      <c r="BAR69" s="197"/>
      <c r="BAS69" s="197"/>
      <c r="BAT69" s="197"/>
      <c r="BAU69" s="197"/>
      <c r="BAV69" s="197"/>
      <c r="BAW69" s="197"/>
      <c r="BAX69" s="197"/>
      <c r="BAY69" s="197"/>
      <c r="BAZ69" s="197"/>
      <c r="BBA69" s="197"/>
      <c r="BBB69" s="197"/>
      <c r="BBC69" s="197"/>
      <c r="BBD69" s="197"/>
      <c r="BBE69" s="197"/>
      <c r="BBF69" s="197"/>
      <c r="BBG69" s="197"/>
      <c r="BBH69" s="197"/>
      <c r="BBI69" s="197"/>
      <c r="BBJ69" s="197"/>
      <c r="BBK69" s="197"/>
      <c r="BBL69" s="197"/>
      <c r="BBM69" s="197"/>
      <c r="BBN69" s="197"/>
      <c r="BBO69" s="197"/>
      <c r="BBP69" s="197"/>
      <c r="BBQ69" s="197"/>
      <c r="BBR69" s="197"/>
      <c r="BBS69" s="197"/>
      <c r="BBT69" s="197"/>
      <c r="BBU69" s="197"/>
      <c r="BBV69" s="197"/>
      <c r="BBW69" s="197"/>
      <c r="BBX69" s="197"/>
      <c r="BBY69" s="197"/>
      <c r="BBZ69" s="197"/>
      <c r="BCA69" s="197"/>
      <c r="BCB69" s="197"/>
      <c r="BCC69" s="197"/>
      <c r="BCD69" s="197"/>
      <c r="BCE69" s="197"/>
      <c r="BCF69" s="197"/>
      <c r="BCG69" s="197"/>
      <c r="BCH69" s="197"/>
      <c r="BCI69" s="197"/>
      <c r="BCJ69" s="197"/>
      <c r="BCK69" s="197"/>
      <c r="BCL69" s="197"/>
      <c r="BCM69" s="197"/>
      <c r="BCN69" s="197"/>
      <c r="BCO69" s="197"/>
      <c r="BCP69" s="197"/>
      <c r="BCQ69" s="197"/>
      <c r="BCR69" s="197"/>
      <c r="BCS69" s="197"/>
      <c r="BCT69" s="197"/>
      <c r="BCU69" s="197"/>
      <c r="BCV69" s="197"/>
      <c r="BCW69" s="197"/>
      <c r="BCX69" s="197"/>
      <c r="BCY69" s="197"/>
      <c r="BCZ69" s="197"/>
      <c r="BDA69" s="197"/>
      <c r="BDB69" s="197"/>
      <c r="BDC69" s="197"/>
      <c r="BDD69" s="197"/>
      <c r="BDE69" s="197"/>
      <c r="BDF69" s="197"/>
      <c r="BDG69" s="197"/>
      <c r="BDH69" s="197"/>
      <c r="BDI69" s="197"/>
      <c r="BDJ69" s="197"/>
      <c r="BDK69" s="197"/>
      <c r="BDL69" s="197"/>
      <c r="BDM69" s="197"/>
      <c r="BDN69" s="197"/>
      <c r="BDO69" s="197"/>
      <c r="BDP69" s="197"/>
      <c r="BDQ69" s="197"/>
      <c r="BDR69" s="197"/>
      <c r="BDS69" s="197"/>
      <c r="BDT69" s="197"/>
      <c r="BDU69" s="197"/>
      <c r="BDV69" s="197"/>
      <c r="BDW69" s="197"/>
      <c r="BDX69" s="197"/>
      <c r="BDY69" s="197"/>
      <c r="BDZ69" s="197"/>
      <c r="BEA69" s="197"/>
      <c r="BEB69" s="197"/>
      <c r="BEC69" s="197"/>
      <c r="BED69" s="197"/>
      <c r="BEE69" s="197"/>
      <c r="BEF69" s="197"/>
      <c r="BEG69" s="197"/>
      <c r="BEH69" s="197"/>
      <c r="BEI69" s="197"/>
      <c r="BEJ69" s="197"/>
      <c r="BEK69" s="197"/>
      <c r="BEL69" s="197"/>
      <c r="BEM69" s="197"/>
      <c r="BEN69" s="197"/>
      <c r="BEO69" s="197"/>
      <c r="BEP69" s="197"/>
      <c r="BEQ69" s="197"/>
      <c r="BER69" s="197"/>
      <c r="BES69" s="197"/>
      <c r="BET69" s="197"/>
      <c r="BEU69" s="197"/>
      <c r="BEV69" s="197"/>
      <c r="BEW69" s="197"/>
      <c r="BEX69" s="197"/>
      <c r="BEY69" s="197"/>
      <c r="BEZ69" s="197"/>
      <c r="BFA69" s="197"/>
      <c r="BFB69" s="197"/>
      <c r="BFC69" s="197"/>
      <c r="BFD69" s="197"/>
      <c r="BFE69" s="197"/>
      <c r="BFF69" s="197"/>
      <c r="BFG69" s="197"/>
      <c r="BFH69" s="197"/>
      <c r="BFI69" s="197"/>
      <c r="BFJ69" s="197"/>
      <c r="BFK69" s="197"/>
      <c r="BFL69" s="197"/>
      <c r="BFM69" s="197"/>
      <c r="BFN69" s="197"/>
      <c r="BFO69" s="197"/>
      <c r="BFP69" s="197"/>
      <c r="BFQ69" s="197"/>
      <c r="BFR69" s="197"/>
      <c r="BFS69" s="197"/>
      <c r="BFT69" s="197"/>
      <c r="BFU69" s="197"/>
      <c r="BFV69" s="197"/>
      <c r="BFW69" s="197"/>
      <c r="BFX69" s="197"/>
      <c r="BFY69" s="197"/>
      <c r="BFZ69" s="197"/>
      <c r="BGA69" s="197"/>
      <c r="BGB69" s="197"/>
      <c r="BGC69" s="197"/>
      <c r="BGD69" s="197"/>
      <c r="BGE69" s="197"/>
      <c r="BGF69" s="197"/>
      <c r="BGG69" s="197"/>
      <c r="BGH69" s="197"/>
      <c r="BGI69" s="197"/>
      <c r="BGJ69" s="197"/>
      <c r="BGK69" s="197"/>
      <c r="BGL69" s="197"/>
      <c r="BGM69" s="197"/>
      <c r="BGN69" s="197"/>
      <c r="BGO69" s="197"/>
      <c r="BGP69" s="197"/>
      <c r="BGQ69" s="197"/>
      <c r="BGR69" s="197"/>
      <c r="BGS69" s="197"/>
      <c r="BGT69" s="197"/>
      <c r="BGU69" s="197"/>
      <c r="BGV69" s="197"/>
      <c r="BGW69" s="197"/>
      <c r="BGX69" s="197"/>
      <c r="BGY69" s="197"/>
      <c r="BGZ69" s="197"/>
      <c r="BHA69" s="197"/>
      <c r="BHB69" s="197"/>
      <c r="BHC69" s="197"/>
      <c r="BHD69" s="197"/>
      <c r="BHE69" s="197"/>
      <c r="BHF69" s="197"/>
      <c r="BHG69" s="197"/>
      <c r="BHH69" s="197"/>
      <c r="BHI69" s="197"/>
      <c r="BHJ69" s="197"/>
      <c r="BHK69" s="197"/>
      <c r="BHL69" s="197"/>
      <c r="BHM69" s="197"/>
      <c r="BHN69" s="197"/>
      <c r="BHO69" s="197"/>
      <c r="BHP69" s="197"/>
      <c r="BHQ69" s="197"/>
      <c r="BHR69" s="197"/>
      <c r="BHS69" s="197"/>
      <c r="BHT69" s="197"/>
      <c r="BHU69" s="197"/>
      <c r="BHV69" s="197"/>
      <c r="BHW69" s="197"/>
      <c r="BHX69" s="197"/>
      <c r="BHY69" s="197"/>
      <c r="BHZ69" s="197"/>
      <c r="BIA69" s="197"/>
      <c r="BIB69" s="197"/>
      <c r="BIC69" s="197"/>
      <c r="BID69" s="197"/>
      <c r="BIE69" s="197"/>
      <c r="BIF69" s="197"/>
      <c r="BIG69" s="197"/>
      <c r="BIH69" s="197"/>
      <c r="BII69" s="197"/>
      <c r="BIJ69" s="197"/>
      <c r="BIK69" s="197"/>
      <c r="BIL69" s="197"/>
      <c r="BIM69" s="197"/>
      <c r="BIN69" s="197"/>
      <c r="BIO69" s="197"/>
      <c r="BIP69" s="197"/>
      <c r="BIQ69" s="197"/>
      <c r="BIR69" s="197"/>
      <c r="BIS69" s="197"/>
      <c r="BIT69" s="197"/>
      <c r="BIU69" s="197"/>
      <c r="BIV69" s="197"/>
      <c r="BIW69" s="197"/>
      <c r="BIX69" s="197"/>
      <c r="BIY69" s="197"/>
      <c r="BIZ69" s="197"/>
      <c r="BJA69" s="197"/>
      <c r="BJB69" s="197"/>
      <c r="BJC69" s="197"/>
      <c r="BJD69" s="197"/>
      <c r="BJE69" s="197"/>
      <c r="BJF69" s="197"/>
      <c r="BJG69" s="197"/>
      <c r="BJH69" s="197"/>
      <c r="BJI69" s="197"/>
      <c r="BJJ69" s="197"/>
      <c r="BJK69" s="197"/>
      <c r="BJL69" s="197"/>
      <c r="BJM69" s="197"/>
      <c r="BJN69" s="197"/>
      <c r="BJO69" s="197"/>
      <c r="BJP69" s="197"/>
      <c r="BJQ69" s="197"/>
      <c r="BJR69" s="197"/>
      <c r="BJS69" s="197"/>
      <c r="BJT69" s="197"/>
      <c r="BJU69" s="197"/>
      <c r="BJV69" s="197"/>
      <c r="BJW69" s="197"/>
      <c r="BJX69" s="197"/>
      <c r="BJY69" s="197"/>
      <c r="BJZ69" s="197"/>
      <c r="BKA69" s="197"/>
      <c r="BKB69" s="197"/>
      <c r="BKC69" s="197"/>
      <c r="BKD69" s="197"/>
      <c r="BKE69" s="197"/>
      <c r="BKF69" s="197"/>
      <c r="BKG69" s="197"/>
      <c r="BKH69" s="197"/>
      <c r="BKI69" s="197"/>
      <c r="BKJ69" s="197"/>
      <c r="BKK69" s="197"/>
      <c r="BKL69" s="197"/>
      <c r="BKM69" s="197"/>
      <c r="BKN69" s="197"/>
      <c r="BKO69" s="197"/>
      <c r="BKP69" s="197"/>
      <c r="BKQ69" s="197"/>
      <c r="BKR69" s="197"/>
      <c r="BKS69" s="197"/>
      <c r="BKT69" s="197"/>
      <c r="BKU69" s="197"/>
      <c r="BKV69" s="197"/>
      <c r="BKW69" s="197"/>
      <c r="BKX69" s="197"/>
      <c r="BKY69" s="197"/>
      <c r="BKZ69" s="197"/>
      <c r="BLA69" s="197"/>
      <c r="BLB69" s="197"/>
      <c r="BLC69" s="197"/>
      <c r="BLD69" s="197"/>
      <c r="BLE69" s="197"/>
      <c r="BLF69" s="197"/>
      <c r="BLG69" s="197"/>
      <c r="BLH69" s="197"/>
      <c r="BLI69" s="197"/>
      <c r="BLJ69" s="197"/>
      <c r="BLK69" s="197"/>
      <c r="BLL69" s="197"/>
      <c r="BLM69" s="197"/>
      <c r="BLN69" s="197"/>
      <c r="BLO69" s="197"/>
      <c r="BLP69" s="197"/>
      <c r="BLQ69" s="197"/>
      <c r="BLR69" s="197"/>
      <c r="BLS69" s="197"/>
      <c r="BLT69" s="197"/>
      <c r="BLU69" s="197"/>
      <c r="BLV69" s="197"/>
      <c r="BLW69" s="197"/>
      <c r="BLX69" s="197"/>
      <c r="BLY69" s="197"/>
      <c r="BLZ69" s="197"/>
      <c r="BMA69" s="197"/>
      <c r="BMB69" s="197"/>
      <c r="BMC69" s="197"/>
      <c r="BMD69" s="197"/>
      <c r="BME69" s="197"/>
      <c r="BMF69" s="197"/>
      <c r="BMG69" s="197"/>
      <c r="BMH69" s="197"/>
      <c r="BMI69" s="197"/>
      <c r="BMJ69" s="197"/>
      <c r="BMK69" s="197"/>
      <c r="BML69" s="197"/>
      <c r="BMM69" s="197"/>
      <c r="BMN69" s="197"/>
      <c r="BMO69" s="197"/>
      <c r="BMP69" s="197"/>
      <c r="BMQ69" s="197"/>
      <c r="BMR69" s="197"/>
      <c r="BMS69" s="197"/>
      <c r="BMT69" s="197"/>
      <c r="BMU69" s="197"/>
      <c r="BMV69" s="197"/>
      <c r="BMW69" s="197"/>
      <c r="BMX69" s="197"/>
      <c r="BMY69" s="197"/>
      <c r="BMZ69" s="197"/>
      <c r="BNA69" s="197"/>
      <c r="BNB69" s="197"/>
      <c r="BNC69" s="197"/>
      <c r="BND69" s="197"/>
      <c r="BNE69" s="197"/>
      <c r="BNF69" s="197"/>
      <c r="BNG69" s="197"/>
      <c r="BNH69" s="197"/>
      <c r="BNI69" s="197"/>
      <c r="BNJ69" s="197"/>
      <c r="BNK69" s="197"/>
      <c r="BNL69" s="197"/>
      <c r="BNM69" s="197"/>
      <c r="BNN69" s="197"/>
      <c r="BNO69" s="197"/>
      <c r="BNP69" s="197"/>
      <c r="BNQ69" s="197"/>
      <c r="BNR69" s="197"/>
      <c r="BNS69" s="197"/>
      <c r="BNT69" s="197"/>
      <c r="BNU69" s="197"/>
      <c r="BNV69" s="197"/>
      <c r="BNW69" s="197"/>
      <c r="BNX69" s="197"/>
      <c r="BNY69" s="197"/>
      <c r="BNZ69" s="197"/>
      <c r="BOA69" s="197"/>
      <c r="BOB69" s="197"/>
      <c r="BOC69" s="197"/>
      <c r="BOD69" s="197"/>
      <c r="BOE69" s="197"/>
      <c r="BOF69" s="197"/>
      <c r="BOG69" s="197"/>
      <c r="BOH69" s="197"/>
      <c r="BOI69" s="197"/>
      <c r="BOJ69" s="197"/>
      <c r="BOK69" s="197"/>
      <c r="BOL69" s="197"/>
      <c r="BOM69" s="197"/>
      <c r="BON69" s="197"/>
      <c r="BOO69" s="197"/>
      <c r="BOP69" s="197"/>
      <c r="BOQ69" s="197"/>
      <c r="BOR69" s="197"/>
      <c r="BOS69" s="197"/>
      <c r="BOT69" s="197"/>
      <c r="BOU69" s="197"/>
      <c r="BOV69" s="197"/>
      <c r="BOW69" s="197"/>
      <c r="BOX69" s="197"/>
      <c r="BOY69" s="197"/>
      <c r="BOZ69" s="197"/>
      <c r="BPA69" s="197"/>
      <c r="BPB69" s="197"/>
      <c r="BPC69" s="197"/>
      <c r="BPD69" s="197"/>
      <c r="BPE69" s="197"/>
      <c r="BPF69" s="197"/>
      <c r="BPG69" s="197"/>
      <c r="BPH69" s="197"/>
      <c r="BPI69" s="197"/>
      <c r="BPJ69" s="197"/>
      <c r="BPK69" s="197"/>
      <c r="BPL69" s="197"/>
      <c r="BPM69" s="197"/>
      <c r="BPN69" s="197"/>
      <c r="BPO69" s="197"/>
      <c r="BPP69" s="197"/>
      <c r="BPQ69" s="197"/>
      <c r="BPR69" s="197"/>
      <c r="BPS69" s="197"/>
      <c r="BPT69" s="197"/>
      <c r="BPU69" s="197"/>
      <c r="BPV69" s="197"/>
      <c r="BPW69" s="197"/>
      <c r="BPX69" s="197"/>
      <c r="BPY69" s="197"/>
      <c r="BPZ69" s="197"/>
      <c r="BQA69" s="197"/>
      <c r="BQB69" s="197"/>
      <c r="BQC69" s="197"/>
      <c r="BQD69" s="197"/>
      <c r="BQE69" s="197"/>
      <c r="BQF69" s="197"/>
      <c r="BQG69" s="197"/>
      <c r="BQH69" s="197"/>
      <c r="BQI69" s="197"/>
      <c r="BQJ69" s="197"/>
      <c r="BQK69" s="197"/>
      <c r="BQL69" s="197"/>
      <c r="BQM69" s="197"/>
      <c r="BQN69" s="197"/>
      <c r="BQO69" s="197"/>
      <c r="BQP69" s="197"/>
      <c r="BQQ69" s="197"/>
      <c r="BQR69" s="197"/>
      <c r="BQS69" s="197"/>
      <c r="BQT69" s="197"/>
      <c r="BQU69" s="197"/>
      <c r="BQV69" s="197"/>
      <c r="BQW69" s="197"/>
      <c r="BQX69" s="197"/>
      <c r="BQY69" s="197"/>
      <c r="BQZ69" s="197"/>
      <c r="BRA69" s="197"/>
      <c r="BRB69" s="197"/>
      <c r="BRC69" s="197"/>
      <c r="BRD69" s="197"/>
      <c r="BRE69" s="197"/>
      <c r="BRF69" s="197"/>
      <c r="BRG69" s="197"/>
      <c r="BRH69" s="197"/>
      <c r="BRI69" s="197"/>
      <c r="BRJ69" s="197"/>
      <c r="BRK69" s="197"/>
      <c r="BRL69" s="197"/>
      <c r="BRM69" s="197"/>
      <c r="BRN69" s="197"/>
      <c r="BRO69" s="197"/>
      <c r="BRP69" s="197"/>
      <c r="BRQ69" s="197"/>
      <c r="BRR69" s="197"/>
      <c r="BRS69" s="197"/>
      <c r="BRT69" s="197"/>
      <c r="BRU69" s="197"/>
      <c r="BRV69" s="197"/>
      <c r="BRW69" s="197"/>
      <c r="BRX69" s="197"/>
      <c r="BRY69" s="197"/>
      <c r="BRZ69" s="197"/>
      <c r="BSA69" s="197"/>
      <c r="BSB69" s="197"/>
      <c r="BSC69" s="197"/>
      <c r="BSD69" s="197"/>
      <c r="BSE69" s="197"/>
      <c r="BSF69" s="197"/>
      <c r="BSG69" s="197"/>
      <c r="BSH69" s="197"/>
      <c r="BSI69" s="197"/>
      <c r="BSJ69" s="197"/>
      <c r="BSK69" s="197"/>
      <c r="BSL69" s="197"/>
      <c r="BSM69" s="197"/>
      <c r="BSN69" s="197"/>
      <c r="BSO69" s="197"/>
      <c r="BSP69" s="197"/>
      <c r="BSQ69" s="197"/>
      <c r="BSR69" s="197"/>
      <c r="BSS69" s="197"/>
      <c r="BST69" s="197"/>
      <c r="BSU69" s="197"/>
      <c r="BSV69" s="197"/>
      <c r="BSW69" s="197"/>
      <c r="BSX69" s="197"/>
      <c r="BSY69" s="197"/>
      <c r="BSZ69" s="197"/>
      <c r="BTA69" s="197"/>
      <c r="BTB69" s="197"/>
      <c r="BTC69" s="197"/>
      <c r="BTD69" s="197"/>
      <c r="BTE69" s="197"/>
      <c r="BTF69" s="197"/>
      <c r="BTG69" s="197"/>
      <c r="BTH69" s="197"/>
      <c r="BTI69" s="197"/>
      <c r="BTJ69" s="197"/>
      <c r="BTK69" s="197"/>
      <c r="BTL69" s="197"/>
      <c r="BTM69" s="197"/>
      <c r="BTN69" s="197"/>
      <c r="BTO69" s="197"/>
      <c r="BTP69" s="197"/>
      <c r="BTQ69" s="197"/>
      <c r="BTR69" s="197"/>
      <c r="BTS69" s="197"/>
      <c r="BTT69" s="197"/>
      <c r="BTU69" s="197"/>
      <c r="BTV69" s="197"/>
      <c r="BTW69" s="197"/>
      <c r="BTX69" s="197"/>
      <c r="BTY69" s="197"/>
      <c r="BTZ69" s="197"/>
      <c r="BUA69" s="197"/>
      <c r="BUB69" s="197"/>
      <c r="BUC69" s="197"/>
      <c r="BUD69" s="197"/>
      <c r="BUE69" s="197"/>
      <c r="BUF69" s="197"/>
      <c r="BUG69" s="197"/>
      <c r="BUH69" s="197"/>
      <c r="BUI69" s="197"/>
      <c r="BUJ69" s="197"/>
      <c r="BUK69" s="197"/>
      <c r="BUL69" s="197"/>
      <c r="BUM69" s="197"/>
      <c r="BUN69" s="197"/>
      <c r="BUO69" s="197"/>
      <c r="BUP69" s="197"/>
      <c r="BUQ69" s="197"/>
      <c r="BUR69" s="197"/>
      <c r="BUS69" s="197"/>
      <c r="BUT69" s="197"/>
      <c r="BUU69" s="197"/>
      <c r="BUV69" s="197"/>
      <c r="BUW69" s="197"/>
      <c r="BUX69" s="197"/>
      <c r="BUY69" s="197"/>
      <c r="BUZ69" s="197"/>
      <c r="BVA69" s="197"/>
      <c r="BVB69" s="197"/>
      <c r="BVC69" s="197"/>
      <c r="BVD69" s="197"/>
      <c r="BVE69" s="197"/>
      <c r="BVF69" s="197"/>
      <c r="BVG69" s="197"/>
      <c r="BVH69" s="197"/>
      <c r="BVI69" s="197"/>
      <c r="BVJ69" s="197"/>
      <c r="BVK69" s="197"/>
      <c r="BVL69" s="197"/>
      <c r="BVM69" s="197"/>
      <c r="BVN69" s="197"/>
      <c r="BVO69" s="197"/>
      <c r="BVP69" s="197"/>
      <c r="BVQ69" s="197"/>
      <c r="BVR69" s="197"/>
      <c r="BVS69" s="197"/>
      <c r="BVT69" s="197"/>
      <c r="BVU69" s="197"/>
      <c r="BVV69" s="197"/>
      <c r="BVW69" s="197"/>
      <c r="BVX69" s="197"/>
      <c r="BVY69" s="197"/>
      <c r="BVZ69" s="197"/>
      <c r="BWA69" s="197"/>
      <c r="BWB69" s="197"/>
      <c r="BWC69" s="197"/>
      <c r="BWD69" s="197"/>
      <c r="BWE69" s="197"/>
      <c r="BWF69" s="197"/>
      <c r="BWG69" s="197"/>
      <c r="BWH69" s="197"/>
      <c r="BWI69" s="197"/>
      <c r="BWJ69" s="197"/>
      <c r="BWK69" s="197"/>
      <c r="BWL69" s="197"/>
      <c r="BWM69" s="197"/>
      <c r="BWN69" s="197"/>
      <c r="BWO69" s="197"/>
      <c r="BWP69" s="197"/>
      <c r="BWQ69" s="197"/>
      <c r="BWR69" s="197"/>
      <c r="BWS69" s="197"/>
      <c r="BWT69" s="197"/>
      <c r="BWU69" s="197"/>
      <c r="BWV69" s="197"/>
      <c r="BWW69" s="197"/>
      <c r="BWX69" s="197"/>
      <c r="BWY69" s="197"/>
      <c r="BWZ69" s="197"/>
      <c r="BXA69" s="197"/>
      <c r="BXB69" s="197"/>
      <c r="BXC69" s="197"/>
      <c r="BXD69" s="197"/>
      <c r="BXE69" s="197"/>
      <c r="BXF69" s="197"/>
      <c r="BXG69" s="197"/>
      <c r="BXH69" s="197"/>
      <c r="BXI69" s="197"/>
      <c r="BXJ69" s="197"/>
      <c r="BXK69" s="197"/>
      <c r="BXL69" s="197"/>
      <c r="BXM69" s="197"/>
      <c r="BXN69" s="197"/>
      <c r="BXO69" s="197"/>
      <c r="BXP69" s="197"/>
      <c r="BXQ69" s="197"/>
      <c r="BXR69" s="197"/>
      <c r="BXS69" s="197"/>
      <c r="BXT69" s="197"/>
      <c r="BXU69" s="197"/>
      <c r="BXV69" s="197"/>
      <c r="BXW69" s="197"/>
      <c r="BXX69" s="197"/>
      <c r="BXY69" s="197"/>
      <c r="BXZ69" s="197"/>
      <c r="BYA69" s="197"/>
      <c r="BYB69" s="197"/>
      <c r="BYC69" s="197"/>
      <c r="BYD69" s="197"/>
      <c r="BYE69" s="197"/>
      <c r="BYF69" s="197"/>
      <c r="BYG69" s="197"/>
      <c r="BYH69" s="197"/>
      <c r="BYI69" s="197"/>
      <c r="BYJ69" s="197"/>
      <c r="BYK69" s="197"/>
      <c r="BYL69" s="197"/>
      <c r="BYM69" s="197"/>
      <c r="BYN69" s="197"/>
      <c r="BYO69" s="197"/>
      <c r="BYP69" s="197"/>
      <c r="BYQ69" s="197"/>
      <c r="BYR69" s="197"/>
      <c r="BYS69" s="197"/>
      <c r="BYT69" s="197"/>
      <c r="BYU69" s="197"/>
      <c r="BYV69" s="197"/>
      <c r="BYW69" s="197"/>
      <c r="BYX69" s="197"/>
      <c r="BYY69" s="197"/>
      <c r="BYZ69" s="197"/>
      <c r="BZA69" s="197"/>
      <c r="BZB69" s="197"/>
      <c r="BZC69" s="197"/>
      <c r="BZD69" s="197"/>
      <c r="BZE69" s="197"/>
      <c r="BZF69" s="197"/>
      <c r="BZG69" s="197"/>
      <c r="BZH69" s="197"/>
      <c r="BZI69" s="197"/>
      <c r="BZJ69" s="197"/>
      <c r="BZK69" s="197"/>
      <c r="BZL69" s="197"/>
      <c r="BZM69" s="197"/>
      <c r="BZN69" s="197"/>
      <c r="BZO69" s="197"/>
      <c r="BZP69" s="197"/>
      <c r="BZQ69" s="197"/>
      <c r="BZR69" s="197"/>
      <c r="BZS69" s="197"/>
      <c r="BZT69" s="197"/>
      <c r="BZU69" s="197"/>
      <c r="BZV69" s="197"/>
      <c r="BZW69" s="197"/>
      <c r="BZX69" s="197"/>
      <c r="BZY69" s="197"/>
      <c r="BZZ69" s="197"/>
      <c r="CAA69" s="197"/>
      <c r="CAB69" s="197"/>
      <c r="CAC69" s="197"/>
      <c r="CAD69" s="197"/>
      <c r="CAE69" s="197"/>
      <c r="CAF69" s="197"/>
      <c r="CAG69" s="197"/>
      <c r="CAH69" s="197"/>
      <c r="CAI69" s="197"/>
      <c r="CAJ69" s="197"/>
      <c r="CAK69" s="197"/>
      <c r="CAL69" s="197"/>
      <c r="CAM69" s="197"/>
      <c r="CAN69" s="197"/>
      <c r="CAO69" s="197"/>
      <c r="CAP69" s="197"/>
      <c r="CAQ69" s="197"/>
      <c r="CAR69" s="197"/>
      <c r="CAS69" s="197"/>
      <c r="CAT69" s="197"/>
      <c r="CAU69" s="197"/>
      <c r="CAV69" s="197"/>
      <c r="CAW69" s="197"/>
      <c r="CAX69" s="197"/>
      <c r="CAY69" s="197"/>
      <c r="CAZ69" s="197"/>
      <c r="CBA69" s="197"/>
      <c r="CBB69" s="197"/>
      <c r="CBC69" s="197"/>
      <c r="CBD69" s="197"/>
      <c r="CBE69" s="197"/>
      <c r="CBF69" s="197"/>
      <c r="CBG69" s="197"/>
      <c r="CBH69" s="197"/>
      <c r="CBI69" s="197"/>
      <c r="CBJ69" s="197"/>
      <c r="CBK69" s="197"/>
      <c r="CBL69" s="197"/>
      <c r="CBM69" s="197"/>
      <c r="CBN69" s="197"/>
      <c r="CBO69" s="197"/>
      <c r="CBP69" s="197"/>
      <c r="CBQ69" s="197"/>
      <c r="CBR69" s="197"/>
      <c r="CBS69" s="197"/>
      <c r="CBT69" s="197"/>
      <c r="CBU69" s="197"/>
      <c r="CBV69" s="197"/>
      <c r="CBW69" s="197"/>
      <c r="CBX69" s="197"/>
      <c r="CBY69" s="197"/>
      <c r="CBZ69" s="197"/>
      <c r="CCA69" s="197"/>
      <c r="CCB69" s="197"/>
      <c r="CCC69" s="197"/>
      <c r="CCD69" s="197"/>
      <c r="CCE69" s="197"/>
      <c r="CCF69" s="197"/>
      <c r="CCG69" s="197"/>
      <c r="CCH69" s="197"/>
      <c r="CCI69" s="197"/>
      <c r="CCJ69" s="197"/>
      <c r="CCK69" s="197"/>
      <c r="CCL69" s="197"/>
      <c r="CCM69" s="197"/>
      <c r="CCN69" s="197"/>
      <c r="CCO69" s="197"/>
      <c r="CCP69" s="197"/>
      <c r="CCQ69" s="197"/>
      <c r="CCR69" s="197"/>
      <c r="CCS69" s="197"/>
      <c r="CCT69" s="197"/>
      <c r="CCU69" s="197"/>
      <c r="CCV69" s="197"/>
      <c r="CCW69" s="197"/>
      <c r="CCX69" s="197"/>
      <c r="CCY69" s="197"/>
      <c r="CCZ69" s="197"/>
      <c r="CDA69" s="197"/>
      <c r="CDB69" s="197"/>
      <c r="CDC69" s="197"/>
      <c r="CDD69" s="197"/>
      <c r="CDE69" s="197"/>
      <c r="CDF69" s="197"/>
      <c r="CDG69" s="197"/>
      <c r="CDH69" s="197"/>
      <c r="CDI69" s="197"/>
      <c r="CDJ69" s="197"/>
      <c r="CDK69" s="197"/>
      <c r="CDL69" s="197"/>
      <c r="CDM69" s="197"/>
      <c r="CDN69" s="197"/>
      <c r="CDO69" s="197"/>
      <c r="CDP69" s="197"/>
      <c r="CDQ69" s="197"/>
      <c r="CDR69" s="197"/>
      <c r="CDS69" s="197"/>
      <c r="CDT69" s="197"/>
      <c r="CDU69" s="197"/>
      <c r="CDV69" s="197"/>
      <c r="CDW69" s="197"/>
      <c r="CDX69" s="197"/>
      <c r="CDY69" s="197"/>
      <c r="CDZ69" s="197"/>
      <c r="CEA69" s="197"/>
      <c r="CEB69" s="197"/>
      <c r="CEC69" s="197"/>
      <c r="CED69" s="197"/>
      <c r="CEE69" s="197"/>
      <c r="CEF69" s="197"/>
      <c r="CEG69" s="197"/>
      <c r="CEH69" s="197"/>
      <c r="CEI69" s="197"/>
      <c r="CEJ69" s="197"/>
      <c r="CEK69" s="197"/>
      <c r="CEL69" s="197"/>
      <c r="CEM69" s="197"/>
      <c r="CEN69" s="197"/>
      <c r="CEO69" s="197"/>
      <c r="CEP69" s="197"/>
      <c r="CEQ69" s="197"/>
      <c r="CER69" s="197"/>
      <c r="CES69" s="197"/>
      <c r="CET69" s="197"/>
      <c r="CEU69" s="197"/>
      <c r="CEV69" s="197"/>
      <c r="CEW69" s="197"/>
      <c r="CEX69" s="197"/>
      <c r="CEY69" s="197"/>
      <c r="CEZ69" s="197"/>
      <c r="CFA69" s="197"/>
      <c r="CFB69" s="197"/>
      <c r="CFC69" s="197"/>
      <c r="CFD69" s="197"/>
      <c r="CFE69" s="197"/>
      <c r="CFF69" s="197"/>
      <c r="CFG69" s="197"/>
      <c r="CFH69" s="197"/>
      <c r="CFI69" s="197"/>
      <c r="CFJ69" s="197"/>
      <c r="CFK69" s="197"/>
      <c r="CFL69" s="197"/>
      <c r="CFM69" s="197"/>
      <c r="CFN69" s="197"/>
      <c r="CFO69" s="197"/>
      <c r="CFP69" s="197"/>
      <c r="CFQ69" s="197"/>
      <c r="CFR69" s="197"/>
      <c r="CFS69" s="197"/>
      <c r="CFT69" s="197"/>
      <c r="CFU69" s="197"/>
      <c r="CFV69" s="197"/>
      <c r="CFW69" s="197"/>
      <c r="CFX69" s="197"/>
      <c r="CFY69" s="197"/>
      <c r="CFZ69" s="197"/>
      <c r="CGA69" s="197"/>
      <c r="CGB69" s="197"/>
      <c r="CGC69" s="197"/>
      <c r="CGD69" s="197"/>
      <c r="CGE69" s="197"/>
      <c r="CGF69" s="197"/>
      <c r="CGG69" s="197"/>
      <c r="CGH69" s="197"/>
      <c r="CGI69" s="197"/>
      <c r="CGJ69" s="197"/>
      <c r="CGK69" s="197"/>
      <c r="CGL69" s="197"/>
      <c r="CGM69" s="197"/>
      <c r="CGN69" s="197"/>
      <c r="CGO69" s="197"/>
      <c r="CGP69" s="197"/>
      <c r="CGQ69" s="197"/>
      <c r="CGR69" s="197"/>
      <c r="CGS69" s="197"/>
      <c r="CGT69" s="197"/>
      <c r="CGU69" s="197"/>
      <c r="CGV69" s="197"/>
      <c r="CGW69" s="197"/>
      <c r="CGX69" s="197"/>
      <c r="CGY69" s="197"/>
      <c r="CGZ69" s="197"/>
      <c r="CHA69" s="197"/>
      <c r="CHB69" s="197"/>
      <c r="CHC69" s="197"/>
      <c r="CHD69" s="197"/>
      <c r="CHE69" s="197"/>
      <c r="CHF69" s="197"/>
      <c r="CHG69" s="197"/>
      <c r="CHH69" s="197"/>
      <c r="CHI69" s="197"/>
      <c r="CHJ69" s="197"/>
      <c r="CHK69" s="197"/>
      <c r="CHL69" s="197"/>
      <c r="CHM69" s="197"/>
      <c r="CHN69" s="197"/>
      <c r="CHO69" s="197"/>
      <c r="CHP69" s="197"/>
      <c r="CHQ69" s="197"/>
      <c r="CHR69" s="197"/>
      <c r="CHS69" s="197"/>
      <c r="CHT69" s="197"/>
      <c r="CHU69" s="197"/>
      <c r="CHV69" s="197"/>
      <c r="CHW69" s="197"/>
      <c r="CHX69" s="197"/>
      <c r="CHY69" s="197"/>
      <c r="CHZ69" s="197"/>
      <c r="CIA69" s="197"/>
      <c r="CIB69" s="197"/>
      <c r="CIC69" s="197"/>
      <c r="CID69" s="197"/>
      <c r="CIE69" s="197"/>
      <c r="CIF69" s="197"/>
      <c r="CIG69" s="197"/>
      <c r="CIH69" s="197"/>
      <c r="CII69" s="197"/>
      <c r="CIJ69" s="197"/>
      <c r="CIK69" s="197"/>
      <c r="CIL69" s="197"/>
      <c r="CIM69" s="197"/>
      <c r="CIN69" s="197"/>
      <c r="CIO69" s="197"/>
      <c r="CIP69" s="197"/>
      <c r="CIQ69" s="197"/>
      <c r="CIR69" s="197"/>
      <c r="CIS69" s="197"/>
      <c r="CIT69" s="197"/>
      <c r="CIU69" s="197"/>
      <c r="CIV69" s="197"/>
      <c r="CIW69" s="197"/>
      <c r="CIX69" s="197"/>
      <c r="CIY69" s="197"/>
      <c r="CIZ69" s="197"/>
      <c r="CJA69" s="197"/>
      <c r="CJB69" s="197"/>
      <c r="CJC69" s="197"/>
      <c r="CJD69" s="197"/>
      <c r="CJE69" s="197"/>
      <c r="CJF69" s="197"/>
      <c r="CJG69" s="197"/>
      <c r="CJH69" s="197"/>
      <c r="CJI69" s="197"/>
      <c r="CJJ69" s="197"/>
      <c r="CJK69" s="197"/>
      <c r="CJL69" s="197"/>
      <c r="CJM69" s="197"/>
      <c r="CJN69" s="197"/>
      <c r="CJO69" s="197"/>
      <c r="CJP69" s="197"/>
      <c r="CJQ69" s="197"/>
      <c r="CJR69" s="197"/>
      <c r="CJS69" s="197"/>
      <c r="CJT69" s="197"/>
      <c r="CJU69" s="197"/>
      <c r="CJV69" s="197"/>
      <c r="CJW69" s="197"/>
      <c r="CJX69" s="197"/>
      <c r="CJY69" s="197"/>
      <c r="CJZ69" s="197"/>
      <c r="CKA69" s="197"/>
      <c r="CKB69" s="197"/>
      <c r="CKC69" s="197"/>
      <c r="CKD69" s="197"/>
      <c r="CKE69" s="197"/>
      <c r="CKF69" s="197"/>
      <c r="CKG69" s="197"/>
      <c r="CKH69" s="197"/>
      <c r="CKI69" s="197"/>
      <c r="CKJ69" s="197"/>
      <c r="CKK69" s="197"/>
      <c r="CKL69" s="197"/>
      <c r="CKM69" s="197"/>
      <c r="CKN69" s="197"/>
      <c r="CKO69" s="197"/>
      <c r="CKP69" s="197"/>
      <c r="CKQ69" s="197"/>
      <c r="CKR69" s="197"/>
      <c r="CKS69" s="197"/>
      <c r="CKT69" s="197"/>
      <c r="CKU69" s="197"/>
      <c r="CKV69" s="197"/>
      <c r="CKW69" s="197"/>
      <c r="CKX69" s="197"/>
      <c r="CKY69" s="197"/>
      <c r="CKZ69" s="197"/>
      <c r="CLA69" s="197"/>
      <c r="CLB69" s="197"/>
      <c r="CLC69" s="197"/>
      <c r="CLD69" s="197"/>
      <c r="CLE69" s="197"/>
      <c r="CLF69" s="197"/>
      <c r="CLG69" s="197"/>
      <c r="CLH69" s="197"/>
      <c r="CLI69" s="197"/>
      <c r="CLJ69" s="197"/>
      <c r="CLK69" s="197"/>
      <c r="CLL69" s="197"/>
      <c r="CLM69" s="197"/>
      <c r="CLN69" s="197"/>
      <c r="CLO69" s="197"/>
      <c r="CLP69" s="197"/>
      <c r="CLQ69" s="197"/>
      <c r="CLR69" s="197"/>
      <c r="CLS69" s="197"/>
      <c r="CLT69" s="197"/>
      <c r="CLU69" s="197"/>
      <c r="CLV69" s="197"/>
      <c r="CLW69" s="197"/>
      <c r="CLX69" s="197"/>
      <c r="CLY69" s="197"/>
      <c r="CLZ69" s="197"/>
      <c r="CMA69" s="197"/>
      <c r="CMB69" s="197"/>
      <c r="CMC69" s="197"/>
      <c r="CMD69" s="197"/>
      <c r="CME69" s="197"/>
      <c r="CMF69" s="197"/>
      <c r="CMG69" s="197"/>
      <c r="CMH69" s="197"/>
      <c r="CMI69" s="197"/>
      <c r="CMJ69" s="197"/>
      <c r="CMK69" s="197"/>
      <c r="CML69" s="197"/>
      <c r="CMM69" s="197"/>
      <c r="CMN69" s="197"/>
      <c r="CMO69" s="197"/>
      <c r="CMP69" s="197"/>
      <c r="CMQ69" s="197"/>
      <c r="CMR69" s="197"/>
      <c r="CMS69" s="197"/>
      <c r="CMT69" s="197"/>
      <c r="CMU69" s="197"/>
      <c r="CMV69" s="197"/>
      <c r="CMW69" s="197"/>
      <c r="CMX69" s="197"/>
      <c r="CMY69" s="197"/>
      <c r="CMZ69" s="197"/>
      <c r="CNA69" s="197"/>
      <c r="CNB69" s="197"/>
      <c r="CNC69" s="197"/>
      <c r="CND69" s="197"/>
      <c r="CNE69" s="197"/>
      <c r="CNF69" s="197"/>
      <c r="CNG69" s="197"/>
      <c r="CNH69" s="197"/>
      <c r="CNI69" s="197"/>
      <c r="CNJ69" s="197"/>
      <c r="CNK69" s="197"/>
      <c r="CNL69" s="197"/>
      <c r="CNM69" s="197"/>
      <c r="CNN69" s="197"/>
      <c r="CNO69" s="197"/>
      <c r="CNP69" s="197"/>
      <c r="CNQ69" s="197"/>
      <c r="CNR69" s="197"/>
      <c r="CNS69" s="197"/>
      <c r="CNT69" s="197"/>
      <c r="CNU69" s="197"/>
      <c r="CNV69" s="197"/>
      <c r="CNW69" s="197"/>
      <c r="CNX69" s="197"/>
      <c r="CNY69" s="197"/>
      <c r="CNZ69" s="197"/>
      <c r="COA69" s="197"/>
      <c r="COB69" s="197"/>
      <c r="COC69" s="197"/>
      <c r="COD69" s="197"/>
      <c r="COE69" s="197"/>
      <c r="COF69" s="197"/>
      <c r="COG69" s="197"/>
      <c r="COH69" s="197"/>
      <c r="COI69" s="197"/>
      <c r="COJ69" s="197"/>
      <c r="COK69" s="197"/>
      <c r="COL69" s="197"/>
      <c r="COM69" s="197"/>
      <c r="CON69" s="197"/>
      <c r="COO69" s="197"/>
      <c r="COP69" s="197"/>
      <c r="COQ69" s="197"/>
      <c r="COR69" s="197"/>
      <c r="COS69" s="197"/>
      <c r="COT69" s="197"/>
      <c r="COU69" s="197"/>
      <c r="COV69" s="197"/>
      <c r="COW69" s="197"/>
      <c r="COX69" s="197"/>
      <c r="COY69" s="197"/>
      <c r="COZ69" s="197"/>
      <c r="CPA69" s="197"/>
      <c r="CPB69" s="197"/>
      <c r="CPC69" s="197"/>
      <c r="CPD69" s="197"/>
      <c r="CPE69" s="197"/>
      <c r="CPF69" s="197"/>
      <c r="CPG69" s="197"/>
      <c r="CPH69" s="197"/>
      <c r="CPI69" s="197"/>
      <c r="CPJ69" s="197"/>
      <c r="CPK69" s="197"/>
      <c r="CPL69" s="197"/>
      <c r="CPM69" s="197"/>
      <c r="CPN69" s="197"/>
      <c r="CPO69" s="197"/>
      <c r="CPP69" s="197"/>
      <c r="CPQ69" s="197"/>
      <c r="CPR69" s="197"/>
      <c r="CPS69" s="197"/>
      <c r="CPT69" s="197"/>
      <c r="CPU69" s="197"/>
      <c r="CPV69" s="197"/>
      <c r="CPW69" s="197"/>
      <c r="CPX69" s="197"/>
      <c r="CPY69" s="197"/>
      <c r="CPZ69" s="197"/>
      <c r="CQA69" s="197"/>
      <c r="CQB69" s="197"/>
      <c r="CQC69" s="197"/>
      <c r="CQD69" s="197"/>
      <c r="CQE69" s="197"/>
      <c r="CQF69" s="197"/>
      <c r="CQG69" s="197"/>
      <c r="CQH69" s="197"/>
      <c r="CQI69" s="197"/>
      <c r="CQJ69" s="197"/>
      <c r="CQK69" s="197"/>
      <c r="CQL69" s="197"/>
      <c r="CQM69" s="197"/>
      <c r="CQN69" s="197"/>
      <c r="CQO69" s="197"/>
      <c r="CQP69" s="197"/>
      <c r="CQQ69" s="197"/>
      <c r="CQR69" s="197"/>
      <c r="CQS69" s="197"/>
      <c r="CQT69" s="197"/>
      <c r="CQU69" s="197"/>
      <c r="CQV69" s="197"/>
      <c r="CQW69" s="197"/>
      <c r="CQX69" s="197"/>
      <c r="CQY69" s="197"/>
      <c r="CQZ69" s="197"/>
      <c r="CRA69" s="197"/>
      <c r="CRB69" s="197"/>
      <c r="CRC69" s="197"/>
      <c r="CRD69" s="197"/>
      <c r="CRE69" s="197"/>
      <c r="CRF69" s="197"/>
      <c r="CRG69" s="197"/>
      <c r="CRH69" s="197"/>
      <c r="CRI69" s="197"/>
      <c r="CRJ69" s="197"/>
      <c r="CRK69" s="197"/>
      <c r="CRL69" s="197"/>
      <c r="CRM69" s="197"/>
      <c r="CRN69" s="197"/>
      <c r="CRO69" s="197"/>
      <c r="CRP69" s="197"/>
      <c r="CRQ69" s="197"/>
      <c r="CRR69" s="197"/>
      <c r="CRS69" s="197"/>
      <c r="CRT69" s="197"/>
      <c r="CRU69" s="197"/>
      <c r="CRV69" s="197"/>
      <c r="CRW69" s="197"/>
      <c r="CRX69" s="197"/>
      <c r="CRY69" s="197"/>
      <c r="CRZ69" s="197"/>
      <c r="CSA69" s="197"/>
      <c r="CSB69" s="197"/>
      <c r="CSC69" s="197"/>
      <c r="CSD69" s="197"/>
      <c r="CSE69" s="197"/>
      <c r="CSF69" s="197"/>
      <c r="CSG69" s="197"/>
      <c r="CSH69" s="197"/>
      <c r="CSI69" s="197"/>
      <c r="CSJ69" s="197"/>
      <c r="CSK69" s="197"/>
      <c r="CSL69" s="197"/>
      <c r="CSM69" s="197"/>
      <c r="CSN69" s="197"/>
      <c r="CSO69" s="197"/>
      <c r="CSP69" s="197"/>
      <c r="CSQ69" s="197"/>
      <c r="CSR69" s="197"/>
      <c r="CSS69" s="197"/>
      <c r="CST69" s="197"/>
      <c r="CSU69" s="197"/>
      <c r="CSV69" s="197"/>
      <c r="CSW69" s="197"/>
      <c r="CSX69" s="197"/>
      <c r="CSY69" s="197"/>
      <c r="CSZ69" s="197"/>
      <c r="CTA69" s="197"/>
      <c r="CTB69" s="197"/>
      <c r="CTC69" s="197"/>
      <c r="CTD69" s="197"/>
      <c r="CTE69" s="197"/>
      <c r="CTF69" s="197"/>
      <c r="CTG69" s="197"/>
      <c r="CTH69" s="197"/>
      <c r="CTI69" s="197"/>
      <c r="CTJ69" s="197"/>
      <c r="CTK69" s="197"/>
      <c r="CTL69" s="197"/>
      <c r="CTM69" s="197"/>
      <c r="CTN69" s="197"/>
      <c r="CTO69" s="197"/>
      <c r="CTP69" s="197"/>
      <c r="CTQ69" s="197"/>
      <c r="CTR69" s="197"/>
      <c r="CTS69" s="197"/>
      <c r="CTT69" s="197"/>
      <c r="CTU69" s="197"/>
      <c r="CTV69" s="197"/>
      <c r="CTW69" s="197"/>
      <c r="CTX69" s="197"/>
      <c r="CTY69" s="197"/>
      <c r="CTZ69" s="197"/>
      <c r="CUA69" s="197"/>
      <c r="CUB69" s="197"/>
      <c r="CUC69" s="197"/>
      <c r="CUD69" s="197"/>
      <c r="CUE69" s="197"/>
      <c r="CUF69" s="197"/>
      <c r="CUG69" s="197"/>
      <c r="CUH69" s="197"/>
      <c r="CUI69" s="197"/>
      <c r="CUJ69" s="197"/>
      <c r="CUK69" s="197"/>
      <c r="CUL69" s="197"/>
      <c r="CUM69" s="197"/>
      <c r="CUN69" s="197"/>
      <c r="CUO69" s="197"/>
      <c r="CUP69" s="197"/>
      <c r="CUQ69" s="197"/>
      <c r="CUR69" s="197"/>
      <c r="CUS69" s="197"/>
      <c r="CUT69" s="197"/>
      <c r="CUU69" s="197"/>
      <c r="CUV69" s="197"/>
      <c r="CUW69" s="197"/>
      <c r="CUX69" s="197"/>
      <c r="CUY69" s="197"/>
      <c r="CUZ69" s="197"/>
      <c r="CVA69" s="197"/>
      <c r="CVB69" s="197"/>
      <c r="CVC69" s="197"/>
      <c r="CVD69" s="197"/>
      <c r="CVE69" s="197"/>
      <c r="CVF69" s="197"/>
      <c r="CVG69" s="197"/>
      <c r="CVH69" s="197"/>
      <c r="CVI69" s="197"/>
      <c r="CVJ69" s="197"/>
      <c r="CVK69" s="197"/>
      <c r="CVL69" s="197"/>
      <c r="CVM69" s="197"/>
      <c r="CVN69" s="197"/>
      <c r="CVO69" s="197"/>
      <c r="CVP69" s="197"/>
      <c r="CVQ69" s="197"/>
      <c r="CVR69" s="197"/>
      <c r="CVS69" s="197"/>
      <c r="CVT69" s="197"/>
      <c r="CVU69" s="197"/>
      <c r="CVV69" s="197"/>
      <c r="CVW69" s="197"/>
      <c r="CVX69" s="197"/>
      <c r="CVY69" s="197"/>
      <c r="CVZ69" s="197"/>
      <c r="CWA69" s="197"/>
      <c r="CWB69" s="197"/>
      <c r="CWC69" s="197"/>
      <c r="CWD69" s="197"/>
      <c r="CWE69" s="197"/>
      <c r="CWF69" s="197"/>
      <c r="CWG69" s="197"/>
      <c r="CWH69" s="197"/>
      <c r="CWI69" s="197"/>
      <c r="CWJ69" s="197"/>
      <c r="CWK69" s="197"/>
      <c r="CWL69" s="197"/>
      <c r="CWM69" s="197"/>
      <c r="CWN69" s="197"/>
      <c r="CWO69" s="197"/>
      <c r="CWP69" s="197"/>
      <c r="CWQ69" s="197"/>
      <c r="CWR69" s="197"/>
      <c r="CWS69" s="197"/>
      <c r="CWT69" s="197"/>
      <c r="CWU69" s="197"/>
      <c r="CWV69" s="197"/>
      <c r="CWW69" s="197"/>
      <c r="CWX69" s="197"/>
      <c r="CWY69" s="197"/>
      <c r="CWZ69" s="197"/>
      <c r="CXA69" s="197"/>
      <c r="CXB69" s="197"/>
      <c r="CXC69" s="197"/>
      <c r="CXD69" s="197"/>
      <c r="CXE69" s="197"/>
      <c r="CXF69" s="197"/>
      <c r="CXG69" s="197"/>
      <c r="CXH69" s="197"/>
      <c r="CXI69" s="197"/>
      <c r="CXJ69" s="197"/>
      <c r="CXK69" s="197"/>
      <c r="CXL69" s="197"/>
      <c r="CXM69" s="197"/>
      <c r="CXN69" s="197"/>
      <c r="CXO69" s="197"/>
      <c r="CXP69" s="197"/>
      <c r="CXQ69" s="197"/>
      <c r="CXR69" s="197"/>
      <c r="CXS69" s="197"/>
      <c r="CXT69" s="197"/>
      <c r="CXU69" s="197"/>
      <c r="CXV69" s="197"/>
      <c r="CXW69" s="197"/>
      <c r="CXX69" s="197"/>
      <c r="CXY69" s="197"/>
      <c r="CXZ69" s="197"/>
      <c r="CYA69" s="197"/>
      <c r="CYB69" s="197"/>
      <c r="CYC69" s="197"/>
      <c r="CYD69" s="197"/>
      <c r="CYE69" s="197"/>
      <c r="CYF69" s="197"/>
      <c r="CYG69" s="197"/>
      <c r="CYH69" s="197"/>
      <c r="CYI69" s="197"/>
      <c r="CYJ69" s="197"/>
      <c r="CYK69" s="197"/>
      <c r="CYL69" s="197"/>
      <c r="CYM69" s="197"/>
      <c r="CYN69" s="197"/>
      <c r="CYO69" s="197"/>
      <c r="CYP69" s="197"/>
      <c r="CYQ69" s="197"/>
      <c r="CYR69" s="197"/>
      <c r="CYS69" s="197"/>
      <c r="CYT69" s="197"/>
      <c r="CYU69" s="197"/>
      <c r="CYV69" s="197"/>
      <c r="CYW69" s="197"/>
      <c r="CYX69" s="197"/>
      <c r="CYY69" s="197"/>
      <c r="CYZ69" s="197"/>
      <c r="CZA69" s="197"/>
      <c r="CZB69" s="197"/>
      <c r="CZC69" s="197"/>
      <c r="CZD69" s="197"/>
      <c r="CZE69" s="197"/>
      <c r="CZF69" s="197"/>
      <c r="CZG69" s="197"/>
      <c r="CZH69" s="197"/>
      <c r="CZI69" s="197"/>
      <c r="CZJ69" s="197"/>
      <c r="CZK69" s="197"/>
      <c r="CZL69" s="197"/>
      <c r="CZM69" s="197"/>
      <c r="CZN69" s="197"/>
      <c r="CZO69" s="197"/>
      <c r="CZP69" s="197"/>
      <c r="CZQ69" s="197"/>
      <c r="CZR69" s="197"/>
      <c r="CZS69" s="197"/>
      <c r="CZT69" s="197"/>
      <c r="CZU69" s="197"/>
      <c r="CZV69" s="197"/>
      <c r="CZW69" s="197"/>
      <c r="CZX69" s="197"/>
      <c r="CZY69" s="197"/>
      <c r="CZZ69" s="197"/>
      <c r="DAA69" s="197"/>
      <c r="DAB69" s="197"/>
      <c r="DAC69" s="197"/>
      <c r="DAD69" s="197"/>
      <c r="DAE69" s="197"/>
      <c r="DAF69" s="197"/>
      <c r="DAG69" s="197"/>
      <c r="DAH69" s="197"/>
      <c r="DAI69" s="197"/>
      <c r="DAJ69" s="197"/>
      <c r="DAK69" s="197"/>
      <c r="DAL69" s="197"/>
      <c r="DAM69" s="197"/>
      <c r="DAN69" s="197"/>
      <c r="DAO69" s="197"/>
      <c r="DAP69" s="197"/>
      <c r="DAQ69" s="197"/>
      <c r="DAR69" s="197"/>
      <c r="DAS69" s="197"/>
      <c r="DAT69" s="197"/>
      <c r="DAU69" s="197"/>
      <c r="DAV69" s="197"/>
      <c r="DAW69" s="197"/>
      <c r="DAX69" s="197"/>
      <c r="DAY69" s="197"/>
      <c r="DAZ69" s="197"/>
      <c r="DBA69" s="197"/>
      <c r="DBB69" s="197"/>
      <c r="DBC69" s="197"/>
      <c r="DBD69" s="197"/>
      <c r="DBE69" s="197"/>
      <c r="DBF69" s="197"/>
      <c r="DBG69" s="197"/>
      <c r="DBH69" s="197"/>
      <c r="DBI69" s="197"/>
      <c r="DBJ69" s="197"/>
      <c r="DBK69" s="197"/>
      <c r="DBL69" s="197"/>
      <c r="DBM69" s="197"/>
      <c r="DBN69" s="197"/>
      <c r="DBO69" s="197"/>
      <c r="DBP69" s="197"/>
      <c r="DBQ69" s="197"/>
      <c r="DBR69" s="197"/>
      <c r="DBS69" s="197"/>
      <c r="DBT69" s="197"/>
      <c r="DBU69" s="197"/>
      <c r="DBV69" s="197"/>
      <c r="DBW69" s="197"/>
      <c r="DBX69" s="197"/>
      <c r="DBY69" s="197"/>
      <c r="DBZ69" s="197"/>
      <c r="DCA69" s="197"/>
      <c r="DCB69" s="197"/>
      <c r="DCC69" s="197"/>
      <c r="DCD69" s="197"/>
      <c r="DCE69" s="197"/>
      <c r="DCF69" s="197"/>
      <c r="DCG69" s="197"/>
      <c r="DCH69" s="197"/>
      <c r="DCI69" s="197"/>
      <c r="DCJ69" s="197"/>
      <c r="DCK69" s="197"/>
      <c r="DCL69" s="197"/>
      <c r="DCM69" s="197"/>
      <c r="DCN69" s="197"/>
      <c r="DCO69" s="197"/>
      <c r="DCP69" s="197"/>
      <c r="DCQ69" s="197"/>
      <c r="DCR69" s="197"/>
      <c r="DCS69" s="197"/>
      <c r="DCT69" s="197"/>
      <c r="DCU69" s="197"/>
      <c r="DCV69" s="197"/>
      <c r="DCW69" s="197"/>
      <c r="DCX69" s="197"/>
      <c r="DCY69" s="197"/>
      <c r="DCZ69" s="197"/>
      <c r="DDA69" s="197"/>
      <c r="DDB69" s="197"/>
      <c r="DDC69" s="197"/>
      <c r="DDD69" s="197"/>
      <c r="DDE69" s="197"/>
      <c r="DDF69" s="197"/>
      <c r="DDG69" s="197"/>
      <c r="DDH69" s="197"/>
      <c r="DDI69" s="197"/>
      <c r="DDJ69" s="197"/>
      <c r="DDK69" s="197"/>
      <c r="DDL69" s="197"/>
      <c r="DDM69" s="197"/>
      <c r="DDN69" s="197"/>
      <c r="DDO69" s="197"/>
      <c r="DDP69" s="197"/>
      <c r="DDQ69" s="197"/>
      <c r="DDR69" s="197"/>
      <c r="DDS69" s="197"/>
      <c r="DDT69" s="197"/>
      <c r="DDU69" s="197"/>
      <c r="DDV69" s="197"/>
      <c r="DDW69" s="197"/>
      <c r="DDX69" s="197"/>
      <c r="DDY69" s="197"/>
      <c r="DDZ69" s="197"/>
      <c r="DEA69" s="197"/>
      <c r="DEB69" s="197"/>
      <c r="DEC69" s="197"/>
      <c r="DED69" s="197"/>
      <c r="DEE69" s="197"/>
      <c r="DEF69" s="197"/>
      <c r="DEG69" s="197"/>
      <c r="DEH69" s="197"/>
      <c r="DEI69" s="197"/>
      <c r="DEJ69" s="197"/>
      <c r="DEK69" s="197"/>
      <c r="DEL69" s="197"/>
      <c r="DEM69" s="197"/>
      <c r="DEN69" s="197"/>
      <c r="DEO69" s="197"/>
      <c r="DEP69" s="197"/>
      <c r="DEQ69" s="197"/>
      <c r="DER69" s="197"/>
      <c r="DES69" s="197"/>
      <c r="DET69" s="197"/>
      <c r="DEU69" s="197"/>
      <c r="DEV69" s="197"/>
      <c r="DEW69" s="197"/>
      <c r="DEX69" s="197"/>
      <c r="DEY69" s="197"/>
      <c r="DEZ69" s="197"/>
      <c r="DFA69" s="197"/>
      <c r="DFB69" s="197"/>
      <c r="DFC69" s="197"/>
      <c r="DFD69" s="197"/>
      <c r="DFE69" s="197"/>
      <c r="DFF69" s="197"/>
      <c r="DFG69" s="197"/>
      <c r="DFH69" s="197"/>
      <c r="DFI69" s="197"/>
      <c r="DFJ69" s="197"/>
      <c r="DFK69" s="197"/>
      <c r="DFL69" s="197"/>
      <c r="DFM69" s="197"/>
      <c r="DFN69" s="197"/>
      <c r="DFO69" s="197"/>
      <c r="DFP69" s="197"/>
      <c r="DFQ69" s="197"/>
      <c r="DFR69" s="197"/>
      <c r="DFS69" s="197"/>
      <c r="DFT69" s="197"/>
      <c r="DFU69" s="197"/>
      <c r="DFV69" s="197"/>
      <c r="DFW69" s="197"/>
      <c r="DFX69" s="197"/>
      <c r="DFY69" s="197"/>
      <c r="DFZ69" s="197"/>
      <c r="DGA69" s="197"/>
      <c r="DGB69" s="197"/>
      <c r="DGC69" s="197"/>
      <c r="DGD69" s="197"/>
      <c r="DGE69" s="197"/>
      <c r="DGF69" s="197"/>
      <c r="DGG69" s="197"/>
      <c r="DGH69" s="197"/>
      <c r="DGI69" s="197"/>
      <c r="DGJ69" s="197"/>
      <c r="DGK69" s="197"/>
      <c r="DGL69" s="197"/>
      <c r="DGM69" s="197"/>
      <c r="DGN69" s="197"/>
      <c r="DGO69" s="197"/>
      <c r="DGP69" s="197"/>
      <c r="DGQ69" s="197"/>
      <c r="DGR69" s="197"/>
      <c r="DGS69" s="197"/>
      <c r="DGT69" s="197"/>
      <c r="DGU69" s="197"/>
      <c r="DGV69" s="197"/>
      <c r="DGW69" s="197"/>
      <c r="DGX69" s="197"/>
      <c r="DGY69" s="197"/>
      <c r="DGZ69" s="197"/>
      <c r="DHA69" s="197"/>
      <c r="DHB69" s="197"/>
      <c r="DHC69" s="197"/>
      <c r="DHD69" s="197"/>
      <c r="DHE69" s="197"/>
      <c r="DHF69" s="197"/>
      <c r="DHG69" s="197"/>
      <c r="DHH69" s="197"/>
      <c r="DHI69" s="197"/>
      <c r="DHJ69" s="197"/>
      <c r="DHK69" s="197"/>
      <c r="DHL69" s="197"/>
      <c r="DHM69" s="197"/>
      <c r="DHN69" s="197"/>
      <c r="DHO69" s="197"/>
      <c r="DHP69" s="197"/>
      <c r="DHQ69" s="197"/>
      <c r="DHR69" s="197"/>
      <c r="DHS69" s="197"/>
      <c r="DHT69" s="197"/>
      <c r="DHU69" s="197"/>
      <c r="DHV69" s="197"/>
      <c r="DHW69" s="197"/>
      <c r="DHX69" s="197"/>
      <c r="DHY69" s="197"/>
      <c r="DHZ69" s="197"/>
      <c r="DIA69" s="197"/>
      <c r="DIB69" s="197"/>
      <c r="DIC69" s="197"/>
      <c r="DID69" s="197"/>
      <c r="DIE69" s="197"/>
      <c r="DIF69" s="197"/>
      <c r="DIG69" s="197"/>
      <c r="DIH69" s="197"/>
      <c r="DII69" s="197"/>
      <c r="DIJ69" s="197"/>
      <c r="DIK69" s="197"/>
      <c r="DIL69" s="197"/>
      <c r="DIM69" s="197"/>
      <c r="DIN69" s="197"/>
      <c r="DIO69" s="197"/>
      <c r="DIP69" s="197"/>
      <c r="DIQ69" s="197"/>
      <c r="DIR69" s="197"/>
      <c r="DIS69" s="197"/>
      <c r="DIT69" s="197"/>
      <c r="DIU69" s="197"/>
      <c r="DIV69" s="197"/>
      <c r="DIW69" s="197"/>
      <c r="DIX69" s="197"/>
      <c r="DIY69" s="197"/>
      <c r="DIZ69" s="197"/>
      <c r="DJA69" s="197"/>
      <c r="DJB69" s="197"/>
      <c r="DJC69" s="197"/>
      <c r="DJD69" s="197"/>
      <c r="DJE69" s="197"/>
      <c r="DJF69" s="197"/>
      <c r="DJG69" s="197"/>
      <c r="DJH69" s="197"/>
      <c r="DJI69" s="197"/>
      <c r="DJJ69" s="197"/>
      <c r="DJK69" s="197"/>
      <c r="DJL69" s="197"/>
      <c r="DJM69" s="197"/>
      <c r="DJN69" s="197"/>
      <c r="DJO69" s="197"/>
      <c r="DJP69" s="197"/>
      <c r="DJQ69" s="197"/>
      <c r="DJR69" s="197"/>
      <c r="DJS69" s="197"/>
      <c r="DJT69" s="197"/>
      <c r="DJU69" s="197"/>
      <c r="DJV69" s="197"/>
      <c r="DJW69" s="197"/>
      <c r="DJX69" s="197"/>
      <c r="DJY69" s="197"/>
      <c r="DJZ69" s="197"/>
      <c r="DKA69" s="197"/>
      <c r="DKB69" s="197"/>
      <c r="DKC69" s="197"/>
      <c r="DKD69" s="197"/>
      <c r="DKE69" s="197"/>
      <c r="DKF69" s="197"/>
      <c r="DKG69" s="197"/>
      <c r="DKH69" s="197"/>
      <c r="DKI69" s="197"/>
      <c r="DKJ69" s="197"/>
      <c r="DKK69" s="197"/>
      <c r="DKL69" s="197"/>
      <c r="DKM69" s="197"/>
      <c r="DKN69" s="197"/>
      <c r="DKO69" s="197"/>
      <c r="DKP69" s="197"/>
      <c r="DKQ69" s="197"/>
      <c r="DKR69" s="197"/>
      <c r="DKS69" s="197"/>
      <c r="DKT69" s="197"/>
      <c r="DKU69" s="197"/>
      <c r="DKV69" s="197"/>
      <c r="DKW69" s="197"/>
      <c r="DKX69" s="197"/>
      <c r="DKY69" s="197"/>
      <c r="DKZ69" s="197"/>
      <c r="DLA69" s="197"/>
      <c r="DLB69" s="197"/>
      <c r="DLC69" s="197"/>
      <c r="DLD69" s="197"/>
      <c r="DLE69" s="197"/>
      <c r="DLF69" s="197"/>
      <c r="DLG69" s="197"/>
      <c r="DLH69" s="197"/>
      <c r="DLI69" s="197"/>
      <c r="DLJ69" s="197"/>
      <c r="DLK69" s="197"/>
      <c r="DLL69" s="197"/>
      <c r="DLM69" s="197"/>
      <c r="DLN69" s="197"/>
      <c r="DLO69" s="197"/>
      <c r="DLP69" s="197"/>
      <c r="DLQ69" s="197"/>
      <c r="DLR69" s="197"/>
      <c r="DLS69" s="197"/>
      <c r="DLT69" s="197"/>
      <c r="DLU69" s="197"/>
      <c r="DLV69" s="197"/>
      <c r="DLW69" s="197"/>
      <c r="DLX69" s="197"/>
      <c r="DLY69" s="197"/>
      <c r="DLZ69" s="197"/>
      <c r="DMA69" s="197"/>
      <c r="DMB69" s="197"/>
      <c r="DMC69" s="197"/>
      <c r="DMD69" s="197"/>
      <c r="DME69" s="197"/>
      <c r="DMF69" s="197"/>
      <c r="DMG69" s="197"/>
      <c r="DMH69" s="197"/>
      <c r="DMI69" s="197"/>
      <c r="DMJ69" s="197"/>
      <c r="DMK69" s="197"/>
      <c r="DML69" s="197"/>
      <c r="DMM69" s="197"/>
      <c r="DMN69" s="197"/>
      <c r="DMO69" s="197"/>
      <c r="DMP69" s="197"/>
      <c r="DMQ69" s="197"/>
      <c r="DMR69" s="197"/>
      <c r="DMS69" s="197"/>
      <c r="DMT69" s="197"/>
      <c r="DMU69" s="197"/>
      <c r="DMV69" s="197"/>
      <c r="DMW69" s="197"/>
      <c r="DMX69" s="197"/>
      <c r="DMY69" s="197"/>
      <c r="DMZ69" s="197"/>
      <c r="DNA69" s="197"/>
      <c r="DNB69" s="197"/>
      <c r="DNC69" s="197"/>
      <c r="DND69" s="197"/>
      <c r="DNE69" s="197"/>
      <c r="DNF69" s="197"/>
      <c r="DNG69" s="197"/>
      <c r="DNH69" s="197"/>
      <c r="DNI69" s="197"/>
      <c r="DNJ69" s="197"/>
      <c r="DNK69" s="197"/>
      <c r="DNL69" s="197"/>
      <c r="DNM69" s="197"/>
      <c r="DNN69" s="197"/>
      <c r="DNO69" s="197"/>
      <c r="DNP69" s="197"/>
      <c r="DNQ69" s="197"/>
      <c r="DNR69" s="197"/>
      <c r="DNS69" s="197"/>
      <c r="DNT69" s="197"/>
      <c r="DNU69" s="197"/>
      <c r="DNV69" s="197"/>
      <c r="DNW69" s="197"/>
      <c r="DNX69" s="197"/>
      <c r="DNY69" s="197"/>
      <c r="DNZ69" s="197"/>
      <c r="DOA69" s="197"/>
      <c r="DOB69" s="197"/>
      <c r="DOC69" s="197"/>
      <c r="DOD69" s="197"/>
      <c r="DOE69" s="197"/>
      <c r="DOF69" s="197"/>
      <c r="DOG69" s="197"/>
      <c r="DOH69" s="197"/>
      <c r="DOI69" s="197"/>
      <c r="DOJ69" s="197"/>
      <c r="DOK69" s="197"/>
      <c r="DOL69" s="197"/>
      <c r="DOM69" s="197"/>
      <c r="DON69" s="197"/>
      <c r="DOO69" s="197"/>
      <c r="DOP69" s="197"/>
      <c r="DOQ69" s="197"/>
      <c r="DOR69" s="197"/>
      <c r="DOS69" s="197"/>
      <c r="DOT69" s="197"/>
      <c r="DOU69" s="197"/>
      <c r="DOV69" s="197"/>
      <c r="DOW69" s="197"/>
      <c r="DOX69" s="197"/>
      <c r="DOY69" s="197"/>
      <c r="DOZ69" s="197"/>
      <c r="DPA69" s="197"/>
      <c r="DPB69" s="197"/>
      <c r="DPC69" s="197"/>
      <c r="DPD69" s="197"/>
      <c r="DPE69" s="197"/>
      <c r="DPF69" s="197"/>
      <c r="DPG69" s="197"/>
      <c r="DPH69" s="197"/>
      <c r="DPI69" s="197"/>
      <c r="DPJ69" s="197"/>
      <c r="DPK69" s="197"/>
      <c r="DPL69" s="197"/>
      <c r="DPM69" s="197"/>
      <c r="DPN69" s="197"/>
      <c r="DPO69" s="197"/>
      <c r="DPP69" s="197"/>
      <c r="DPQ69" s="197"/>
      <c r="DPR69" s="197"/>
      <c r="DPS69" s="197"/>
      <c r="DPT69" s="197"/>
      <c r="DPU69" s="197"/>
      <c r="DPV69" s="197"/>
      <c r="DPW69" s="197"/>
      <c r="DPX69" s="197"/>
      <c r="DPY69" s="197"/>
      <c r="DPZ69" s="197"/>
      <c r="DQA69" s="197"/>
      <c r="DQB69" s="197"/>
      <c r="DQC69" s="197"/>
      <c r="DQD69" s="197"/>
      <c r="DQE69" s="197"/>
      <c r="DQF69" s="197"/>
      <c r="DQG69" s="197"/>
      <c r="DQH69" s="197"/>
      <c r="DQI69" s="197"/>
      <c r="DQJ69" s="197"/>
      <c r="DQK69" s="197"/>
      <c r="DQL69" s="197"/>
      <c r="DQM69" s="197"/>
      <c r="DQN69" s="197"/>
      <c r="DQO69" s="197"/>
      <c r="DQP69" s="197"/>
      <c r="DQQ69" s="197"/>
      <c r="DQR69" s="197"/>
      <c r="DQS69" s="197"/>
      <c r="DQT69" s="197"/>
      <c r="DQU69" s="197"/>
      <c r="DQV69" s="197"/>
      <c r="DQW69" s="197"/>
      <c r="DQX69" s="197"/>
      <c r="DQY69" s="197"/>
      <c r="DQZ69" s="197"/>
      <c r="DRA69" s="197"/>
      <c r="DRB69" s="197"/>
      <c r="DRC69" s="197"/>
      <c r="DRD69" s="197"/>
      <c r="DRE69" s="197"/>
      <c r="DRF69" s="197"/>
      <c r="DRG69" s="197"/>
      <c r="DRH69" s="197"/>
      <c r="DRI69" s="197"/>
      <c r="DRJ69" s="197"/>
      <c r="DRK69" s="197"/>
      <c r="DRL69" s="197"/>
      <c r="DRM69" s="197"/>
      <c r="DRN69" s="197"/>
      <c r="DRO69" s="197"/>
      <c r="DRP69" s="197"/>
      <c r="DRQ69" s="197"/>
      <c r="DRR69" s="197"/>
      <c r="DRS69" s="197"/>
      <c r="DRT69" s="197"/>
      <c r="DRU69" s="197"/>
      <c r="DRV69" s="197"/>
      <c r="DRW69" s="197"/>
      <c r="DRX69" s="197"/>
      <c r="DRY69" s="197"/>
      <c r="DRZ69" s="197"/>
      <c r="DSA69" s="197"/>
      <c r="DSB69" s="197"/>
      <c r="DSC69" s="197"/>
      <c r="DSD69" s="197"/>
      <c r="DSE69" s="197"/>
      <c r="DSF69" s="197"/>
      <c r="DSG69" s="197"/>
      <c r="DSH69" s="197"/>
      <c r="DSI69" s="197"/>
      <c r="DSJ69" s="197"/>
      <c r="DSK69" s="197"/>
      <c r="DSL69" s="197"/>
      <c r="DSM69" s="197"/>
      <c r="DSN69" s="197"/>
      <c r="DSO69" s="197"/>
      <c r="DSP69" s="197"/>
      <c r="DSQ69" s="197"/>
      <c r="DSR69" s="197"/>
      <c r="DSS69" s="197"/>
      <c r="DST69" s="197"/>
      <c r="DSU69" s="197"/>
      <c r="DSV69" s="197"/>
      <c r="DSW69" s="197"/>
      <c r="DSX69" s="197"/>
      <c r="DSY69" s="197"/>
      <c r="DSZ69" s="197"/>
      <c r="DTA69" s="197"/>
      <c r="DTB69" s="197"/>
      <c r="DTC69" s="197"/>
      <c r="DTD69" s="197"/>
      <c r="DTE69" s="197"/>
      <c r="DTF69" s="197"/>
      <c r="DTG69" s="197"/>
      <c r="DTH69" s="197"/>
      <c r="DTI69" s="197"/>
      <c r="DTJ69" s="197"/>
      <c r="DTK69" s="197"/>
      <c r="DTL69" s="197"/>
      <c r="DTM69" s="197"/>
      <c r="DTN69" s="197"/>
      <c r="DTO69" s="197"/>
      <c r="DTP69" s="197"/>
      <c r="DTQ69" s="197"/>
      <c r="DTR69" s="197"/>
      <c r="DTS69" s="197"/>
      <c r="DTT69" s="197"/>
      <c r="DTU69" s="197"/>
      <c r="DTV69" s="197"/>
      <c r="DTW69" s="197"/>
      <c r="DTX69" s="197"/>
      <c r="DTY69" s="197"/>
      <c r="DTZ69" s="197"/>
      <c r="DUA69" s="197"/>
      <c r="DUB69" s="197"/>
      <c r="DUC69" s="197"/>
      <c r="DUD69" s="197"/>
      <c r="DUE69" s="197"/>
      <c r="DUF69" s="197"/>
      <c r="DUG69" s="197"/>
      <c r="DUH69" s="197"/>
      <c r="DUI69" s="197"/>
      <c r="DUJ69" s="197"/>
      <c r="DUK69" s="197"/>
      <c r="DUL69" s="197"/>
      <c r="DUM69" s="197"/>
      <c r="DUN69" s="197"/>
      <c r="DUO69" s="197"/>
      <c r="DUP69" s="197"/>
      <c r="DUQ69" s="197"/>
      <c r="DUR69" s="197"/>
      <c r="DUS69" s="197"/>
      <c r="DUT69" s="197"/>
      <c r="DUU69" s="197"/>
      <c r="DUV69" s="197"/>
      <c r="DUW69" s="197"/>
      <c r="DUX69" s="197"/>
      <c r="DUY69" s="197"/>
      <c r="DUZ69" s="197"/>
      <c r="DVA69" s="197"/>
      <c r="DVB69" s="197"/>
      <c r="DVC69" s="197"/>
      <c r="DVD69" s="197"/>
      <c r="DVE69" s="197"/>
      <c r="DVF69" s="197"/>
      <c r="DVG69" s="197"/>
      <c r="DVH69" s="197"/>
      <c r="DVI69" s="197"/>
      <c r="DVJ69" s="197"/>
      <c r="DVK69" s="197"/>
      <c r="DVL69" s="197"/>
      <c r="DVM69" s="197"/>
      <c r="DVN69" s="197"/>
      <c r="DVO69" s="197"/>
      <c r="DVP69" s="197"/>
      <c r="DVQ69" s="197"/>
      <c r="DVR69" s="197"/>
      <c r="DVS69" s="197"/>
      <c r="DVT69" s="197"/>
      <c r="DVU69" s="197"/>
      <c r="DVV69" s="197"/>
      <c r="DVW69" s="197"/>
      <c r="DVX69" s="197"/>
      <c r="DVY69" s="197"/>
      <c r="DVZ69" s="197"/>
      <c r="DWA69" s="197"/>
      <c r="DWB69" s="197"/>
      <c r="DWC69" s="197"/>
      <c r="DWD69" s="197"/>
      <c r="DWE69" s="197"/>
      <c r="DWF69" s="197"/>
      <c r="DWG69" s="197"/>
      <c r="DWH69" s="197"/>
      <c r="DWI69" s="197"/>
      <c r="DWJ69" s="197"/>
      <c r="DWK69" s="197"/>
      <c r="DWL69" s="197"/>
      <c r="DWM69" s="197"/>
      <c r="DWN69" s="197"/>
      <c r="DWO69" s="197"/>
      <c r="DWP69" s="197"/>
      <c r="DWQ69" s="197"/>
      <c r="DWR69" s="197"/>
      <c r="DWS69" s="197"/>
      <c r="DWT69" s="197"/>
      <c r="DWU69" s="197"/>
      <c r="DWV69" s="197"/>
      <c r="DWW69" s="197"/>
      <c r="DWX69" s="197"/>
      <c r="DWY69" s="197"/>
      <c r="DWZ69" s="197"/>
      <c r="DXA69" s="197"/>
      <c r="DXB69" s="197"/>
      <c r="DXC69" s="197"/>
      <c r="DXD69" s="197"/>
      <c r="DXE69" s="197"/>
      <c r="DXF69" s="197"/>
      <c r="DXG69" s="197"/>
      <c r="DXH69" s="197"/>
      <c r="DXI69" s="197"/>
      <c r="DXJ69" s="197"/>
      <c r="DXK69" s="197"/>
      <c r="DXL69" s="197"/>
      <c r="DXM69" s="197"/>
      <c r="DXN69" s="197"/>
      <c r="DXO69" s="197"/>
      <c r="DXP69" s="197"/>
      <c r="DXQ69" s="197"/>
      <c r="DXR69" s="197"/>
      <c r="DXS69" s="197"/>
      <c r="DXT69" s="197"/>
      <c r="DXU69" s="197"/>
      <c r="DXV69" s="197"/>
      <c r="DXW69" s="197"/>
      <c r="DXX69" s="197"/>
      <c r="DXY69" s="197"/>
      <c r="DXZ69" s="197"/>
      <c r="DYA69" s="197"/>
      <c r="DYB69" s="197"/>
      <c r="DYC69" s="197"/>
      <c r="DYD69" s="197"/>
      <c r="DYE69" s="197"/>
      <c r="DYF69" s="197"/>
      <c r="DYG69" s="197"/>
      <c r="DYH69" s="197"/>
      <c r="DYI69" s="197"/>
      <c r="DYJ69" s="197"/>
      <c r="DYK69" s="197"/>
      <c r="DYL69" s="197"/>
      <c r="DYM69" s="197"/>
      <c r="DYN69" s="197"/>
      <c r="DYO69" s="197"/>
      <c r="DYP69" s="197"/>
      <c r="DYQ69" s="197"/>
      <c r="DYR69" s="197"/>
      <c r="DYS69" s="197"/>
      <c r="DYT69" s="197"/>
      <c r="DYU69" s="197"/>
      <c r="DYV69" s="197"/>
      <c r="DYW69" s="197"/>
      <c r="DYX69" s="197"/>
      <c r="DYY69" s="197"/>
      <c r="DYZ69" s="197"/>
      <c r="DZA69" s="197"/>
      <c r="DZB69" s="197"/>
      <c r="DZC69" s="197"/>
      <c r="DZD69" s="197"/>
      <c r="DZE69" s="197"/>
      <c r="DZF69" s="197"/>
      <c r="DZG69" s="197"/>
      <c r="DZH69" s="197"/>
      <c r="DZI69" s="197"/>
      <c r="DZJ69" s="197"/>
      <c r="DZK69" s="197"/>
      <c r="DZL69" s="197"/>
      <c r="DZM69" s="197"/>
      <c r="DZN69" s="197"/>
      <c r="DZO69" s="197"/>
      <c r="DZP69" s="197"/>
      <c r="DZQ69" s="197"/>
      <c r="DZR69" s="197"/>
      <c r="DZS69" s="197"/>
      <c r="DZT69" s="197"/>
      <c r="DZU69" s="197"/>
      <c r="DZV69" s="197"/>
      <c r="DZW69" s="197"/>
      <c r="DZX69" s="197"/>
      <c r="DZY69" s="197"/>
      <c r="DZZ69" s="197"/>
      <c r="EAA69" s="197"/>
      <c r="EAB69" s="197"/>
      <c r="EAC69" s="197"/>
      <c r="EAD69" s="197"/>
      <c r="EAE69" s="197"/>
      <c r="EAF69" s="197"/>
      <c r="EAG69" s="197"/>
      <c r="EAH69" s="197"/>
      <c r="EAI69" s="197"/>
      <c r="EAJ69" s="197"/>
      <c r="EAK69" s="197"/>
      <c r="EAL69" s="197"/>
      <c r="EAM69" s="197"/>
      <c r="EAN69" s="197"/>
      <c r="EAO69" s="197"/>
      <c r="EAP69" s="197"/>
      <c r="EAQ69" s="197"/>
      <c r="EAR69" s="197"/>
      <c r="EAS69" s="197"/>
      <c r="EAT69" s="197"/>
      <c r="EAU69" s="197"/>
      <c r="EAV69" s="197"/>
      <c r="EAW69" s="197"/>
      <c r="EAX69" s="197"/>
      <c r="EAY69" s="197"/>
      <c r="EAZ69" s="197"/>
      <c r="EBA69" s="197"/>
      <c r="EBB69" s="197"/>
      <c r="EBC69" s="197"/>
      <c r="EBD69" s="197"/>
      <c r="EBE69" s="197"/>
      <c r="EBF69" s="197"/>
      <c r="EBG69" s="197"/>
      <c r="EBH69" s="197"/>
      <c r="EBI69" s="197"/>
      <c r="EBJ69" s="197"/>
      <c r="EBK69" s="197"/>
      <c r="EBL69" s="197"/>
      <c r="EBM69" s="197"/>
      <c r="EBN69" s="197"/>
      <c r="EBO69" s="197"/>
      <c r="EBP69" s="197"/>
      <c r="EBQ69" s="197"/>
      <c r="EBR69" s="197"/>
      <c r="EBS69" s="197"/>
      <c r="EBT69" s="197"/>
      <c r="EBU69" s="197"/>
      <c r="EBV69" s="197"/>
      <c r="EBW69" s="197"/>
      <c r="EBX69" s="197"/>
      <c r="EBY69" s="197"/>
      <c r="EBZ69" s="197"/>
      <c r="ECA69" s="197"/>
      <c r="ECB69" s="197"/>
      <c r="ECC69" s="197"/>
      <c r="ECD69" s="197"/>
      <c r="ECE69" s="197"/>
      <c r="ECF69" s="197"/>
      <c r="ECG69" s="197"/>
      <c r="ECH69" s="197"/>
      <c r="ECI69" s="197"/>
      <c r="ECJ69" s="197"/>
      <c r="ECK69" s="197"/>
      <c r="ECL69" s="197"/>
      <c r="ECM69" s="197"/>
      <c r="ECN69" s="197"/>
      <c r="ECO69" s="197"/>
      <c r="ECP69" s="197"/>
      <c r="ECQ69" s="197"/>
      <c r="ECR69" s="197"/>
      <c r="ECS69" s="197"/>
      <c r="ECT69" s="197"/>
      <c r="ECU69" s="197"/>
      <c r="ECV69" s="197"/>
      <c r="ECW69" s="197"/>
      <c r="ECX69" s="197"/>
      <c r="ECY69" s="197"/>
      <c r="ECZ69" s="197"/>
      <c r="EDA69" s="197"/>
      <c r="EDB69" s="197"/>
      <c r="EDC69" s="197"/>
      <c r="EDD69" s="197"/>
      <c r="EDE69" s="197"/>
      <c r="EDF69" s="197"/>
      <c r="EDG69" s="197"/>
      <c r="EDH69" s="197"/>
      <c r="EDI69" s="197"/>
      <c r="EDJ69" s="197"/>
      <c r="EDK69" s="197"/>
      <c r="EDL69" s="197"/>
      <c r="EDM69" s="197"/>
      <c r="EDN69" s="197"/>
      <c r="EDO69" s="197"/>
      <c r="EDP69" s="197"/>
      <c r="EDQ69" s="197"/>
      <c r="EDR69" s="197"/>
      <c r="EDS69" s="197"/>
      <c r="EDT69" s="197"/>
      <c r="EDU69" s="197"/>
      <c r="EDV69" s="197"/>
      <c r="EDW69" s="197"/>
      <c r="EDX69" s="197"/>
      <c r="EDY69" s="197"/>
      <c r="EDZ69" s="197"/>
      <c r="EEA69" s="197"/>
      <c r="EEB69" s="197"/>
      <c r="EEC69" s="197"/>
      <c r="EED69" s="197"/>
      <c r="EEE69" s="197"/>
      <c r="EEF69" s="197"/>
      <c r="EEG69" s="197"/>
      <c r="EEH69" s="197"/>
      <c r="EEI69" s="197"/>
      <c r="EEJ69" s="197"/>
      <c r="EEK69" s="197"/>
      <c r="EEL69" s="197"/>
      <c r="EEM69" s="197"/>
      <c r="EEN69" s="197"/>
      <c r="EEO69" s="197"/>
      <c r="EEP69" s="197"/>
      <c r="EEQ69" s="197"/>
      <c r="EER69" s="197"/>
      <c r="EES69" s="197"/>
      <c r="EET69" s="197"/>
      <c r="EEU69" s="197"/>
      <c r="EEV69" s="197"/>
      <c r="EEW69" s="197"/>
      <c r="EEX69" s="197"/>
      <c r="EEY69" s="197"/>
      <c r="EEZ69" s="197"/>
      <c r="EFA69" s="197"/>
      <c r="EFB69" s="197"/>
      <c r="EFC69" s="197"/>
      <c r="EFD69" s="197"/>
      <c r="EFE69" s="197"/>
      <c r="EFF69" s="197"/>
      <c r="EFG69" s="197"/>
      <c r="EFH69" s="197"/>
      <c r="EFI69" s="197"/>
      <c r="EFJ69" s="197"/>
      <c r="EFK69" s="197"/>
      <c r="EFL69" s="197"/>
      <c r="EFM69" s="197"/>
      <c r="EFN69" s="197"/>
      <c r="EFO69" s="197"/>
      <c r="EFP69" s="197"/>
      <c r="EFQ69" s="197"/>
      <c r="EFR69" s="197"/>
      <c r="EFS69" s="197"/>
      <c r="EFT69" s="197"/>
      <c r="EFU69" s="197"/>
      <c r="EFV69" s="197"/>
      <c r="EFW69" s="197"/>
      <c r="EFX69" s="197"/>
      <c r="EFY69" s="197"/>
      <c r="EFZ69" s="197"/>
      <c r="EGA69" s="197"/>
      <c r="EGB69" s="197"/>
      <c r="EGC69" s="197"/>
      <c r="EGD69" s="197"/>
      <c r="EGE69" s="197"/>
      <c r="EGF69" s="197"/>
      <c r="EGG69" s="197"/>
      <c r="EGH69" s="197"/>
      <c r="EGI69" s="197"/>
      <c r="EGJ69" s="197"/>
      <c r="EGK69" s="197"/>
      <c r="EGL69" s="197"/>
      <c r="EGM69" s="197"/>
      <c r="EGN69" s="197"/>
      <c r="EGO69" s="197"/>
      <c r="EGP69" s="197"/>
      <c r="EGQ69" s="197"/>
      <c r="EGR69" s="197"/>
      <c r="EGS69" s="197"/>
      <c r="EGT69" s="197"/>
      <c r="EGU69" s="197"/>
      <c r="EGV69" s="197"/>
      <c r="EGW69" s="197"/>
      <c r="EGX69" s="197"/>
      <c r="EGY69" s="197"/>
      <c r="EGZ69" s="197"/>
      <c r="EHA69" s="197"/>
      <c r="EHB69" s="197"/>
      <c r="EHC69" s="197"/>
      <c r="EHD69" s="197"/>
      <c r="EHE69" s="197"/>
      <c r="EHF69" s="197"/>
      <c r="EHG69" s="197"/>
      <c r="EHH69" s="197"/>
      <c r="EHI69" s="197"/>
      <c r="EHJ69" s="197"/>
      <c r="EHK69" s="197"/>
      <c r="EHL69" s="197"/>
      <c r="EHM69" s="197"/>
      <c r="EHN69" s="197"/>
      <c r="EHO69" s="197"/>
      <c r="EHP69" s="197"/>
      <c r="EHQ69" s="197"/>
      <c r="EHR69" s="197"/>
      <c r="EHS69" s="197"/>
      <c r="EHT69" s="197"/>
      <c r="EHU69" s="197"/>
      <c r="EHV69" s="197"/>
      <c r="EHW69" s="197"/>
      <c r="EHX69" s="197"/>
      <c r="EHY69" s="197"/>
      <c r="EHZ69" s="197"/>
      <c r="EIA69" s="197"/>
      <c r="EIB69" s="197"/>
      <c r="EIC69" s="197"/>
      <c r="EID69" s="197"/>
      <c r="EIE69" s="197"/>
      <c r="EIF69" s="197"/>
      <c r="EIG69" s="197"/>
      <c r="EIH69" s="197"/>
      <c r="EII69" s="197"/>
      <c r="EIJ69" s="197"/>
      <c r="EIK69" s="197"/>
      <c r="EIL69" s="197"/>
      <c r="EIM69" s="197"/>
      <c r="EIN69" s="197"/>
      <c r="EIO69" s="197"/>
      <c r="EIP69" s="197"/>
      <c r="EIQ69" s="197"/>
      <c r="EIR69" s="197"/>
      <c r="EIS69" s="197"/>
      <c r="EIT69" s="197"/>
      <c r="EIU69" s="197"/>
      <c r="EIV69" s="197"/>
      <c r="EIW69" s="197"/>
      <c r="EIX69" s="197"/>
      <c r="EIY69" s="197"/>
      <c r="EIZ69" s="197"/>
      <c r="EJA69" s="197"/>
      <c r="EJB69" s="197"/>
      <c r="EJC69" s="197"/>
      <c r="EJD69" s="197"/>
      <c r="EJE69" s="197"/>
      <c r="EJF69" s="197"/>
      <c r="EJG69" s="197"/>
      <c r="EJH69" s="197"/>
      <c r="EJI69" s="197"/>
      <c r="EJJ69" s="197"/>
      <c r="EJK69" s="197"/>
      <c r="EJL69" s="197"/>
      <c r="EJM69" s="197"/>
      <c r="EJN69" s="197"/>
      <c r="EJO69" s="197"/>
      <c r="EJP69" s="197"/>
      <c r="EJQ69" s="197"/>
      <c r="EJR69" s="197"/>
      <c r="EJS69" s="197"/>
      <c r="EJT69" s="197"/>
      <c r="EJU69" s="197"/>
      <c r="EJV69" s="197"/>
      <c r="EJW69" s="197"/>
      <c r="EJX69" s="197"/>
      <c r="EJY69" s="197"/>
      <c r="EJZ69" s="197"/>
      <c r="EKA69" s="197"/>
      <c r="EKB69" s="197"/>
      <c r="EKC69" s="197"/>
      <c r="EKD69" s="197"/>
      <c r="EKE69" s="197"/>
      <c r="EKF69" s="197"/>
      <c r="EKG69" s="197"/>
      <c r="EKH69" s="197"/>
      <c r="EKI69" s="197"/>
      <c r="EKJ69" s="197"/>
      <c r="EKK69" s="197"/>
      <c r="EKL69" s="197"/>
      <c r="EKM69" s="197"/>
      <c r="EKN69" s="197"/>
      <c r="EKO69" s="197"/>
      <c r="EKP69" s="197"/>
      <c r="EKQ69" s="197"/>
      <c r="EKR69" s="197"/>
      <c r="EKS69" s="197"/>
      <c r="EKT69" s="197"/>
      <c r="EKU69" s="197"/>
      <c r="EKV69" s="197"/>
      <c r="EKW69" s="197"/>
      <c r="EKX69" s="197"/>
      <c r="EKY69" s="197"/>
      <c r="EKZ69" s="197"/>
      <c r="ELA69" s="197"/>
      <c r="ELB69" s="197"/>
      <c r="ELC69" s="197"/>
      <c r="ELD69" s="197"/>
      <c r="ELE69" s="197"/>
      <c r="ELF69" s="197"/>
      <c r="ELG69" s="197"/>
      <c r="ELH69" s="197"/>
      <c r="ELI69" s="197"/>
      <c r="ELJ69" s="197"/>
      <c r="ELK69" s="197"/>
      <c r="ELL69" s="197"/>
      <c r="ELM69" s="197"/>
      <c r="ELN69" s="197"/>
      <c r="ELO69" s="197"/>
      <c r="ELP69" s="197"/>
      <c r="ELQ69" s="197"/>
      <c r="ELR69" s="197"/>
      <c r="ELS69" s="197"/>
      <c r="ELT69" s="197"/>
      <c r="ELU69" s="197"/>
      <c r="ELV69" s="197"/>
      <c r="ELW69" s="197"/>
      <c r="ELX69" s="197"/>
      <c r="ELY69" s="197"/>
      <c r="ELZ69" s="197"/>
      <c r="EMA69" s="197"/>
      <c r="EMB69" s="197"/>
      <c r="EMC69" s="197"/>
      <c r="EMD69" s="197"/>
      <c r="EME69" s="197"/>
      <c r="EMF69" s="197"/>
      <c r="EMG69" s="197"/>
      <c r="EMH69" s="197"/>
      <c r="EMI69" s="197"/>
      <c r="EMJ69" s="197"/>
      <c r="EMK69" s="197"/>
      <c r="EML69" s="197"/>
      <c r="EMM69" s="197"/>
      <c r="EMN69" s="197"/>
      <c r="EMO69" s="197"/>
      <c r="EMP69" s="197"/>
      <c r="EMQ69" s="197"/>
      <c r="EMR69" s="197"/>
      <c r="EMS69" s="197"/>
      <c r="EMT69" s="197"/>
      <c r="EMU69" s="197"/>
      <c r="EMV69" s="197"/>
      <c r="EMW69" s="197"/>
      <c r="EMX69" s="197"/>
      <c r="EMY69" s="197"/>
      <c r="EMZ69" s="197"/>
      <c r="ENA69" s="197"/>
      <c r="ENB69" s="197"/>
      <c r="ENC69" s="197"/>
      <c r="END69" s="197"/>
      <c r="ENE69" s="197"/>
      <c r="ENF69" s="197"/>
      <c r="ENG69" s="197"/>
      <c r="ENH69" s="197"/>
      <c r="ENI69" s="197"/>
      <c r="ENJ69" s="197"/>
      <c r="ENK69" s="197"/>
      <c r="ENL69" s="197"/>
      <c r="ENM69" s="197"/>
      <c r="ENN69" s="197"/>
      <c r="ENO69" s="197"/>
      <c r="ENP69" s="197"/>
      <c r="ENQ69" s="197"/>
      <c r="ENR69" s="197"/>
      <c r="ENS69" s="197"/>
      <c r="ENT69" s="197"/>
      <c r="ENU69" s="197"/>
      <c r="ENV69" s="197"/>
      <c r="ENW69" s="197"/>
      <c r="ENX69" s="197"/>
      <c r="ENY69" s="197"/>
      <c r="ENZ69" s="197"/>
      <c r="EOA69" s="197"/>
      <c r="EOB69" s="197"/>
      <c r="EOC69" s="197"/>
      <c r="EOD69" s="197"/>
      <c r="EOE69" s="197"/>
      <c r="EOF69" s="197"/>
      <c r="EOG69" s="197"/>
      <c r="EOH69" s="197"/>
      <c r="EOI69" s="197"/>
      <c r="EOJ69" s="197"/>
      <c r="EOK69" s="197"/>
      <c r="EOL69" s="197"/>
      <c r="EOM69" s="197"/>
      <c r="EON69" s="197"/>
      <c r="EOO69" s="197"/>
      <c r="EOP69" s="197"/>
      <c r="EOQ69" s="197"/>
      <c r="EOR69" s="197"/>
      <c r="EOS69" s="197"/>
      <c r="EOT69" s="197"/>
      <c r="EOU69" s="197"/>
      <c r="EOV69" s="197"/>
      <c r="EOW69" s="197"/>
      <c r="EOX69" s="197"/>
      <c r="EOY69" s="197"/>
      <c r="EOZ69" s="197"/>
      <c r="EPA69" s="197"/>
      <c r="EPB69" s="197"/>
      <c r="EPC69" s="197"/>
      <c r="EPD69" s="197"/>
      <c r="EPE69" s="197"/>
      <c r="EPF69" s="197"/>
      <c r="EPG69" s="197"/>
      <c r="EPH69" s="197"/>
      <c r="EPI69" s="197"/>
      <c r="EPJ69" s="197"/>
      <c r="EPK69" s="197"/>
      <c r="EPL69" s="197"/>
      <c r="EPM69" s="197"/>
      <c r="EPN69" s="197"/>
      <c r="EPO69" s="197"/>
      <c r="EPP69" s="197"/>
      <c r="EPQ69" s="197"/>
      <c r="EPR69" s="197"/>
      <c r="EPS69" s="197"/>
      <c r="EPT69" s="197"/>
      <c r="EPU69" s="197"/>
      <c r="EPV69" s="197"/>
      <c r="EPW69" s="197"/>
      <c r="EPX69" s="197"/>
      <c r="EPY69" s="197"/>
      <c r="EPZ69" s="197"/>
      <c r="EQA69" s="197"/>
      <c r="EQB69" s="197"/>
      <c r="EQC69" s="197"/>
      <c r="EQD69" s="197"/>
      <c r="EQE69" s="197"/>
      <c r="EQF69" s="197"/>
      <c r="EQG69" s="197"/>
      <c r="EQH69" s="197"/>
      <c r="EQI69" s="197"/>
      <c r="EQJ69" s="197"/>
      <c r="EQK69" s="197"/>
      <c r="EQL69" s="197"/>
      <c r="EQM69" s="197"/>
      <c r="EQN69" s="197"/>
      <c r="EQO69" s="197"/>
      <c r="EQP69" s="197"/>
      <c r="EQQ69" s="197"/>
      <c r="EQR69" s="197"/>
      <c r="EQS69" s="197"/>
      <c r="EQT69" s="197"/>
      <c r="EQU69" s="197"/>
      <c r="EQV69" s="197"/>
      <c r="EQW69" s="197"/>
      <c r="EQX69" s="197"/>
      <c r="EQY69" s="197"/>
      <c r="EQZ69" s="197"/>
      <c r="ERA69" s="197"/>
      <c r="ERB69" s="197"/>
      <c r="ERC69" s="197"/>
      <c r="ERD69" s="197"/>
      <c r="ERE69" s="197"/>
      <c r="ERF69" s="197"/>
      <c r="ERG69" s="197"/>
      <c r="ERH69" s="197"/>
      <c r="ERI69" s="197"/>
      <c r="ERJ69" s="197"/>
      <c r="ERK69" s="197"/>
      <c r="ERL69" s="197"/>
      <c r="ERM69" s="197"/>
      <c r="ERN69" s="197"/>
      <c r="ERO69" s="197"/>
      <c r="ERP69" s="197"/>
      <c r="ERQ69" s="197"/>
      <c r="ERR69" s="197"/>
      <c r="ERS69" s="197"/>
      <c r="ERT69" s="197"/>
      <c r="ERU69" s="197"/>
      <c r="ERV69" s="197"/>
      <c r="ERW69" s="197"/>
      <c r="ERX69" s="197"/>
      <c r="ERY69" s="197"/>
      <c r="ERZ69" s="197"/>
      <c r="ESA69" s="197"/>
      <c r="ESB69" s="197"/>
      <c r="ESC69" s="197"/>
      <c r="ESD69" s="197"/>
      <c r="ESE69" s="197"/>
      <c r="ESF69" s="197"/>
      <c r="ESG69" s="197"/>
      <c r="ESH69" s="197"/>
      <c r="ESI69" s="197"/>
      <c r="ESJ69" s="197"/>
      <c r="ESK69" s="197"/>
      <c r="ESL69" s="197"/>
      <c r="ESM69" s="197"/>
      <c r="ESN69" s="197"/>
      <c r="ESO69" s="197"/>
      <c r="ESP69" s="197"/>
      <c r="ESQ69" s="197"/>
      <c r="ESR69" s="197"/>
      <c r="ESS69" s="197"/>
      <c r="EST69" s="197"/>
      <c r="ESU69" s="197"/>
      <c r="ESV69" s="197"/>
      <c r="ESW69" s="197"/>
      <c r="ESX69" s="197"/>
      <c r="ESY69" s="197"/>
      <c r="ESZ69" s="197"/>
      <c r="ETA69" s="197"/>
      <c r="ETB69" s="197"/>
      <c r="ETC69" s="197"/>
      <c r="ETD69" s="197"/>
      <c r="ETE69" s="197"/>
      <c r="ETF69" s="197"/>
      <c r="ETG69" s="197"/>
      <c r="ETH69" s="197"/>
      <c r="ETI69" s="197"/>
      <c r="ETJ69" s="197"/>
      <c r="ETK69" s="197"/>
      <c r="ETL69" s="197"/>
      <c r="ETM69" s="197"/>
      <c r="ETN69" s="197"/>
      <c r="ETO69" s="197"/>
      <c r="ETP69" s="197"/>
      <c r="ETQ69" s="197"/>
      <c r="ETR69" s="197"/>
      <c r="ETS69" s="197"/>
      <c r="ETT69" s="197"/>
      <c r="ETU69" s="197"/>
      <c r="ETV69" s="197"/>
      <c r="ETW69" s="197"/>
      <c r="ETX69" s="197"/>
      <c r="ETY69" s="197"/>
      <c r="ETZ69" s="197"/>
      <c r="EUA69" s="197"/>
      <c r="EUB69" s="197"/>
      <c r="EUC69" s="197"/>
      <c r="EUD69" s="197"/>
      <c r="EUE69" s="197"/>
      <c r="EUF69" s="197"/>
      <c r="EUG69" s="197"/>
      <c r="EUH69" s="197"/>
      <c r="EUI69" s="197"/>
      <c r="EUJ69" s="197"/>
      <c r="EUK69" s="197"/>
      <c r="EUL69" s="197"/>
      <c r="EUM69" s="197"/>
      <c r="EUN69" s="197"/>
      <c r="EUO69" s="197"/>
      <c r="EUP69" s="197"/>
      <c r="EUQ69" s="197"/>
      <c r="EUR69" s="197"/>
      <c r="EUS69" s="197"/>
      <c r="EUT69" s="197"/>
      <c r="EUU69" s="197"/>
      <c r="EUV69" s="197"/>
      <c r="EUW69" s="197"/>
      <c r="EUX69" s="197"/>
      <c r="EUY69" s="197"/>
      <c r="EUZ69" s="197"/>
      <c r="EVA69" s="197"/>
      <c r="EVB69" s="197"/>
      <c r="EVC69" s="197"/>
      <c r="EVD69" s="197"/>
      <c r="EVE69" s="197"/>
      <c r="EVF69" s="197"/>
      <c r="EVG69" s="197"/>
      <c r="EVH69" s="197"/>
      <c r="EVI69" s="197"/>
      <c r="EVJ69" s="197"/>
      <c r="EVK69" s="197"/>
      <c r="EVL69" s="197"/>
      <c r="EVM69" s="197"/>
      <c r="EVN69" s="197"/>
      <c r="EVO69" s="197"/>
      <c r="EVP69" s="197"/>
      <c r="EVQ69" s="197"/>
      <c r="EVR69" s="197"/>
      <c r="EVS69" s="197"/>
      <c r="EVT69" s="197"/>
      <c r="EVU69" s="197"/>
      <c r="EVV69" s="197"/>
      <c r="EVW69" s="197"/>
      <c r="EVX69" s="197"/>
      <c r="EVY69" s="197"/>
      <c r="EVZ69" s="197"/>
      <c r="EWA69" s="197"/>
      <c r="EWB69" s="197"/>
      <c r="EWC69" s="197"/>
      <c r="EWD69" s="197"/>
      <c r="EWE69" s="197"/>
      <c r="EWF69" s="197"/>
      <c r="EWG69" s="197"/>
      <c r="EWH69" s="197"/>
      <c r="EWI69" s="197"/>
      <c r="EWJ69" s="197"/>
      <c r="EWK69" s="197"/>
      <c r="EWL69" s="197"/>
      <c r="EWM69" s="197"/>
      <c r="EWN69" s="197"/>
      <c r="EWO69" s="197"/>
      <c r="EWP69" s="197"/>
      <c r="EWQ69" s="197"/>
      <c r="EWR69" s="197"/>
      <c r="EWS69" s="197"/>
      <c r="EWT69" s="197"/>
      <c r="EWU69" s="197"/>
      <c r="EWV69" s="197"/>
      <c r="EWW69" s="197"/>
      <c r="EWX69" s="197"/>
      <c r="EWY69" s="197"/>
      <c r="EWZ69" s="197"/>
      <c r="EXA69" s="197"/>
      <c r="EXB69" s="197"/>
      <c r="EXC69" s="197"/>
      <c r="EXD69" s="197"/>
      <c r="EXE69" s="197"/>
      <c r="EXF69" s="197"/>
      <c r="EXG69" s="197"/>
      <c r="EXH69" s="197"/>
      <c r="EXI69" s="197"/>
      <c r="EXJ69" s="197"/>
      <c r="EXK69" s="197"/>
      <c r="EXL69" s="197"/>
      <c r="EXM69" s="197"/>
      <c r="EXN69" s="197"/>
      <c r="EXO69" s="197"/>
      <c r="EXP69" s="197"/>
      <c r="EXQ69" s="197"/>
      <c r="EXR69" s="197"/>
      <c r="EXS69" s="197"/>
      <c r="EXT69" s="197"/>
      <c r="EXU69" s="197"/>
      <c r="EXV69" s="197"/>
      <c r="EXW69" s="197"/>
      <c r="EXX69" s="197"/>
      <c r="EXY69" s="197"/>
      <c r="EXZ69" s="197"/>
      <c r="EYA69" s="197"/>
      <c r="EYB69" s="197"/>
      <c r="EYC69" s="197"/>
      <c r="EYD69" s="197"/>
      <c r="EYE69" s="197"/>
      <c r="EYF69" s="197"/>
      <c r="EYG69" s="197"/>
      <c r="EYH69" s="197"/>
      <c r="EYI69" s="197"/>
      <c r="EYJ69" s="197"/>
      <c r="EYK69" s="197"/>
      <c r="EYL69" s="197"/>
      <c r="EYM69" s="197"/>
      <c r="EYN69" s="197"/>
      <c r="EYO69" s="197"/>
      <c r="EYP69" s="197"/>
      <c r="EYQ69" s="197"/>
      <c r="EYR69" s="197"/>
      <c r="EYS69" s="197"/>
      <c r="EYT69" s="197"/>
      <c r="EYU69" s="197"/>
      <c r="EYV69" s="197"/>
      <c r="EYW69" s="197"/>
      <c r="EYX69" s="197"/>
      <c r="EYY69" s="197"/>
      <c r="EYZ69" s="197"/>
      <c r="EZA69" s="197"/>
      <c r="EZB69" s="197"/>
      <c r="EZC69" s="197"/>
      <c r="EZD69" s="197"/>
      <c r="EZE69" s="197"/>
      <c r="EZF69" s="197"/>
      <c r="EZG69" s="197"/>
      <c r="EZH69" s="197"/>
      <c r="EZI69" s="197"/>
      <c r="EZJ69" s="197"/>
      <c r="EZK69" s="197"/>
      <c r="EZL69" s="197"/>
      <c r="EZM69" s="197"/>
      <c r="EZN69" s="197"/>
      <c r="EZO69" s="197"/>
      <c r="EZP69" s="197"/>
      <c r="EZQ69" s="197"/>
      <c r="EZR69" s="197"/>
      <c r="EZS69" s="197"/>
      <c r="EZT69" s="197"/>
      <c r="EZU69" s="197"/>
      <c r="EZV69" s="197"/>
      <c r="EZW69" s="197"/>
      <c r="EZX69" s="197"/>
      <c r="EZY69" s="197"/>
      <c r="EZZ69" s="197"/>
      <c r="FAA69" s="197"/>
      <c r="FAB69" s="197"/>
      <c r="FAC69" s="197"/>
      <c r="FAD69" s="197"/>
      <c r="FAE69" s="197"/>
      <c r="FAF69" s="197"/>
      <c r="FAG69" s="197"/>
      <c r="FAH69" s="197"/>
      <c r="FAI69" s="197"/>
      <c r="FAJ69" s="197"/>
      <c r="FAK69" s="197"/>
      <c r="FAL69" s="197"/>
      <c r="FAM69" s="197"/>
      <c r="FAN69" s="197"/>
      <c r="FAO69" s="197"/>
      <c r="FAP69" s="197"/>
      <c r="FAQ69" s="197"/>
      <c r="FAR69" s="197"/>
      <c r="FAS69" s="197"/>
      <c r="FAT69" s="197"/>
      <c r="FAU69" s="197"/>
      <c r="FAV69" s="197"/>
      <c r="FAW69" s="197"/>
      <c r="FAX69" s="197"/>
      <c r="FAY69" s="197"/>
      <c r="FAZ69" s="197"/>
      <c r="FBA69" s="197"/>
      <c r="FBB69" s="197"/>
      <c r="FBC69" s="197"/>
      <c r="FBD69" s="197"/>
      <c r="FBE69" s="197"/>
      <c r="FBF69" s="197"/>
      <c r="FBG69" s="197"/>
      <c r="FBH69" s="197"/>
      <c r="FBI69" s="197"/>
      <c r="FBJ69" s="197"/>
      <c r="FBK69" s="197"/>
      <c r="FBL69" s="197"/>
      <c r="FBM69" s="197"/>
      <c r="FBN69" s="197"/>
      <c r="FBO69" s="197"/>
      <c r="FBP69" s="197"/>
      <c r="FBQ69" s="197"/>
      <c r="FBR69" s="197"/>
      <c r="FBS69" s="197"/>
      <c r="FBT69" s="197"/>
      <c r="FBU69" s="197"/>
      <c r="FBV69" s="197"/>
      <c r="FBW69" s="197"/>
      <c r="FBX69" s="197"/>
      <c r="FBY69" s="197"/>
      <c r="FBZ69" s="197"/>
      <c r="FCA69" s="197"/>
      <c r="FCB69" s="197"/>
      <c r="FCC69" s="197"/>
      <c r="FCD69" s="197"/>
      <c r="FCE69" s="197"/>
      <c r="FCF69" s="197"/>
      <c r="FCG69" s="197"/>
      <c r="FCH69" s="197"/>
      <c r="FCI69" s="197"/>
      <c r="FCJ69" s="197"/>
      <c r="FCK69" s="197"/>
      <c r="FCL69" s="197"/>
      <c r="FCM69" s="197"/>
      <c r="FCN69" s="197"/>
      <c r="FCO69" s="197"/>
      <c r="FCP69" s="197"/>
      <c r="FCQ69" s="197"/>
      <c r="FCR69" s="197"/>
      <c r="FCS69" s="197"/>
      <c r="FCT69" s="197"/>
      <c r="FCU69" s="197"/>
      <c r="FCV69" s="197"/>
      <c r="FCW69" s="197"/>
      <c r="FCX69" s="197"/>
      <c r="FCY69" s="197"/>
      <c r="FCZ69" s="197"/>
      <c r="FDA69" s="197"/>
      <c r="FDB69" s="197"/>
      <c r="FDC69" s="197"/>
      <c r="FDD69" s="197"/>
      <c r="FDE69" s="197"/>
      <c r="FDF69" s="197"/>
      <c r="FDG69" s="197"/>
      <c r="FDH69" s="197"/>
      <c r="FDI69" s="197"/>
      <c r="FDJ69" s="197"/>
      <c r="FDK69" s="197"/>
      <c r="FDL69" s="197"/>
      <c r="FDM69" s="197"/>
      <c r="FDN69" s="197"/>
      <c r="FDO69" s="197"/>
      <c r="FDP69" s="197"/>
      <c r="FDQ69" s="197"/>
      <c r="FDR69" s="197"/>
      <c r="FDS69" s="197"/>
      <c r="FDT69" s="197"/>
      <c r="FDU69" s="197"/>
      <c r="FDV69" s="197"/>
      <c r="FDW69" s="197"/>
      <c r="FDX69" s="197"/>
      <c r="FDY69" s="197"/>
      <c r="FDZ69" s="197"/>
      <c r="FEA69" s="197"/>
      <c r="FEB69" s="197"/>
      <c r="FEC69" s="197"/>
      <c r="FED69" s="197"/>
      <c r="FEE69" s="197"/>
      <c r="FEF69" s="197"/>
      <c r="FEG69" s="197"/>
      <c r="FEH69" s="197"/>
      <c r="FEI69" s="197"/>
      <c r="FEJ69" s="197"/>
      <c r="FEK69" s="197"/>
      <c r="FEL69" s="197"/>
      <c r="FEM69" s="197"/>
      <c r="FEN69" s="197"/>
      <c r="FEO69" s="197"/>
      <c r="FEP69" s="197"/>
      <c r="FEQ69" s="197"/>
      <c r="FER69" s="197"/>
      <c r="FES69" s="197"/>
      <c r="FET69" s="197"/>
      <c r="FEU69" s="197"/>
      <c r="FEV69" s="197"/>
      <c r="FEW69" s="197"/>
      <c r="FEX69" s="197"/>
      <c r="FEY69" s="197"/>
      <c r="FEZ69" s="197"/>
      <c r="FFA69" s="197"/>
      <c r="FFB69" s="197"/>
      <c r="FFC69" s="197"/>
      <c r="FFD69" s="197"/>
      <c r="FFE69" s="197"/>
      <c r="FFF69" s="197"/>
      <c r="FFG69" s="197"/>
      <c r="FFH69" s="197"/>
      <c r="FFI69" s="197"/>
      <c r="FFJ69" s="197"/>
      <c r="FFK69" s="197"/>
      <c r="FFL69" s="197"/>
      <c r="FFM69" s="197"/>
      <c r="FFN69" s="197"/>
      <c r="FFO69" s="197"/>
      <c r="FFP69" s="197"/>
      <c r="FFQ69" s="197"/>
      <c r="FFR69" s="197"/>
      <c r="FFS69" s="197"/>
      <c r="FFT69" s="197"/>
      <c r="FFU69" s="197"/>
      <c r="FFV69" s="197"/>
      <c r="FFW69" s="197"/>
      <c r="FFX69" s="197"/>
      <c r="FFY69" s="197"/>
      <c r="FFZ69" s="197"/>
      <c r="FGA69" s="197"/>
      <c r="FGB69" s="197"/>
      <c r="FGC69" s="197"/>
      <c r="FGD69" s="197"/>
      <c r="FGE69" s="197"/>
      <c r="FGF69" s="197"/>
      <c r="FGG69" s="197"/>
      <c r="FGH69" s="197"/>
      <c r="FGI69" s="197"/>
      <c r="FGJ69" s="197"/>
      <c r="FGK69" s="197"/>
      <c r="FGL69" s="197"/>
      <c r="FGM69" s="197"/>
      <c r="FGN69" s="197"/>
      <c r="FGO69" s="197"/>
      <c r="FGP69" s="197"/>
      <c r="FGQ69" s="197"/>
      <c r="FGR69" s="197"/>
      <c r="FGS69" s="197"/>
      <c r="FGT69" s="197"/>
      <c r="FGU69" s="197"/>
      <c r="FGV69" s="197"/>
      <c r="FGW69" s="197"/>
      <c r="FGX69" s="197"/>
      <c r="FGY69" s="197"/>
      <c r="FGZ69" s="197"/>
      <c r="FHA69" s="197"/>
      <c r="FHB69" s="197"/>
      <c r="FHC69" s="197"/>
      <c r="FHD69" s="197"/>
      <c r="FHE69" s="197"/>
      <c r="FHF69" s="197"/>
      <c r="FHG69" s="197"/>
      <c r="FHH69" s="197"/>
      <c r="FHI69" s="197"/>
      <c r="FHJ69" s="197"/>
      <c r="FHK69" s="197"/>
      <c r="FHL69" s="197"/>
      <c r="FHM69" s="197"/>
      <c r="FHN69" s="197"/>
      <c r="FHO69" s="197"/>
      <c r="FHP69" s="197"/>
      <c r="FHQ69" s="197"/>
      <c r="FHR69" s="197"/>
      <c r="FHS69" s="197"/>
      <c r="FHT69" s="197"/>
      <c r="FHU69" s="197"/>
      <c r="FHV69" s="197"/>
      <c r="FHW69" s="197"/>
      <c r="FHX69" s="197"/>
      <c r="FHY69" s="197"/>
      <c r="FHZ69" s="197"/>
      <c r="FIA69" s="197"/>
      <c r="FIB69" s="197"/>
      <c r="FIC69" s="197"/>
      <c r="FID69" s="197"/>
      <c r="FIE69" s="197"/>
      <c r="FIF69" s="197"/>
      <c r="FIG69" s="197"/>
      <c r="FIH69" s="197"/>
      <c r="FII69" s="197"/>
      <c r="FIJ69" s="197"/>
      <c r="FIK69" s="197"/>
      <c r="FIL69" s="197"/>
      <c r="FIM69" s="197"/>
      <c r="FIN69" s="197"/>
      <c r="FIO69" s="197"/>
      <c r="FIP69" s="197"/>
      <c r="FIQ69" s="197"/>
      <c r="FIR69" s="197"/>
      <c r="FIS69" s="197"/>
      <c r="FIT69" s="197"/>
      <c r="FIU69" s="197"/>
      <c r="FIV69" s="197"/>
      <c r="FIW69" s="197"/>
      <c r="FIX69" s="197"/>
      <c r="FIY69" s="197"/>
      <c r="FIZ69" s="197"/>
      <c r="FJA69" s="197"/>
      <c r="FJB69" s="197"/>
      <c r="FJC69" s="197"/>
      <c r="FJD69" s="197"/>
      <c r="FJE69" s="197"/>
      <c r="FJF69" s="197"/>
      <c r="FJG69" s="197"/>
      <c r="FJH69" s="197"/>
      <c r="FJI69" s="197"/>
      <c r="FJJ69" s="197"/>
      <c r="FJK69" s="197"/>
      <c r="FJL69" s="197"/>
      <c r="FJM69" s="197"/>
      <c r="FJN69" s="197"/>
      <c r="FJO69" s="197"/>
      <c r="FJP69" s="197"/>
      <c r="FJQ69" s="197"/>
      <c r="FJR69" s="197"/>
      <c r="FJS69" s="197"/>
      <c r="FJT69" s="197"/>
      <c r="FJU69" s="197"/>
      <c r="FJV69" s="197"/>
      <c r="FJW69" s="197"/>
      <c r="FJX69" s="197"/>
      <c r="FJY69" s="197"/>
      <c r="FJZ69" s="197"/>
      <c r="FKA69" s="197"/>
      <c r="FKB69" s="197"/>
      <c r="FKC69" s="197"/>
      <c r="FKD69" s="197"/>
      <c r="FKE69" s="197"/>
      <c r="FKF69" s="197"/>
      <c r="FKG69" s="197"/>
      <c r="FKH69" s="197"/>
      <c r="FKI69" s="197"/>
      <c r="FKJ69" s="197"/>
      <c r="FKK69" s="197"/>
      <c r="FKL69" s="197"/>
      <c r="FKM69" s="197"/>
      <c r="FKN69" s="197"/>
      <c r="FKO69" s="197"/>
      <c r="FKP69" s="197"/>
      <c r="FKQ69" s="197"/>
      <c r="FKR69" s="197"/>
      <c r="FKS69" s="197"/>
      <c r="FKT69" s="197"/>
      <c r="FKU69" s="197"/>
      <c r="FKV69" s="197"/>
      <c r="FKW69" s="197"/>
      <c r="FKX69" s="197"/>
      <c r="FKY69" s="197"/>
      <c r="FKZ69" s="197"/>
      <c r="FLA69" s="197"/>
      <c r="FLB69" s="197"/>
      <c r="FLC69" s="197"/>
      <c r="FLD69" s="197"/>
      <c r="FLE69" s="197"/>
      <c r="FLF69" s="197"/>
      <c r="FLG69" s="197"/>
      <c r="FLH69" s="197"/>
      <c r="FLI69" s="197"/>
      <c r="FLJ69" s="197"/>
      <c r="FLK69" s="197"/>
      <c r="FLL69" s="197"/>
      <c r="FLM69" s="197"/>
      <c r="FLN69" s="197"/>
      <c r="FLO69" s="197"/>
      <c r="FLP69" s="197"/>
      <c r="FLQ69" s="197"/>
      <c r="FLR69" s="197"/>
      <c r="FLS69" s="197"/>
      <c r="FLT69" s="197"/>
      <c r="FLU69" s="197"/>
      <c r="FLV69" s="197"/>
      <c r="FLW69" s="197"/>
      <c r="FLX69" s="197"/>
      <c r="FLY69" s="197"/>
      <c r="FLZ69" s="197"/>
      <c r="FMA69" s="197"/>
      <c r="FMB69" s="197"/>
      <c r="FMC69" s="197"/>
      <c r="FMD69" s="197"/>
      <c r="FME69" s="197"/>
      <c r="FMF69" s="197"/>
      <c r="FMG69" s="197"/>
      <c r="FMH69" s="197"/>
      <c r="FMI69" s="197"/>
      <c r="FMJ69" s="197"/>
      <c r="FMK69" s="197"/>
      <c r="FML69" s="197"/>
      <c r="FMM69" s="197"/>
      <c r="FMN69" s="197"/>
      <c r="FMO69" s="197"/>
      <c r="FMP69" s="197"/>
      <c r="FMQ69" s="197"/>
      <c r="FMR69" s="197"/>
      <c r="FMS69" s="197"/>
      <c r="FMT69" s="197"/>
      <c r="FMU69" s="197"/>
      <c r="FMV69" s="197"/>
      <c r="FMW69" s="197"/>
      <c r="FMX69" s="197"/>
      <c r="FMY69" s="197"/>
      <c r="FMZ69" s="197"/>
      <c r="FNA69" s="197"/>
      <c r="FNB69" s="197"/>
      <c r="FNC69" s="197"/>
      <c r="FND69" s="197"/>
      <c r="FNE69" s="197"/>
      <c r="FNF69" s="197"/>
      <c r="FNG69" s="197"/>
      <c r="FNH69" s="197"/>
      <c r="FNI69" s="197"/>
      <c r="FNJ69" s="197"/>
      <c r="FNK69" s="197"/>
      <c r="FNL69" s="197"/>
      <c r="FNM69" s="197"/>
      <c r="FNN69" s="197"/>
      <c r="FNO69" s="197"/>
      <c r="FNP69" s="197"/>
      <c r="FNQ69" s="197"/>
      <c r="FNR69" s="197"/>
      <c r="FNS69" s="197"/>
      <c r="FNT69" s="197"/>
      <c r="FNU69" s="197"/>
      <c r="FNV69" s="197"/>
      <c r="FNW69" s="197"/>
      <c r="FNX69" s="197"/>
      <c r="FNY69" s="197"/>
      <c r="FNZ69" s="197"/>
      <c r="FOA69" s="197"/>
      <c r="FOB69" s="197"/>
      <c r="FOC69" s="197"/>
      <c r="FOD69" s="197"/>
      <c r="FOE69" s="197"/>
      <c r="FOF69" s="197"/>
      <c r="FOG69" s="197"/>
      <c r="FOH69" s="197"/>
      <c r="FOI69" s="197"/>
      <c r="FOJ69" s="197"/>
      <c r="FOK69" s="197"/>
      <c r="FOL69" s="197"/>
      <c r="FOM69" s="197"/>
      <c r="FON69" s="197"/>
      <c r="FOO69" s="197"/>
      <c r="FOP69" s="197"/>
      <c r="FOQ69" s="197"/>
      <c r="FOR69" s="197"/>
      <c r="FOS69" s="197"/>
      <c r="FOT69" s="197"/>
      <c r="FOU69" s="197"/>
      <c r="FOV69" s="197"/>
      <c r="FOW69" s="197"/>
      <c r="FOX69" s="197"/>
      <c r="FOY69" s="197"/>
      <c r="FOZ69" s="197"/>
      <c r="FPA69" s="197"/>
      <c r="FPB69" s="197"/>
      <c r="FPC69" s="197"/>
      <c r="FPD69" s="197"/>
      <c r="FPE69" s="197"/>
      <c r="FPF69" s="197"/>
      <c r="FPG69" s="197"/>
      <c r="FPH69" s="197"/>
      <c r="FPI69" s="197"/>
      <c r="FPJ69" s="197"/>
      <c r="FPK69" s="197"/>
      <c r="FPL69" s="197"/>
      <c r="FPM69" s="197"/>
      <c r="FPN69" s="197"/>
      <c r="FPO69" s="197"/>
      <c r="FPP69" s="197"/>
      <c r="FPQ69" s="197"/>
      <c r="FPR69" s="197"/>
      <c r="FPS69" s="197"/>
      <c r="FPT69" s="197"/>
      <c r="FPU69" s="197"/>
      <c r="FPV69" s="197"/>
      <c r="FPW69" s="197"/>
      <c r="FPX69" s="197"/>
      <c r="FPY69" s="197"/>
      <c r="FPZ69" s="197"/>
      <c r="FQA69" s="197"/>
      <c r="FQB69" s="197"/>
      <c r="FQC69" s="197"/>
      <c r="FQD69" s="197"/>
      <c r="FQE69" s="197"/>
      <c r="FQF69" s="197"/>
      <c r="FQG69" s="197"/>
      <c r="FQH69" s="197"/>
      <c r="FQI69" s="197"/>
      <c r="FQJ69" s="197"/>
      <c r="FQK69" s="197"/>
      <c r="FQL69" s="197"/>
      <c r="FQM69" s="197"/>
      <c r="FQN69" s="197"/>
      <c r="FQO69" s="197"/>
      <c r="FQP69" s="197"/>
      <c r="FQQ69" s="197"/>
      <c r="FQR69" s="197"/>
      <c r="FQS69" s="197"/>
      <c r="FQT69" s="197"/>
      <c r="FQU69" s="197"/>
      <c r="FQV69" s="197"/>
      <c r="FQW69" s="197"/>
      <c r="FQX69" s="197"/>
      <c r="FQY69" s="197"/>
      <c r="FQZ69" s="197"/>
      <c r="FRA69" s="197"/>
      <c r="FRB69" s="197"/>
      <c r="FRC69" s="197"/>
      <c r="FRD69" s="197"/>
      <c r="FRE69" s="197"/>
      <c r="FRF69" s="197"/>
      <c r="FRG69" s="197"/>
      <c r="FRH69" s="197"/>
      <c r="FRI69" s="197"/>
      <c r="FRJ69" s="197"/>
      <c r="FRK69" s="197"/>
      <c r="FRL69" s="197"/>
      <c r="FRM69" s="197"/>
      <c r="FRN69" s="197"/>
      <c r="FRO69" s="197"/>
      <c r="FRP69" s="197"/>
      <c r="FRQ69" s="197"/>
      <c r="FRR69" s="197"/>
      <c r="FRS69" s="197"/>
      <c r="FRT69" s="197"/>
      <c r="FRU69" s="197"/>
      <c r="FRV69" s="197"/>
      <c r="FRW69" s="197"/>
      <c r="FRX69" s="197"/>
      <c r="FRY69" s="197"/>
      <c r="FRZ69" s="197"/>
      <c r="FSA69" s="197"/>
      <c r="FSB69" s="197"/>
      <c r="FSC69" s="197"/>
      <c r="FSD69" s="197"/>
      <c r="FSE69" s="197"/>
      <c r="FSF69" s="197"/>
      <c r="FSG69" s="197"/>
      <c r="FSH69" s="197"/>
      <c r="FSI69" s="197"/>
      <c r="FSJ69" s="197"/>
      <c r="FSK69" s="197"/>
      <c r="FSL69" s="197"/>
      <c r="FSM69" s="197"/>
      <c r="FSN69" s="197"/>
      <c r="FSO69" s="197"/>
      <c r="FSP69" s="197"/>
      <c r="FSQ69" s="197"/>
      <c r="FSR69" s="197"/>
      <c r="FSS69" s="197"/>
      <c r="FST69" s="197"/>
      <c r="FSU69" s="197"/>
      <c r="FSV69" s="197"/>
      <c r="FSW69" s="197"/>
      <c r="FSX69" s="197"/>
      <c r="FSY69" s="197"/>
      <c r="FSZ69" s="197"/>
      <c r="FTA69" s="197"/>
      <c r="FTB69" s="197"/>
      <c r="FTC69" s="197"/>
      <c r="FTD69" s="197"/>
      <c r="FTE69" s="197"/>
      <c r="FTF69" s="197"/>
      <c r="FTG69" s="197"/>
      <c r="FTH69" s="197"/>
      <c r="FTI69" s="197"/>
      <c r="FTJ69" s="197"/>
      <c r="FTK69" s="197"/>
      <c r="FTL69" s="197"/>
      <c r="FTM69" s="197"/>
      <c r="FTN69" s="197"/>
      <c r="FTO69" s="197"/>
      <c r="FTP69" s="197"/>
      <c r="FTQ69" s="197"/>
      <c r="FTR69" s="197"/>
      <c r="FTS69" s="197"/>
      <c r="FTT69" s="197"/>
      <c r="FTU69" s="197"/>
      <c r="FTV69" s="197"/>
      <c r="FTW69" s="197"/>
      <c r="FTX69" s="197"/>
      <c r="FTY69" s="197"/>
      <c r="FTZ69" s="197"/>
      <c r="FUA69" s="197"/>
      <c r="FUB69" s="197"/>
      <c r="FUC69" s="197"/>
      <c r="FUD69" s="197"/>
      <c r="FUE69" s="197"/>
      <c r="FUF69" s="197"/>
      <c r="FUG69" s="197"/>
      <c r="FUH69" s="197"/>
      <c r="FUI69" s="197"/>
      <c r="FUJ69" s="197"/>
      <c r="FUK69" s="197"/>
      <c r="FUL69" s="197"/>
      <c r="FUM69" s="197"/>
      <c r="FUN69" s="197"/>
      <c r="FUO69" s="197"/>
      <c r="FUP69" s="197"/>
      <c r="FUQ69" s="197"/>
      <c r="FUR69" s="197"/>
      <c r="FUS69" s="197"/>
      <c r="FUT69" s="197"/>
      <c r="FUU69" s="197"/>
      <c r="FUV69" s="197"/>
      <c r="FUW69" s="197"/>
      <c r="FUX69" s="197"/>
      <c r="FUY69" s="197"/>
      <c r="FUZ69" s="197"/>
      <c r="FVA69" s="197"/>
      <c r="FVB69" s="197"/>
      <c r="FVC69" s="197"/>
      <c r="FVD69" s="197"/>
      <c r="FVE69" s="197"/>
      <c r="FVF69" s="197"/>
      <c r="FVG69" s="197"/>
      <c r="FVH69" s="197"/>
      <c r="FVI69" s="197"/>
      <c r="FVJ69" s="197"/>
      <c r="FVK69" s="197"/>
      <c r="FVL69" s="197"/>
      <c r="FVM69" s="197"/>
      <c r="FVN69" s="197"/>
      <c r="FVO69" s="197"/>
      <c r="FVP69" s="197"/>
      <c r="FVQ69" s="197"/>
      <c r="FVR69" s="197"/>
      <c r="FVS69" s="197"/>
      <c r="FVT69" s="197"/>
      <c r="FVU69" s="197"/>
      <c r="FVV69" s="197"/>
      <c r="FVW69" s="197"/>
      <c r="FVX69" s="197"/>
      <c r="FVY69" s="197"/>
      <c r="FVZ69" s="197"/>
      <c r="FWA69" s="197"/>
      <c r="FWB69" s="197"/>
      <c r="FWC69" s="197"/>
      <c r="FWD69" s="197"/>
      <c r="FWE69" s="197"/>
      <c r="FWF69" s="197"/>
      <c r="FWG69" s="197"/>
      <c r="FWH69" s="197"/>
      <c r="FWI69" s="197"/>
      <c r="FWJ69" s="197"/>
      <c r="FWK69" s="197"/>
      <c r="FWL69" s="197"/>
      <c r="FWM69" s="197"/>
      <c r="FWN69" s="197"/>
      <c r="FWO69" s="197"/>
      <c r="FWP69" s="197"/>
      <c r="FWQ69" s="197"/>
      <c r="FWR69" s="197"/>
      <c r="FWS69" s="197"/>
      <c r="FWT69" s="197"/>
      <c r="FWU69" s="197"/>
      <c r="FWV69" s="197"/>
      <c r="FWW69" s="197"/>
      <c r="FWX69" s="197"/>
      <c r="FWY69" s="197"/>
      <c r="FWZ69" s="197"/>
      <c r="FXA69" s="197"/>
      <c r="FXB69" s="197"/>
      <c r="FXC69" s="197"/>
      <c r="FXD69" s="197"/>
      <c r="FXE69" s="197"/>
      <c r="FXF69" s="197"/>
      <c r="FXG69" s="197"/>
      <c r="FXH69" s="197"/>
      <c r="FXI69" s="197"/>
      <c r="FXJ69" s="197"/>
      <c r="FXK69" s="197"/>
      <c r="FXL69" s="197"/>
      <c r="FXM69" s="197"/>
      <c r="FXN69" s="197"/>
      <c r="FXO69" s="197"/>
      <c r="FXP69" s="197"/>
      <c r="FXQ69" s="197"/>
      <c r="FXR69" s="197"/>
      <c r="FXS69" s="197"/>
      <c r="FXT69" s="197"/>
      <c r="FXU69" s="197"/>
      <c r="FXV69" s="197"/>
      <c r="FXW69" s="197"/>
      <c r="FXX69" s="197"/>
      <c r="FXY69" s="197"/>
      <c r="FXZ69" s="197"/>
      <c r="FYA69" s="197"/>
      <c r="FYB69" s="197"/>
      <c r="FYC69" s="197"/>
      <c r="FYD69" s="197"/>
      <c r="FYE69" s="197"/>
      <c r="FYF69" s="197"/>
      <c r="FYG69" s="197"/>
      <c r="FYH69" s="197"/>
      <c r="FYI69" s="197"/>
      <c r="FYJ69" s="197"/>
      <c r="FYK69" s="197"/>
      <c r="FYL69" s="197"/>
      <c r="FYM69" s="197"/>
      <c r="FYN69" s="197"/>
      <c r="FYO69" s="197"/>
      <c r="FYP69" s="197"/>
      <c r="FYQ69" s="197"/>
      <c r="FYR69" s="197"/>
      <c r="FYS69" s="197"/>
      <c r="FYT69" s="197"/>
      <c r="FYU69" s="197"/>
      <c r="FYV69" s="197"/>
      <c r="FYW69" s="197"/>
      <c r="FYX69" s="197"/>
      <c r="FYY69" s="197"/>
      <c r="FYZ69" s="197"/>
      <c r="FZA69" s="197"/>
      <c r="FZB69" s="197"/>
      <c r="FZC69" s="197"/>
      <c r="FZD69" s="197"/>
      <c r="FZE69" s="197"/>
      <c r="FZF69" s="197"/>
      <c r="FZG69" s="197"/>
      <c r="FZH69" s="197"/>
      <c r="FZI69" s="197"/>
      <c r="FZJ69" s="197"/>
      <c r="FZK69" s="197"/>
      <c r="FZL69" s="197"/>
      <c r="FZM69" s="197"/>
      <c r="FZN69" s="197"/>
      <c r="FZO69" s="197"/>
      <c r="FZP69" s="197"/>
      <c r="FZQ69" s="197"/>
      <c r="FZR69" s="197"/>
      <c r="FZS69" s="197"/>
      <c r="FZT69" s="197"/>
      <c r="FZU69" s="197"/>
      <c r="FZV69" s="197"/>
      <c r="FZW69" s="197"/>
      <c r="FZX69" s="197"/>
      <c r="FZY69" s="197"/>
      <c r="FZZ69" s="197"/>
      <c r="GAA69" s="197"/>
      <c r="GAB69" s="197"/>
      <c r="GAC69" s="197"/>
      <c r="GAD69" s="197"/>
      <c r="GAE69" s="197"/>
      <c r="GAF69" s="197"/>
      <c r="GAG69" s="197"/>
      <c r="GAH69" s="197"/>
      <c r="GAI69" s="197"/>
      <c r="GAJ69" s="197"/>
      <c r="GAK69" s="197"/>
      <c r="GAL69" s="197"/>
      <c r="GAM69" s="197"/>
      <c r="GAN69" s="197"/>
      <c r="GAO69" s="197"/>
      <c r="GAP69" s="197"/>
      <c r="GAQ69" s="197"/>
      <c r="GAR69" s="197"/>
      <c r="GAS69" s="197"/>
      <c r="GAT69" s="197"/>
      <c r="GAU69" s="197"/>
      <c r="GAV69" s="197"/>
      <c r="GAW69" s="197"/>
      <c r="GAX69" s="197"/>
      <c r="GAY69" s="197"/>
      <c r="GAZ69" s="197"/>
      <c r="GBA69" s="197"/>
      <c r="GBB69" s="197"/>
      <c r="GBC69" s="197"/>
      <c r="GBD69" s="197"/>
      <c r="GBE69" s="197"/>
      <c r="GBF69" s="197"/>
      <c r="GBG69" s="197"/>
      <c r="GBH69" s="197"/>
      <c r="GBI69" s="197"/>
      <c r="GBJ69" s="197"/>
      <c r="GBK69" s="197"/>
      <c r="GBL69" s="197"/>
      <c r="GBM69" s="197"/>
      <c r="GBN69" s="197"/>
      <c r="GBO69" s="197"/>
      <c r="GBP69" s="197"/>
      <c r="GBQ69" s="197"/>
      <c r="GBR69" s="197"/>
      <c r="GBS69" s="197"/>
      <c r="GBT69" s="197"/>
      <c r="GBU69" s="197"/>
      <c r="GBV69" s="197"/>
      <c r="GBW69" s="197"/>
      <c r="GBX69" s="197"/>
      <c r="GBY69" s="197"/>
      <c r="GBZ69" s="197"/>
      <c r="GCA69" s="197"/>
      <c r="GCB69" s="197"/>
      <c r="GCC69" s="197"/>
      <c r="GCD69" s="197"/>
      <c r="GCE69" s="197"/>
      <c r="GCF69" s="197"/>
      <c r="GCG69" s="197"/>
      <c r="GCH69" s="197"/>
      <c r="GCI69" s="197"/>
      <c r="GCJ69" s="197"/>
      <c r="GCK69" s="197"/>
      <c r="GCL69" s="197"/>
      <c r="GCM69" s="197"/>
      <c r="GCN69" s="197"/>
      <c r="GCO69" s="197"/>
      <c r="GCP69" s="197"/>
      <c r="GCQ69" s="197"/>
      <c r="GCR69" s="197"/>
      <c r="GCS69" s="197"/>
      <c r="GCT69" s="197"/>
      <c r="GCU69" s="197"/>
      <c r="GCV69" s="197"/>
      <c r="GCW69" s="197"/>
      <c r="GCX69" s="197"/>
      <c r="GCY69" s="197"/>
      <c r="GCZ69" s="197"/>
      <c r="GDA69" s="197"/>
      <c r="GDB69" s="197"/>
      <c r="GDC69" s="197"/>
      <c r="GDD69" s="197"/>
      <c r="GDE69" s="197"/>
      <c r="GDF69" s="197"/>
      <c r="GDG69" s="197"/>
      <c r="GDH69" s="197"/>
      <c r="GDI69" s="197"/>
      <c r="GDJ69" s="197"/>
      <c r="GDK69" s="197"/>
      <c r="GDL69" s="197"/>
      <c r="GDM69" s="197"/>
      <c r="GDN69" s="197"/>
      <c r="GDO69" s="197"/>
      <c r="GDP69" s="197"/>
      <c r="GDQ69" s="197"/>
      <c r="GDR69" s="197"/>
      <c r="GDS69" s="197"/>
      <c r="GDT69" s="197"/>
      <c r="GDU69" s="197"/>
      <c r="GDV69" s="197"/>
      <c r="GDW69" s="197"/>
      <c r="GDX69" s="197"/>
      <c r="GDY69" s="197"/>
      <c r="GDZ69" s="197"/>
      <c r="GEA69" s="197"/>
      <c r="GEB69" s="197"/>
      <c r="GEC69" s="197"/>
      <c r="GED69" s="197"/>
      <c r="GEE69" s="197"/>
      <c r="GEF69" s="197"/>
      <c r="GEG69" s="197"/>
      <c r="GEH69" s="197"/>
      <c r="GEI69" s="197"/>
      <c r="GEJ69" s="197"/>
      <c r="GEK69" s="197"/>
      <c r="GEL69" s="197"/>
      <c r="GEM69" s="197"/>
      <c r="GEN69" s="197"/>
      <c r="GEO69" s="197"/>
      <c r="GEP69" s="197"/>
      <c r="GEQ69" s="197"/>
      <c r="GER69" s="197"/>
      <c r="GES69" s="197"/>
      <c r="GET69" s="197"/>
      <c r="GEU69" s="197"/>
      <c r="GEV69" s="197"/>
      <c r="GEW69" s="197"/>
      <c r="GEX69" s="197"/>
      <c r="GEY69" s="197"/>
      <c r="GEZ69" s="197"/>
      <c r="GFA69" s="197"/>
      <c r="GFB69" s="197"/>
      <c r="GFC69" s="197"/>
      <c r="GFD69" s="197"/>
      <c r="GFE69" s="197"/>
      <c r="GFF69" s="197"/>
      <c r="GFG69" s="197"/>
      <c r="GFH69" s="197"/>
      <c r="GFI69" s="197"/>
      <c r="GFJ69" s="197"/>
      <c r="GFK69" s="197"/>
      <c r="GFL69" s="197"/>
      <c r="GFM69" s="197"/>
      <c r="GFN69" s="197"/>
      <c r="GFO69" s="197"/>
      <c r="GFP69" s="197"/>
      <c r="GFQ69" s="197"/>
      <c r="GFR69" s="197"/>
      <c r="GFS69" s="197"/>
      <c r="GFT69" s="197"/>
      <c r="GFU69" s="197"/>
      <c r="GFV69" s="197"/>
      <c r="GFW69" s="197"/>
      <c r="GFX69" s="197"/>
      <c r="GFY69" s="197"/>
      <c r="GFZ69" s="197"/>
      <c r="GGA69" s="197"/>
      <c r="GGB69" s="197"/>
      <c r="GGC69" s="197"/>
      <c r="GGD69" s="197"/>
      <c r="GGE69" s="197"/>
      <c r="GGF69" s="197"/>
      <c r="GGG69" s="197"/>
      <c r="GGH69" s="197"/>
      <c r="GGI69" s="197"/>
      <c r="GGJ69" s="197"/>
      <c r="GGK69" s="197"/>
      <c r="GGL69" s="197"/>
      <c r="GGM69" s="197"/>
      <c r="GGN69" s="197"/>
      <c r="GGO69" s="197"/>
      <c r="GGP69" s="197"/>
      <c r="GGQ69" s="197"/>
      <c r="GGR69" s="197"/>
      <c r="GGS69" s="197"/>
      <c r="GGT69" s="197"/>
      <c r="GGU69" s="197"/>
      <c r="GGV69" s="197"/>
      <c r="GGW69" s="197"/>
      <c r="GGX69" s="197"/>
      <c r="GGY69" s="197"/>
      <c r="GGZ69" s="197"/>
      <c r="GHA69" s="197"/>
      <c r="GHB69" s="197"/>
      <c r="GHC69" s="197"/>
      <c r="GHD69" s="197"/>
      <c r="GHE69" s="197"/>
      <c r="GHF69" s="197"/>
      <c r="GHG69" s="197"/>
      <c r="GHH69" s="197"/>
      <c r="GHI69" s="197"/>
      <c r="GHJ69" s="197"/>
      <c r="GHK69" s="197"/>
      <c r="GHL69" s="197"/>
      <c r="GHM69" s="197"/>
      <c r="GHN69" s="197"/>
      <c r="GHO69" s="197"/>
      <c r="GHP69" s="197"/>
      <c r="GHQ69" s="197"/>
      <c r="GHR69" s="197"/>
      <c r="GHS69" s="197"/>
      <c r="GHT69" s="197"/>
      <c r="GHU69" s="197"/>
      <c r="GHV69" s="197"/>
      <c r="GHW69" s="197"/>
      <c r="GHX69" s="197"/>
      <c r="GHY69" s="197"/>
      <c r="GHZ69" s="197"/>
      <c r="GIA69" s="197"/>
      <c r="GIB69" s="197"/>
      <c r="GIC69" s="197"/>
      <c r="GID69" s="197"/>
      <c r="GIE69" s="197"/>
      <c r="GIF69" s="197"/>
      <c r="GIG69" s="197"/>
      <c r="GIH69" s="197"/>
      <c r="GII69" s="197"/>
      <c r="GIJ69" s="197"/>
      <c r="GIK69" s="197"/>
      <c r="GIL69" s="197"/>
      <c r="GIM69" s="197"/>
      <c r="GIN69" s="197"/>
      <c r="GIO69" s="197"/>
      <c r="GIP69" s="197"/>
      <c r="GIQ69" s="197"/>
      <c r="GIR69" s="197"/>
      <c r="GIS69" s="197"/>
      <c r="GIT69" s="197"/>
      <c r="GIU69" s="197"/>
      <c r="GIV69" s="197"/>
      <c r="GIW69" s="197"/>
      <c r="GIX69" s="197"/>
      <c r="GIY69" s="197"/>
      <c r="GIZ69" s="197"/>
      <c r="GJA69" s="197"/>
      <c r="GJB69" s="197"/>
      <c r="GJC69" s="197"/>
      <c r="GJD69" s="197"/>
      <c r="GJE69" s="197"/>
      <c r="GJF69" s="197"/>
      <c r="GJG69" s="197"/>
      <c r="GJH69" s="197"/>
      <c r="GJI69" s="197"/>
      <c r="GJJ69" s="197"/>
      <c r="GJK69" s="197"/>
      <c r="GJL69" s="197"/>
      <c r="GJM69" s="197"/>
      <c r="GJN69" s="197"/>
      <c r="GJO69" s="197"/>
      <c r="GJP69" s="197"/>
      <c r="GJQ69" s="197"/>
      <c r="GJR69" s="197"/>
      <c r="GJS69" s="197"/>
      <c r="GJT69" s="197"/>
      <c r="GJU69" s="197"/>
      <c r="GJV69" s="197"/>
      <c r="GJW69" s="197"/>
      <c r="GJX69" s="197"/>
      <c r="GJY69" s="197"/>
      <c r="GJZ69" s="197"/>
      <c r="GKA69" s="197"/>
      <c r="GKB69" s="197"/>
      <c r="GKC69" s="197"/>
      <c r="GKD69" s="197"/>
      <c r="GKE69" s="197"/>
      <c r="GKF69" s="197"/>
      <c r="GKG69" s="197"/>
      <c r="GKH69" s="197"/>
      <c r="GKI69" s="197"/>
      <c r="GKJ69" s="197"/>
      <c r="GKK69" s="197"/>
      <c r="GKL69" s="197"/>
      <c r="GKM69" s="197"/>
      <c r="GKN69" s="197"/>
      <c r="GKO69" s="197"/>
      <c r="GKP69" s="197"/>
      <c r="GKQ69" s="197"/>
      <c r="GKR69" s="197"/>
      <c r="GKS69" s="197"/>
      <c r="GKT69" s="197"/>
      <c r="GKU69" s="197"/>
      <c r="GKV69" s="197"/>
      <c r="GKW69" s="197"/>
      <c r="GKX69" s="197"/>
      <c r="GKY69" s="197"/>
      <c r="GKZ69" s="197"/>
      <c r="GLA69" s="197"/>
      <c r="GLB69" s="197"/>
      <c r="GLC69" s="197"/>
      <c r="GLD69" s="197"/>
      <c r="GLE69" s="197"/>
      <c r="GLF69" s="197"/>
      <c r="GLG69" s="197"/>
      <c r="GLH69" s="197"/>
      <c r="GLI69" s="197"/>
      <c r="GLJ69" s="197"/>
      <c r="GLK69" s="197"/>
      <c r="GLL69" s="197"/>
      <c r="GLM69" s="197"/>
      <c r="GLN69" s="197"/>
      <c r="GLO69" s="197"/>
      <c r="GLP69" s="197"/>
      <c r="GLQ69" s="197"/>
      <c r="GLR69" s="197"/>
      <c r="GLS69" s="197"/>
      <c r="GLT69" s="197"/>
      <c r="GLU69" s="197"/>
      <c r="GLV69" s="197"/>
      <c r="GLW69" s="197"/>
      <c r="GLX69" s="197"/>
      <c r="GLY69" s="197"/>
      <c r="GLZ69" s="197"/>
      <c r="GMA69" s="197"/>
      <c r="GMB69" s="197"/>
      <c r="GMC69" s="197"/>
      <c r="GMD69" s="197"/>
      <c r="GME69" s="197"/>
      <c r="GMF69" s="197"/>
      <c r="GMG69" s="197"/>
      <c r="GMH69" s="197"/>
      <c r="GMI69" s="197"/>
      <c r="GMJ69" s="197"/>
      <c r="GMK69" s="197"/>
      <c r="GML69" s="197"/>
      <c r="GMM69" s="197"/>
      <c r="GMN69" s="197"/>
      <c r="GMO69" s="197"/>
      <c r="GMP69" s="197"/>
      <c r="GMQ69" s="197"/>
      <c r="GMR69" s="197"/>
      <c r="GMS69" s="197"/>
      <c r="GMT69" s="197"/>
      <c r="GMU69" s="197"/>
      <c r="GMV69" s="197"/>
      <c r="GMW69" s="197"/>
      <c r="GMX69" s="197"/>
      <c r="GMY69" s="197"/>
      <c r="GMZ69" s="197"/>
      <c r="GNA69" s="197"/>
      <c r="GNB69" s="197"/>
      <c r="GNC69" s="197"/>
      <c r="GND69" s="197"/>
      <c r="GNE69" s="197"/>
      <c r="GNF69" s="197"/>
      <c r="GNG69" s="197"/>
      <c r="GNH69" s="197"/>
      <c r="GNI69" s="197"/>
      <c r="GNJ69" s="197"/>
      <c r="GNK69" s="197"/>
      <c r="GNL69" s="197"/>
      <c r="GNM69" s="197"/>
      <c r="GNN69" s="197"/>
      <c r="GNO69" s="197"/>
      <c r="GNP69" s="197"/>
      <c r="GNQ69" s="197"/>
      <c r="GNR69" s="197"/>
      <c r="GNS69" s="197"/>
      <c r="GNT69" s="197"/>
      <c r="GNU69" s="197"/>
      <c r="GNV69" s="197"/>
      <c r="GNW69" s="197"/>
      <c r="GNX69" s="197"/>
      <c r="GNY69" s="197"/>
      <c r="GNZ69" s="197"/>
      <c r="GOA69" s="197"/>
      <c r="GOB69" s="197"/>
      <c r="GOC69" s="197"/>
      <c r="GOD69" s="197"/>
      <c r="GOE69" s="197"/>
      <c r="GOF69" s="197"/>
      <c r="GOG69" s="197"/>
      <c r="GOH69" s="197"/>
      <c r="GOI69" s="197"/>
      <c r="GOJ69" s="197"/>
      <c r="GOK69" s="197"/>
      <c r="GOL69" s="197"/>
      <c r="GOM69" s="197"/>
      <c r="GON69" s="197"/>
      <c r="GOO69" s="197"/>
      <c r="GOP69" s="197"/>
      <c r="GOQ69" s="197"/>
      <c r="GOR69" s="197"/>
      <c r="GOS69" s="197"/>
      <c r="GOT69" s="197"/>
      <c r="GOU69" s="197"/>
      <c r="GOV69" s="197"/>
      <c r="GOW69" s="197"/>
      <c r="GOX69" s="197"/>
      <c r="GOY69" s="197"/>
      <c r="GOZ69" s="197"/>
      <c r="GPA69" s="197"/>
      <c r="GPB69" s="197"/>
      <c r="GPC69" s="197"/>
      <c r="GPD69" s="197"/>
      <c r="GPE69" s="197"/>
      <c r="GPF69" s="197"/>
      <c r="GPG69" s="197"/>
      <c r="GPH69" s="197"/>
      <c r="GPI69" s="197"/>
      <c r="GPJ69" s="197"/>
      <c r="GPK69" s="197"/>
      <c r="GPL69" s="197"/>
      <c r="GPM69" s="197"/>
      <c r="GPN69" s="197"/>
      <c r="GPO69" s="197"/>
      <c r="GPP69" s="197"/>
      <c r="GPQ69" s="197"/>
      <c r="GPR69" s="197"/>
      <c r="GPS69" s="197"/>
      <c r="GPT69" s="197"/>
      <c r="GPU69" s="197"/>
      <c r="GPV69" s="197"/>
      <c r="GPW69" s="197"/>
      <c r="GPX69" s="197"/>
      <c r="GPY69" s="197"/>
      <c r="GPZ69" s="197"/>
      <c r="GQA69" s="197"/>
      <c r="GQB69" s="197"/>
      <c r="GQC69" s="197"/>
      <c r="GQD69" s="197"/>
      <c r="GQE69" s="197"/>
      <c r="GQF69" s="197"/>
      <c r="GQG69" s="197"/>
      <c r="GQH69" s="197"/>
      <c r="GQI69" s="197"/>
      <c r="GQJ69" s="197"/>
      <c r="GQK69" s="197"/>
      <c r="GQL69" s="197"/>
      <c r="GQM69" s="197"/>
      <c r="GQN69" s="197"/>
      <c r="GQO69" s="197"/>
      <c r="GQP69" s="197"/>
      <c r="GQQ69" s="197"/>
      <c r="GQR69" s="197"/>
      <c r="GQS69" s="197"/>
      <c r="GQT69" s="197"/>
      <c r="GQU69" s="197"/>
      <c r="GQV69" s="197"/>
      <c r="GQW69" s="197"/>
      <c r="GQX69" s="197"/>
      <c r="GQY69" s="197"/>
      <c r="GQZ69" s="197"/>
      <c r="GRA69" s="197"/>
      <c r="GRB69" s="197"/>
      <c r="GRC69" s="197"/>
      <c r="GRD69" s="197"/>
      <c r="GRE69" s="197"/>
      <c r="GRF69" s="197"/>
      <c r="GRG69" s="197"/>
      <c r="GRH69" s="197"/>
      <c r="GRI69" s="197"/>
      <c r="GRJ69" s="197"/>
      <c r="GRK69" s="197"/>
      <c r="GRL69" s="197"/>
      <c r="GRM69" s="197"/>
      <c r="GRN69" s="197"/>
      <c r="GRO69" s="197"/>
      <c r="GRP69" s="197"/>
      <c r="GRQ69" s="197"/>
      <c r="GRR69" s="197"/>
      <c r="GRS69" s="197"/>
      <c r="GRT69" s="197"/>
      <c r="GRU69" s="197"/>
      <c r="GRV69" s="197"/>
      <c r="GRW69" s="197"/>
      <c r="GRX69" s="197"/>
      <c r="GRY69" s="197"/>
      <c r="GRZ69" s="197"/>
      <c r="GSA69" s="197"/>
      <c r="GSB69" s="197"/>
      <c r="GSC69" s="197"/>
      <c r="GSD69" s="197"/>
      <c r="GSE69" s="197"/>
      <c r="GSF69" s="197"/>
      <c r="GSG69" s="197"/>
      <c r="GSH69" s="197"/>
      <c r="GSI69" s="197"/>
      <c r="GSJ69" s="197"/>
      <c r="GSK69" s="197"/>
      <c r="GSL69" s="197"/>
      <c r="GSM69" s="197"/>
      <c r="GSN69" s="197"/>
      <c r="GSO69" s="197"/>
      <c r="GSP69" s="197"/>
      <c r="GSQ69" s="197"/>
      <c r="GSR69" s="197"/>
      <c r="GSS69" s="197"/>
      <c r="GST69" s="197"/>
      <c r="GSU69" s="197"/>
      <c r="GSV69" s="197"/>
      <c r="GSW69" s="197"/>
      <c r="GSX69" s="197"/>
      <c r="GSY69" s="197"/>
      <c r="GSZ69" s="197"/>
      <c r="GTA69" s="197"/>
      <c r="GTB69" s="197"/>
      <c r="GTC69" s="197"/>
      <c r="GTD69" s="197"/>
      <c r="GTE69" s="197"/>
      <c r="GTF69" s="197"/>
      <c r="GTG69" s="197"/>
      <c r="GTH69" s="197"/>
      <c r="GTI69" s="197"/>
      <c r="GTJ69" s="197"/>
      <c r="GTK69" s="197"/>
      <c r="GTL69" s="197"/>
      <c r="GTM69" s="197"/>
      <c r="GTN69" s="197"/>
      <c r="GTO69" s="197"/>
      <c r="GTP69" s="197"/>
      <c r="GTQ69" s="197"/>
      <c r="GTR69" s="197"/>
      <c r="GTS69" s="197"/>
      <c r="GTT69" s="197"/>
      <c r="GTU69" s="197"/>
      <c r="GTV69" s="197"/>
      <c r="GTW69" s="197"/>
      <c r="GTX69" s="197"/>
      <c r="GTY69" s="197"/>
      <c r="GTZ69" s="197"/>
      <c r="GUA69" s="197"/>
      <c r="GUB69" s="197"/>
      <c r="GUC69" s="197"/>
      <c r="GUD69" s="197"/>
      <c r="GUE69" s="197"/>
      <c r="GUF69" s="197"/>
      <c r="GUG69" s="197"/>
      <c r="GUH69" s="197"/>
      <c r="GUI69" s="197"/>
      <c r="GUJ69" s="197"/>
      <c r="GUK69" s="197"/>
      <c r="GUL69" s="197"/>
      <c r="GUM69" s="197"/>
      <c r="GUN69" s="197"/>
      <c r="GUO69" s="197"/>
      <c r="GUP69" s="197"/>
      <c r="GUQ69" s="197"/>
      <c r="GUR69" s="197"/>
      <c r="GUS69" s="197"/>
      <c r="GUT69" s="197"/>
      <c r="GUU69" s="197"/>
      <c r="GUV69" s="197"/>
      <c r="GUW69" s="197"/>
      <c r="GUX69" s="197"/>
      <c r="GUY69" s="197"/>
      <c r="GUZ69" s="197"/>
      <c r="GVA69" s="197"/>
      <c r="GVB69" s="197"/>
      <c r="GVC69" s="197"/>
      <c r="GVD69" s="197"/>
      <c r="GVE69" s="197"/>
      <c r="GVF69" s="197"/>
      <c r="GVG69" s="197"/>
      <c r="GVH69" s="197"/>
      <c r="GVI69" s="197"/>
      <c r="GVJ69" s="197"/>
      <c r="GVK69" s="197"/>
      <c r="GVL69" s="197"/>
      <c r="GVM69" s="197"/>
      <c r="GVN69" s="197"/>
      <c r="GVO69" s="197"/>
      <c r="GVP69" s="197"/>
      <c r="GVQ69" s="197"/>
      <c r="GVR69" s="197"/>
      <c r="GVS69" s="197"/>
      <c r="GVT69" s="197"/>
      <c r="GVU69" s="197"/>
      <c r="GVV69" s="197"/>
      <c r="GVW69" s="197"/>
      <c r="GVX69" s="197"/>
      <c r="GVY69" s="197"/>
      <c r="GVZ69" s="197"/>
      <c r="GWA69" s="197"/>
      <c r="GWB69" s="197"/>
      <c r="GWC69" s="197"/>
      <c r="GWD69" s="197"/>
      <c r="GWE69" s="197"/>
      <c r="GWF69" s="197"/>
      <c r="GWG69" s="197"/>
      <c r="GWH69" s="197"/>
      <c r="GWI69" s="197"/>
      <c r="GWJ69" s="197"/>
      <c r="GWK69" s="197"/>
      <c r="GWL69" s="197"/>
      <c r="GWM69" s="197"/>
      <c r="GWN69" s="197"/>
      <c r="GWO69" s="197"/>
      <c r="GWP69" s="197"/>
      <c r="GWQ69" s="197"/>
      <c r="GWR69" s="197"/>
      <c r="GWS69" s="197"/>
      <c r="GWT69" s="197"/>
      <c r="GWU69" s="197"/>
      <c r="GWV69" s="197"/>
      <c r="GWW69" s="197"/>
      <c r="GWX69" s="197"/>
      <c r="GWY69" s="197"/>
      <c r="GWZ69" s="197"/>
      <c r="GXA69" s="197"/>
      <c r="GXB69" s="197"/>
      <c r="GXC69" s="197"/>
      <c r="GXD69" s="197"/>
      <c r="GXE69" s="197"/>
      <c r="GXF69" s="197"/>
      <c r="GXG69" s="197"/>
      <c r="GXH69" s="197"/>
      <c r="GXI69" s="197"/>
      <c r="GXJ69" s="197"/>
      <c r="GXK69" s="197"/>
      <c r="GXL69" s="197"/>
      <c r="GXM69" s="197"/>
      <c r="GXN69" s="197"/>
      <c r="GXO69" s="197"/>
      <c r="GXP69" s="197"/>
      <c r="GXQ69" s="197"/>
      <c r="GXR69" s="197"/>
      <c r="GXS69" s="197"/>
      <c r="GXT69" s="197"/>
      <c r="GXU69" s="197"/>
      <c r="GXV69" s="197"/>
      <c r="GXW69" s="197"/>
      <c r="GXX69" s="197"/>
      <c r="GXY69" s="197"/>
      <c r="GXZ69" s="197"/>
      <c r="GYA69" s="197"/>
      <c r="GYB69" s="197"/>
      <c r="GYC69" s="197"/>
      <c r="GYD69" s="197"/>
      <c r="GYE69" s="197"/>
      <c r="GYF69" s="197"/>
      <c r="GYG69" s="197"/>
      <c r="GYH69" s="197"/>
      <c r="GYI69" s="197"/>
      <c r="GYJ69" s="197"/>
      <c r="GYK69" s="197"/>
      <c r="GYL69" s="197"/>
      <c r="GYM69" s="197"/>
      <c r="GYN69" s="197"/>
      <c r="GYO69" s="197"/>
      <c r="GYP69" s="197"/>
      <c r="GYQ69" s="197"/>
      <c r="GYR69" s="197"/>
      <c r="GYS69" s="197"/>
      <c r="GYT69" s="197"/>
      <c r="GYU69" s="197"/>
      <c r="GYV69" s="197"/>
      <c r="GYW69" s="197"/>
      <c r="GYX69" s="197"/>
      <c r="GYY69" s="197"/>
      <c r="GYZ69" s="197"/>
      <c r="GZA69" s="197"/>
      <c r="GZB69" s="197"/>
      <c r="GZC69" s="197"/>
      <c r="GZD69" s="197"/>
      <c r="GZE69" s="197"/>
      <c r="GZF69" s="197"/>
      <c r="GZG69" s="197"/>
      <c r="GZH69" s="197"/>
      <c r="GZI69" s="197"/>
      <c r="GZJ69" s="197"/>
      <c r="GZK69" s="197"/>
      <c r="GZL69" s="197"/>
      <c r="GZM69" s="197"/>
      <c r="GZN69" s="197"/>
      <c r="GZO69" s="197"/>
      <c r="GZP69" s="197"/>
      <c r="GZQ69" s="197"/>
      <c r="GZR69" s="197"/>
      <c r="GZS69" s="197"/>
      <c r="GZT69" s="197"/>
      <c r="GZU69" s="197"/>
      <c r="GZV69" s="197"/>
      <c r="GZW69" s="197"/>
      <c r="GZX69" s="197"/>
      <c r="GZY69" s="197"/>
      <c r="GZZ69" s="197"/>
      <c r="HAA69" s="197"/>
      <c r="HAB69" s="197"/>
      <c r="HAC69" s="197"/>
      <c r="HAD69" s="197"/>
      <c r="HAE69" s="197"/>
      <c r="HAF69" s="197"/>
      <c r="HAG69" s="197"/>
      <c r="HAH69" s="197"/>
      <c r="HAI69" s="197"/>
      <c r="HAJ69" s="197"/>
      <c r="HAK69" s="197"/>
      <c r="HAL69" s="197"/>
      <c r="HAM69" s="197"/>
      <c r="HAN69" s="197"/>
      <c r="HAO69" s="197"/>
      <c r="HAP69" s="197"/>
      <c r="HAQ69" s="197"/>
      <c r="HAR69" s="197"/>
      <c r="HAS69" s="197"/>
      <c r="HAT69" s="197"/>
      <c r="HAU69" s="197"/>
      <c r="HAV69" s="197"/>
      <c r="HAW69" s="197"/>
      <c r="HAX69" s="197"/>
      <c r="HAY69" s="197"/>
      <c r="HAZ69" s="197"/>
      <c r="HBA69" s="197"/>
      <c r="HBB69" s="197"/>
      <c r="HBC69" s="197"/>
      <c r="HBD69" s="197"/>
      <c r="HBE69" s="197"/>
      <c r="HBF69" s="197"/>
      <c r="HBG69" s="197"/>
      <c r="HBH69" s="197"/>
      <c r="HBI69" s="197"/>
      <c r="HBJ69" s="197"/>
      <c r="HBK69" s="197"/>
      <c r="HBL69" s="197"/>
      <c r="HBM69" s="197"/>
      <c r="HBN69" s="197"/>
      <c r="HBO69" s="197"/>
      <c r="HBP69" s="197"/>
      <c r="HBQ69" s="197"/>
      <c r="HBR69" s="197"/>
      <c r="HBS69" s="197"/>
      <c r="HBT69" s="197"/>
      <c r="HBU69" s="197"/>
      <c r="HBV69" s="197"/>
      <c r="HBW69" s="197"/>
      <c r="HBX69" s="197"/>
      <c r="HBY69" s="197"/>
      <c r="HBZ69" s="197"/>
      <c r="HCA69" s="197"/>
      <c r="HCB69" s="197"/>
      <c r="HCC69" s="197"/>
      <c r="HCD69" s="197"/>
      <c r="HCE69" s="197"/>
      <c r="HCF69" s="197"/>
      <c r="HCG69" s="197"/>
      <c r="HCH69" s="197"/>
      <c r="HCI69" s="197"/>
      <c r="HCJ69" s="197"/>
      <c r="HCK69" s="197"/>
      <c r="HCL69" s="197"/>
      <c r="HCM69" s="197"/>
      <c r="HCN69" s="197"/>
      <c r="HCO69" s="197"/>
      <c r="HCP69" s="197"/>
      <c r="HCQ69" s="197"/>
      <c r="HCR69" s="197"/>
      <c r="HCS69" s="197"/>
      <c r="HCT69" s="197"/>
      <c r="HCU69" s="197"/>
      <c r="HCV69" s="197"/>
      <c r="HCW69" s="197"/>
      <c r="HCX69" s="197"/>
      <c r="HCY69" s="197"/>
      <c r="HCZ69" s="197"/>
      <c r="HDA69" s="197"/>
      <c r="HDB69" s="197"/>
      <c r="HDC69" s="197"/>
      <c r="HDD69" s="197"/>
      <c r="HDE69" s="197"/>
      <c r="HDF69" s="197"/>
      <c r="HDG69" s="197"/>
      <c r="HDH69" s="197"/>
      <c r="HDI69" s="197"/>
      <c r="HDJ69" s="197"/>
      <c r="HDK69" s="197"/>
      <c r="HDL69" s="197"/>
      <c r="HDM69" s="197"/>
      <c r="HDN69" s="197"/>
      <c r="HDO69" s="197"/>
      <c r="HDP69" s="197"/>
      <c r="HDQ69" s="197"/>
      <c r="HDR69" s="197"/>
      <c r="HDS69" s="197"/>
      <c r="HDT69" s="197"/>
      <c r="HDU69" s="197"/>
      <c r="HDV69" s="197"/>
      <c r="HDW69" s="197"/>
      <c r="HDX69" s="197"/>
      <c r="HDY69" s="197"/>
      <c r="HDZ69" s="197"/>
      <c r="HEA69" s="197"/>
      <c r="HEB69" s="197"/>
      <c r="HEC69" s="197"/>
      <c r="HED69" s="197"/>
      <c r="HEE69" s="197"/>
      <c r="HEF69" s="197"/>
      <c r="HEG69" s="197"/>
      <c r="HEH69" s="197"/>
      <c r="HEI69" s="197"/>
      <c r="HEJ69" s="197"/>
      <c r="HEK69" s="197"/>
      <c r="HEL69" s="197"/>
      <c r="HEM69" s="197"/>
      <c r="HEN69" s="197"/>
      <c r="HEO69" s="197"/>
      <c r="HEP69" s="197"/>
      <c r="HEQ69" s="197"/>
      <c r="HER69" s="197"/>
      <c r="HES69" s="197"/>
      <c r="HET69" s="197"/>
      <c r="HEU69" s="197"/>
      <c r="HEV69" s="197"/>
      <c r="HEW69" s="197"/>
      <c r="HEX69" s="197"/>
      <c r="HEY69" s="197"/>
      <c r="HEZ69" s="197"/>
      <c r="HFA69" s="197"/>
      <c r="HFB69" s="197"/>
      <c r="HFC69" s="197"/>
      <c r="HFD69" s="197"/>
      <c r="HFE69" s="197"/>
      <c r="HFF69" s="197"/>
      <c r="HFG69" s="197"/>
      <c r="HFH69" s="197"/>
      <c r="HFI69" s="197"/>
      <c r="HFJ69" s="197"/>
      <c r="HFK69" s="197"/>
      <c r="HFL69" s="197"/>
      <c r="HFM69" s="197"/>
      <c r="HFN69" s="197"/>
      <c r="HFO69" s="197"/>
      <c r="HFP69" s="197"/>
      <c r="HFQ69" s="197"/>
      <c r="HFR69" s="197"/>
      <c r="HFS69" s="197"/>
      <c r="HFT69" s="197"/>
      <c r="HFU69" s="197"/>
      <c r="HFV69" s="197"/>
      <c r="HFW69" s="197"/>
      <c r="HFX69" s="197"/>
      <c r="HFY69" s="197"/>
      <c r="HFZ69" s="197"/>
      <c r="HGA69" s="197"/>
      <c r="HGB69" s="197"/>
      <c r="HGC69" s="197"/>
      <c r="HGD69" s="197"/>
      <c r="HGE69" s="197"/>
      <c r="HGF69" s="197"/>
      <c r="HGG69" s="197"/>
      <c r="HGH69" s="197"/>
      <c r="HGI69" s="197"/>
      <c r="HGJ69" s="197"/>
      <c r="HGK69" s="197"/>
      <c r="HGL69" s="197"/>
      <c r="HGM69" s="197"/>
      <c r="HGN69" s="197"/>
      <c r="HGO69" s="197"/>
      <c r="HGP69" s="197"/>
      <c r="HGQ69" s="197"/>
      <c r="HGR69" s="197"/>
      <c r="HGS69" s="197"/>
      <c r="HGT69" s="197"/>
      <c r="HGU69" s="197"/>
      <c r="HGV69" s="197"/>
      <c r="HGW69" s="197"/>
      <c r="HGX69" s="197"/>
      <c r="HGY69" s="197"/>
      <c r="HGZ69" s="197"/>
      <c r="HHA69" s="197"/>
      <c r="HHB69" s="197"/>
      <c r="HHC69" s="197"/>
      <c r="HHD69" s="197"/>
      <c r="HHE69" s="197"/>
      <c r="HHF69" s="197"/>
      <c r="HHG69" s="197"/>
      <c r="HHH69" s="197"/>
      <c r="HHI69" s="197"/>
      <c r="HHJ69" s="197"/>
      <c r="HHK69" s="197"/>
      <c r="HHL69" s="197"/>
      <c r="HHM69" s="197"/>
      <c r="HHN69" s="197"/>
      <c r="HHO69" s="197"/>
      <c r="HHP69" s="197"/>
      <c r="HHQ69" s="197"/>
      <c r="HHR69" s="197"/>
      <c r="HHS69" s="197"/>
      <c r="HHT69" s="197"/>
      <c r="HHU69" s="197"/>
      <c r="HHV69" s="197"/>
      <c r="HHW69" s="197"/>
      <c r="HHX69" s="197"/>
      <c r="HHY69" s="197"/>
      <c r="HHZ69" s="197"/>
      <c r="HIA69" s="197"/>
      <c r="HIB69" s="197"/>
      <c r="HIC69" s="197"/>
      <c r="HID69" s="197"/>
      <c r="HIE69" s="197"/>
      <c r="HIF69" s="197"/>
      <c r="HIG69" s="197"/>
      <c r="HIH69" s="197"/>
      <c r="HII69" s="197"/>
      <c r="HIJ69" s="197"/>
      <c r="HIK69" s="197"/>
      <c r="HIL69" s="197"/>
      <c r="HIM69" s="197"/>
      <c r="HIN69" s="197"/>
      <c r="HIO69" s="197"/>
      <c r="HIP69" s="197"/>
      <c r="HIQ69" s="197"/>
      <c r="HIR69" s="197"/>
      <c r="HIS69" s="197"/>
      <c r="HIT69" s="197"/>
      <c r="HIU69" s="197"/>
      <c r="HIV69" s="197"/>
      <c r="HIW69" s="197"/>
      <c r="HIX69" s="197"/>
      <c r="HIY69" s="197"/>
      <c r="HIZ69" s="197"/>
      <c r="HJA69" s="197"/>
      <c r="HJB69" s="197"/>
      <c r="HJC69" s="197"/>
      <c r="HJD69" s="197"/>
      <c r="HJE69" s="197"/>
      <c r="HJF69" s="197"/>
      <c r="HJG69" s="197"/>
      <c r="HJH69" s="197"/>
      <c r="HJI69" s="197"/>
      <c r="HJJ69" s="197"/>
      <c r="HJK69" s="197"/>
      <c r="HJL69" s="197"/>
      <c r="HJM69" s="197"/>
      <c r="HJN69" s="197"/>
      <c r="HJO69" s="197"/>
      <c r="HJP69" s="197"/>
      <c r="HJQ69" s="197"/>
      <c r="HJR69" s="197"/>
      <c r="HJS69" s="197"/>
      <c r="HJT69" s="197"/>
      <c r="HJU69" s="197"/>
      <c r="HJV69" s="197"/>
      <c r="HJW69" s="197"/>
      <c r="HJX69" s="197"/>
      <c r="HJY69" s="197"/>
      <c r="HJZ69" s="197"/>
      <c r="HKA69" s="197"/>
      <c r="HKB69" s="197"/>
      <c r="HKC69" s="197"/>
      <c r="HKD69" s="197"/>
      <c r="HKE69" s="197"/>
      <c r="HKF69" s="197"/>
      <c r="HKG69" s="197"/>
      <c r="HKH69" s="197"/>
      <c r="HKI69" s="197"/>
      <c r="HKJ69" s="197"/>
      <c r="HKK69" s="197"/>
      <c r="HKL69" s="197"/>
      <c r="HKM69" s="197"/>
      <c r="HKN69" s="197"/>
      <c r="HKO69" s="197"/>
      <c r="HKP69" s="197"/>
      <c r="HKQ69" s="197"/>
      <c r="HKR69" s="197"/>
      <c r="HKS69" s="197"/>
      <c r="HKT69" s="197"/>
      <c r="HKU69" s="197"/>
      <c r="HKV69" s="197"/>
      <c r="HKW69" s="197"/>
      <c r="HKX69" s="197"/>
      <c r="HKY69" s="197"/>
      <c r="HKZ69" s="197"/>
      <c r="HLA69" s="197"/>
      <c r="HLB69" s="197"/>
      <c r="HLC69" s="197"/>
      <c r="HLD69" s="197"/>
      <c r="HLE69" s="197"/>
      <c r="HLF69" s="197"/>
      <c r="HLG69" s="197"/>
      <c r="HLH69" s="197"/>
      <c r="HLI69" s="197"/>
      <c r="HLJ69" s="197"/>
      <c r="HLK69" s="197"/>
      <c r="HLL69" s="197"/>
      <c r="HLM69" s="197"/>
      <c r="HLN69" s="197"/>
      <c r="HLO69" s="197"/>
      <c r="HLP69" s="197"/>
      <c r="HLQ69" s="197"/>
      <c r="HLR69" s="197"/>
      <c r="HLS69" s="197"/>
      <c r="HLT69" s="197"/>
      <c r="HLU69" s="197"/>
      <c r="HLV69" s="197"/>
      <c r="HLW69" s="197"/>
      <c r="HLX69" s="197"/>
      <c r="HLY69" s="197"/>
      <c r="HLZ69" s="197"/>
      <c r="HMA69" s="197"/>
      <c r="HMB69" s="197"/>
      <c r="HMC69" s="197"/>
      <c r="HMD69" s="197"/>
      <c r="HME69" s="197"/>
      <c r="HMF69" s="197"/>
      <c r="HMG69" s="197"/>
      <c r="HMH69" s="197"/>
      <c r="HMI69" s="197"/>
      <c r="HMJ69" s="197"/>
      <c r="HMK69" s="197"/>
      <c r="HML69" s="197"/>
      <c r="HMM69" s="197"/>
      <c r="HMN69" s="197"/>
      <c r="HMO69" s="197"/>
      <c r="HMP69" s="197"/>
      <c r="HMQ69" s="197"/>
      <c r="HMR69" s="197"/>
      <c r="HMS69" s="197"/>
      <c r="HMT69" s="197"/>
      <c r="HMU69" s="197"/>
      <c r="HMV69" s="197"/>
      <c r="HMW69" s="197"/>
      <c r="HMX69" s="197"/>
      <c r="HMY69" s="197"/>
      <c r="HMZ69" s="197"/>
      <c r="HNA69" s="197"/>
      <c r="HNB69" s="197"/>
      <c r="HNC69" s="197"/>
      <c r="HND69" s="197"/>
      <c r="HNE69" s="197"/>
      <c r="HNF69" s="197"/>
      <c r="HNG69" s="197"/>
      <c r="HNH69" s="197"/>
      <c r="HNI69" s="197"/>
      <c r="HNJ69" s="197"/>
      <c r="HNK69" s="197"/>
      <c r="HNL69" s="197"/>
      <c r="HNM69" s="197"/>
      <c r="HNN69" s="197"/>
      <c r="HNO69" s="197"/>
      <c r="HNP69" s="197"/>
      <c r="HNQ69" s="197"/>
      <c r="HNR69" s="197"/>
      <c r="HNS69" s="197"/>
      <c r="HNT69" s="197"/>
      <c r="HNU69" s="197"/>
      <c r="HNV69" s="197"/>
      <c r="HNW69" s="197"/>
      <c r="HNX69" s="197"/>
      <c r="HNY69" s="197"/>
      <c r="HNZ69" s="197"/>
      <c r="HOA69" s="197"/>
      <c r="HOB69" s="197"/>
      <c r="HOC69" s="197"/>
      <c r="HOD69" s="197"/>
      <c r="HOE69" s="197"/>
      <c r="HOF69" s="197"/>
      <c r="HOG69" s="197"/>
      <c r="HOH69" s="197"/>
      <c r="HOI69" s="197"/>
      <c r="HOJ69" s="197"/>
      <c r="HOK69" s="197"/>
      <c r="HOL69" s="197"/>
      <c r="HOM69" s="197"/>
      <c r="HON69" s="197"/>
      <c r="HOO69" s="197"/>
      <c r="HOP69" s="197"/>
      <c r="HOQ69" s="197"/>
      <c r="HOR69" s="197"/>
      <c r="HOS69" s="197"/>
      <c r="HOT69" s="197"/>
      <c r="HOU69" s="197"/>
      <c r="HOV69" s="197"/>
      <c r="HOW69" s="197"/>
      <c r="HOX69" s="197"/>
      <c r="HOY69" s="197"/>
      <c r="HOZ69" s="197"/>
      <c r="HPA69" s="197"/>
      <c r="HPB69" s="197"/>
      <c r="HPC69" s="197"/>
      <c r="HPD69" s="197"/>
      <c r="HPE69" s="197"/>
      <c r="HPF69" s="197"/>
      <c r="HPG69" s="197"/>
      <c r="HPH69" s="197"/>
      <c r="HPI69" s="197"/>
      <c r="HPJ69" s="197"/>
      <c r="HPK69" s="197"/>
      <c r="HPL69" s="197"/>
      <c r="HPM69" s="197"/>
      <c r="HPN69" s="197"/>
      <c r="HPO69" s="197"/>
      <c r="HPP69" s="197"/>
      <c r="HPQ69" s="197"/>
      <c r="HPR69" s="197"/>
      <c r="HPS69" s="197"/>
      <c r="HPT69" s="197"/>
      <c r="HPU69" s="197"/>
      <c r="HPV69" s="197"/>
      <c r="HPW69" s="197"/>
      <c r="HPX69" s="197"/>
      <c r="HPY69" s="197"/>
      <c r="HPZ69" s="197"/>
      <c r="HQA69" s="197"/>
      <c r="HQB69" s="197"/>
      <c r="HQC69" s="197"/>
      <c r="HQD69" s="197"/>
      <c r="HQE69" s="197"/>
      <c r="HQF69" s="197"/>
      <c r="HQG69" s="197"/>
      <c r="HQH69" s="197"/>
      <c r="HQI69" s="197"/>
      <c r="HQJ69" s="197"/>
      <c r="HQK69" s="197"/>
      <c r="HQL69" s="197"/>
      <c r="HQM69" s="197"/>
      <c r="HQN69" s="197"/>
      <c r="HQO69" s="197"/>
      <c r="HQP69" s="197"/>
      <c r="HQQ69" s="197"/>
      <c r="HQR69" s="197"/>
      <c r="HQS69" s="197"/>
      <c r="HQT69" s="197"/>
      <c r="HQU69" s="197"/>
      <c r="HQV69" s="197"/>
      <c r="HQW69" s="197"/>
      <c r="HQX69" s="197"/>
      <c r="HQY69" s="197"/>
      <c r="HQZ69" s="197"/>
      <c r="HRA69" s="197"/>
      <c r="HRB69" s="197"/>
      <c r="HRC69" s="197"/>
      <c r="HRD69" s="197"/>
      <c r="HRE69" s="197"/>
      <c r="HRF69" s="197"/>
      <c r="HRG69" s="197"/>
      <c r="HRH69" s="197"/>
      <c r="HRI69" s="197"/>
      <c r="HRJ69" s="197"/>
      <c r="HRK69" s="197"/>
      <c r="HRL69" s="197"/>
      <c r="HRM69" s="197"/>
      <c r="HRN69" s="197"/>
      <c r="HRO69" s="197"/>
      <c r="HRP69" s="197"/>
      <c r="HRQ69" s="197"/>
      <c r="HRR69" s="197"/>
      <c r="HRS69" s="197"/>
      <c r="HRT69" s="197"/>
      <c r="HRU69" s="197"/>
      <c r="HRV69" s="197"/>
      <c r="HRW69" s="197"/>
      <c r="HRX69" s="197"/>
      <c r="HRY69" s="197"/>
      <c r="HRZ69" s="197"/>
      <c r="HSA69" s="197"/>
      <c r="HSB69" s="197"/>
      <c r="HSC69" s="197"/>
      <c r="HSD69" s="197"/>
      <c r="HSE69" s="197"/>
      <c r="HSF69" s="197"/>
      <c r="HSG69" s="197"/>
      <c r="HSH69" s="197"/>
      <c r="HSI69" s="197"/>
      <c r="HSJ69" s="197"/>
      <c r="HSK69" s="197"/>
      <c r="HSL69" s="197"/>
      <c r="HSM69" s="197"/>
      <c r="HSN69" s="197"/>
      <c r="HSO69" s="197"/>
      <c r="HSP69" s="197"/>
      <c r="HSQ69" s="197"/>
      <c r="HSR69" s="197"/>
      <c r="HSS69" s="197"/>
      <c r="HST69" s="197"/>
      <c r="HSU69" s="197"/>
      <c r="HSV69" s="197"/>
      <c r="HSW69" s="197"/>
      <c r="HSX69" s="197"/>
      <c r="HSY69" s="197"/>
      <c r="HSZ69" s="197"/>
      <c r="HTA69" s="197"/>
      <c r="HTB69" s="197"/>
      <c r="HTC69" s="197"/>
      <c r="HTD69" s="197"/>
      <c r="HTE69" s="197"/>
      <c r="HTF69" s="197"/>
      <c r="HTG69" s="197"/>
      <c r="HTH69" s="197"/>
      <c r="HTI69" s="197"/>
      <c r="HTJ69" s="197"/>
      <c r="HTK69" s="197"/>
      <c r="HTL69" s="197"/>
      <c r="HTM69" s="197"/>
      <c r="HTN69" s="197"/>
      <c r="HTO69" s="197"/>
      <c r="HTP69" s="197"/>
      <c r="HTQ69" s="197"/>
      <c r="HTR69" s="197"/>
      <c r="HTS69" s="197"/>
      <c r="HTT69" s="197"/>
      <c r="HTU69" s="197"/>
      <c r="HTV69" s="197"/>
      <c r="HTW69" s="197"/>
      <c r="HTX69" s="197"/>
      <c r="HTY69" s="197"/>
      <c r="HTZ69" s="197"/>
      <c r="HUA69" s="197"/>
      <c r="HUB69" s="197"/>
      <c r="HUC69" s="197"/>
      <c r="HUD69" s="197"/>
      <c r="HUE69" s="197"/>
      <c r="HUF69" s="197"/>
      <c r="HUG69" s="197"/>
      <c r="HUH69" s="197"/>
      <c r="HUI69" s="197"/>
      <c r="HUJ69" s="197"/>
      <c r="HUK69" s="197"/>
      <c r="HUL69" s="197"/>
      <c r="HUM69" s="197"/>
      <c r="HUN69" s="197"/>
      <c r="HUO69" s="197"/>
      <c r="HUP69" s="197"/>
      <c r="HUQ69" s="197"/>
      <c r="HUR69" s="197"/>
      <c r="HUS69" s="197"/>
      <c r="HUT69" s="197"/>
      <c r="HUU69" s="197"/>
      <c r="HUV69" s="197"/>
      <c r="HUW69" s="197"/>
      <c r="HUX69" s="197"/>
      <c r="HUY69" s="197"/>
      <c r="HUZ69" s="197"/>
      <c r="HVA69" s="197"/>
      <c r="HVB69" s="197"/>
      <c r="HVC69" s="197"/>
      <c r="HVD69" s="197"/>
      <c r="HVE69" s="197"/>
      <c r="HVF69" s="197"/>
      <c r="HVG69" s="197"/>
      <c r="HVH69" s="197"/>
      <c r="HVI69" s="197"/>
      <c r="HVJ69" s="197"/>
      <c r="HVK69" s="197"/>
      <c r="HVL69" s="197"/>
      <c r="HVM69" s="197"/>
      <c r="HVN69" s="197"/>
      <c r="HVO69" s="197"/>
      <c r="HVP69" s="197"/>
      <c r="HVQ69" s="197"/>
      <c r="HVR69" s="197"/>
      <c r="HVS69" s="197"/>
      <c r="HVT69" s="197"/>
      <c r="HVU69" s="197"/>
      <c r="HVV69" s="197"/>
      <c r="HVW69" s="197"/>
      <c r="HVX69" s="197"/>
      <c r="HVY69" s="197"/>
      <c r="HVZ69" s="197"/>
      <c r="HWA69" s="197"/>
      <c r="HWB69" s="197"/>
      <c r="HWC69" s="197"/>
      <c r="HWD69" s="197"/>
      <c r="HWE69" s="197"/>
      <c r="HWF69" s="197"/>
      <c r="HWG69" s="197"/>
      <c r="HWH69" s="197"/>
      <c r="HWI69" s="197"/>
      <c r="HWJ69" s="197"/>
      <c r="HWK69" s="197"/>
      <c r="HWL69" s="197"/>
      <c r="HWM69" s="197"/>
      <c r="HWN69" s="197"/>
      <c r="HWO69" s="197"/>
      <c r="HWP69" s="197"/>
      <c r="HWQ69" s="197"/>
      <c r="HWR69" s="197"/>
      <c r="HWS69" s="197"/>
      <c r="HWT69" s="197"/>
      <c r="HWU69" s="197"/>
      <c r="HWV69" s="197"/>
      <c r="HWW69" s="197"/>
      <c r="HWX69" s="197"/>
      <c r="HWY69" s="197"/>
      <c r="HWZ69" s="197"/>
      <c r="HXA69" s="197"/>
      <c r="HXB69" s="197"/>
      <c r="HXC69" s="197"/>
      <c r="HXD69" s="197"/>
      <c r="HXE69" s="197"/>
      <c r="HXF69" s="197"/>
      <c r="HXG69" s="197"/>
      <c r="HXH69" s="197"/>
      <c r="HXI69" s="197"/>
      <c r="HXJ69" s="197"/>
      <c r="HXK69" s="197"/>
      <c r="HXL69" s="197"/>
      <c r="HXM69" s="197"/>
      <c r="HXN69" s="197"/>
      <c r="HXO69" s="197"/>
      <c r="HXP69" s="197"/>
      <c r="HXQ69" s="197"/>
      <c r="HXR69" s="197"/>
      <c r="HXS69" s="197"/>
      <c r="HXT69" s="197"/>
      <c r="HXU69" s="197"/>
      <c r="HXV69" s="197"/>
      <c r="HXW69" s="197"/>
      <c r="HXX69" s="197"/>
      <c r="HXY69" s="197"/>
      <c r="HXZ69" s="197"/>
      <c r="HYA69" s="197"/>
      <c r="HYB69" s="197"/>
      <c r="HYC69" s="197"/>
      <c r="HYD69" s="197"/>
      <c r="HYE69" s="197"/>
      <c r="HYF69" s="197"/>
      <c r="HYG69" s="197"/>
      <c r="HYH69" s="197"/>
      <c r="HYI69" s="197"/>
      <c r="HYJ69" s="197"/>
      <c r="HYK69" s="197"/>
      <c r="HYL69" s="197"/>
      <c r="HYM69" s="197"/>
      <c r="HYN69" s="197"/>
      <c r="HYO69" s="197"/>
      <c r="HYP69" s="197"/>
      <c r="HYQ69" s="197"/>
      <c r="HYR69" s="197"/>
      <c r="HYS69" s="197"/>
      <c r="HYT69" s="197"/>
      <c r="HYU69" s="197"/>
      <c r="HYV69" s="197"/>
      <c r="HYW69" s="197"/>
      <c r="HYX69" s="197"/>
      <c r="HYY69" s="197"/>
      <c r="HYZ69" s="197"/>
      <c r="HZA69" s="197"/>
      <c r="HZB69" s="197"/>
      <c r="HZC69" s="197"/>
      <c r="HZD69" s="197"/>
      <c r="HZE69" s="197"/>
      <c r="HZF69" s="197"/>
      <c r="HZG69" s="197"/>
      <c r="HZH69" s="197"/>
      <c r="HZI69" s="197"/>
      <c r="HZJ69" s="197"/>
      <c r="HZK69" s="197"/>
      <c r="HZL69" s="197"/>
      <c r="HZM69" s="197"/>
      <c r="HZN69" s="197"/>
      <c r="HZO69" s="197"/>
      <c r="HZP69" s="197"/>
      <c r="HZQ69" s="197"/>
      <c r="HZR69" s="197"/>
      <c r="HZS69" s="197"/>
      <c r="HZT69" s="197"/>
      <c r="HZU69" s="197"/>
      <c r="HZV69" s="197"/>
      <c r="HZW69" s="197"/>
      <c r="HZX69" s="197"/>
      <c r="HZY69" s="197"/>
      <c r="HZZ69" s="197"/>
      <c r="IAA69" s="197"/>
      <c r="IAB69" s="197"/>
      <c r="IAC69" s="197"/>
      <c r="IAD69" s="197"/>
      <c r="IAE69" s="197"/>
      <c r="IAF69" s="197"/>
      <c r="IAG69" s="197"/>
      <c r="IAH69" s="197"/>
      <c r="IAI69" s="197"/>
      <c r="IAJ69" s="197"/>
      <c r="IAK69" s="197"/>
      <c r="IAL69" s="197"/>
      <c r="IAM69" s="197"/>
      <c r="IAN69" s="197"/>
      <c r="IAO69" s="197"/>
      <c r="IAP69" s="197"/>
      <c r="IAQ69" s="197"/>
      <c r="IAR69" s="197"/>
      <c r="IAS69" s="197"/>
      <c r="IAT69" s="197"/>
      <c r="IAU69" s="197"/>
      <c r="IAV69" s="197"/>
      <c r="IAW69" s="197"/>
      <c r="IAX69" s="197"/>
      <c r="IAY69" s="197"/>
      <c r="IAZ69" s="197"/>
      <c r="IBA69" s="197"/>
      <c r="IBB69" s="197"/>
      <c r="IBC69" s="197"/>
      <c r="IBD69" s="197"/>
      <c r="IBE69" s="197"/>
      <c r="IBF69" s="197"/>
      <c r="IBG69" s="197"/>
      <c r="IBH69" s="197"/>
      <c r="IBI69" s="197"/>
      <c r="IBJ69" s="197"/>
      <c r="IBK69" s="197"/>
      <c r="IBL69" s="197"/>
      <c r="IBM69" s="197"/>
      <c r="IBN69" s="197"/>
      <c r="IBO69" s="197"/>
      <c r="IBP69" s="197"/>
      <c r="IBQ69" s="197"/>
      <c r="IBR69" s="197"/>
      <c r="IBS69" s="197"/>
      <c r="IBT69" s="197"/>
      <c r="IBU69" s="197"/>
      <c r="IBV69" s="197"/>
      <c r="IBW69" s="197"/>
      <c r="IBX69" s="197"/>
      <c r="IBY69" s="197"/>
      <c r="IBZ69" s="197"/>
      <c r="ICA69" s="197"/>
      <c r="ICB69" s="197"/>
      <c r="ICC69" s="197"/>
      <c r="ICD69" s="197"/>
      <c r="ICE69" s="197"/>
      <c r="ICF69" s="197"/>
      <c r="ICG69" s="197"/>
      <c r="ICH69" s="197"/>
      <c r="ICI69" s="197"/>
      <c r="ICJ69" s="197"/>
      <c r="ICK69" s="197"/>
      <c r="ICL69" s="197"/>
      <c r="ICM69" s="197"/>
      <c r="ICN69" s="197"/>
      <c r="ICO69" s="197"/>
      <c r="ICP69" s="197"/>
      <c r="ICQ69" s="197"/>
      <c r="ICR69" s="197"/>
      <c r="ICS69" s="197"/>
      <c r="ICT69" s="197"/>
      <c r="ICU69" s="197"/>
      <c r="ICV69" s="197"/>
      <c r="ICW69" s="197"/>
      <c r="ICX69" s="197"/>
      <c r="ICY69" s="197"/>
      <c r="ICZ69" s="197"/>
      <c r="IDA69" s="197"/>
      <c r="IDB69" s="197"/>
      <c r="IDC69" s="197"/>
      <c r="IDD69" s="197"/>
      <c r="IDE69" s="197"/>
      <c r="IDF69" s="197"/>
      <c r="IDG69" s="197"/>
      <c r="IDH69" s="197"/>
      <c r="IDI69" s="197"/>
      <c r="IDJ69" s="197"/>
      <c r="IDK69" s="197"/>
      <c r="IDL69" s="197"/>
      <c r="IDM69" s="197"/>
      <c r="IDN69" s="197"/>
      <c r="IDO69" s="197"/>
      <c r="IDP69" s="197"/>
      <c r="IDQ69" s="197"/>
      <c r="IDR69" s="197"/>
      <c r="IDS69" s="197"/>
      <c r="IDT69" s="197"/>
      <c r="IDU69" s="197"/>
      <c r="IDV69" s="197"/>
      <c r="IDW69" s="197"/>
      <c r="IDX69" s="197"/>
      <c r="IDY69" s="197"/>
      <c r="IDZ69" s="197"/>
      <c r="IEA69" s="197"/>
      <c r="IEB69" s="197"/>
      <c r="IEC69" s="197"/>
      <c r="IED69" s="197"/>
      <c r="IEE69" s="197"/>
      <c r="IEF69" s="197"/>
      <c r="IEG69" s="197"/>
      <c r="IEH69" s="197"/>
      <c r="IEI69" s="197"/>
      <c r="IEJ69" s="197"/>
      <c r="IEK69" s="197"/>
      <c r="IEL69" s="197"/>
      <c r="IEM69" s="197"/>
      <c r="IEN69" s="197"/>
      <c r="IEO69" s="197"/>
      <c r="IEP69" s="197"/>
      <c r="IEQ69" s="197"/>
      <c r="IER69" s="197"/>
      <c r="IES69" s="197"/>
      <c r="IET69" s="197"/>
      <c r="IEU69" s="197"/>
      <c r="IEV69" s="197"/>
      <c r="IEW69" s="197"/>
      <c r="IEX69" s="197"/>
      <c r="IEY69" s="197"/>
      <c r="IEZ69" s="197"/>
      <c r="IFA69" s="197"/>
      <c r="IFB69" s="197"/>
      <c r="IFC69" s="197"/>
      <c r="IFD69" s="197"/>
      <c r="IFE69" s="197"/>
      <c r="IFF69" s="197"/>
      <c r="IFG69" s="197"/>
      <c r="IFH69" s="197"/>
      <c r="IFI69" s="197"/>
      <c r="IFJ69" s="197"/>
      <c r="IFK69" s="197"/>
      <c r="IFL69" s="197"/>
      <c r="IFM69" s="197"/>
      <c r="IFN69" s="197"/>
      <c r="IFO69" s="197"/>
      <c r="IFP69" s="197"/>
      <c r="IFQ69" s="197"/>
      <c r="IFR69" s="197"/>
      <c r="IFS69" s="197"/>
      <c r="IFT69" s="197"/>
      <c r="IFU69" s="197"/>
      <c r="IFV69" s="197"/>
      <c r="IFW69" s="197"/>
      <c r="IFX69" s="197"/>
      <c r="IFY69" s="197"/>
      <c r="IFZ69" s="197"/>
      <c r="IGA69" s="197"/>
      <c r="IGB69" s="197"/>
      <c r="IGC69" s="197"/>
      <c r="IGD69" s="197"/>
      <c r="IGE69" s="197"/>
      <c r="IGF69" s="197"/>
      <c r="IGG69" s="197"/>
      <c r="IGH69" s="197"/>
      <c r="IGI69" s="197"/>
      <c r="IGJ69" s="197"/>
      <c r="IGK69" s="197"/>
      <c r="IGL69" s="197"/>
      <c r="IGM69" s="197"/>
      <c r="IGN69" s="197"/>
      <c r="IGO69" s="197"/>
      <c r="IGP69" s="197"/>
      <c r="IGQ69" s="197"/>
      <c r="IGR69" s="197"/>
      <c r="IGS69" s="197"/>
      <c r="IGT69" s="197"/>
      <c r="IGU69" s="197"/>
      <c r="IGV69" s="197"/>
      <c r="IGW69" s="197"/>
      <c r="IGX69" s="197"/>
      <c r="IGY69" s="197"/>
      <c r="IGZ69" s="197"/>
      <c r="IHA69" s="197"/>
      <c r="IHB69" s="197"/>
      <c r="IHC69" s="197"/>
      <c r="IHD69" s="197"/>
      <c r="IHE69" s="197"/>
      <c r="IHF69" s="197"/>
      <c r="IHG69" s="197"/>
      <c r="IHH69" s="197"/>
      <c r="IHI69" s="197"/>
      <c r="IHJ69" s="197"/>
      <c r="IHK69" s="197"/>
      <c r="IHL69" s="197"/>
      <c r="IHM69" s="197"/>
      <c r="IHN69" s="197"/>
      <c r="IHO69" s="197"/>
      <c r="IHP69" s="197"/>
      <c r="IHQ69" s="197"/>
      <c r="IHR69" s="197"/>
      <c r="IHS69" s="197"/>
      <c r="IHT69" s="197"/>
      <c r="IHU69" s="197"/>
      <c r="IHV69" s="197"/>
      <c r="IHW69" s="197"/>
      <c r="IHX69" s="197"/>
      <c r="IHY69" s="197"/>
      <c r="IHZ69" s="197"/>
      <c r="IIA69" s="197"/>
      <c r="IIB69" s="197"/>
      <c r="IIC69" s="197"/>
      <c r="IID69" s="197"/>
      <c r="IIE69" s="197"/>
      <c r="IIF69" s="197"/>
      <c r="IIG69" s="197"/>
      <c r="IIH69" s="197"/>
      <c r="III69" s="197"/>
      <c r="IIJ69" s="197"/>
      <c r="IIK69" s="197"/>
      <c r="IIL69" s="197"/>
      <c r="IIM69" s="197"/>
      <c r="IIN69" s="197"/>
      <c r="IIO69" s="197"/>
      <c r="IIP69" s="197"/>
      <c r="IIQ69" s="197"/>
      <c r="IIR69" s="197"/>
      <c r="IIS69" s="197"/>
      <c r="IIT69" s="197"/>
      <c r="IIU69" s="197"/>
      <c r="IIV69" s="197"/>
      <c r="IIW69" s="197"/>
      <c r="IIX69" s="197"/>
      <c r="IIY69" s="197"/>
      <c r="IIZ69" s="197"/>
      <c r="IJA69" s="197"/>
      <c r="IJB69" s="197"/>
      <c r="IJC69" s="197"/>
      <c r="IJD69" s="197"/>
      <c r="IJE69" s="197"/>
      <c r="IJF69" s="197"/>
      <c r="IJG69" s="197"/>
      <c r="IJH69" s="197"/>
      <c r="IJI69" s="197"/>
      <c r="IJJ69" s="197"/>
      <c r="IJK69" s="197"/>
      <c r="IJL69" s="197"/>
      <c r="IJM69" s="197"/>
      <c r="IJN69" s="197"/>
      <c r="IJO69" s="197"/>
      <c r="IJP69" s="197"/>
      <c r="IJQ69" s="197"/>
      <c r="IJR69" s="197"/>
      <c r="IJS69" s="197"/>
      <c r="IJT69" s="197"/>
      <c r="IJU69" s="197"/>
      <c r="IJV69" s="197"/>
      <c r="IJW69" s="197"/>
      <c r="IJX69" s="197"/>
      <c r="IJY69" s="197"/>
      <c r="IJZ69" s="197"/>
      <c r="IKA69" s="197"/>
      <c r="IKB69" s="197"/>
      <c r="IKC69" s="197"/>
      <c r="IKD69" s="197"/>
      <c r="IKE69" s="197"/>
      <c r="IKF69" s="197"/>
      <c r="IKG69" s="197"/>
      <c r="IKH69" s="197"/>
      <c r="IKI69" s="197"/>
      <c r="IKJ69" s="197"/>
      <c r="IKK69" s="197"/>
      <c r="IKL69" s="197"/>
      <c r="IKM69" s="197"/>
      <c r="IKN69" s="197"/>
      <c r="IKO69" s="197"/>
      <c r="IKP69" s="197"/>
      <c r="IKQ69" s="197"/>
      <c r="IKR69" s="197"/>
      <c r="IKS69" s="197"/>
      <c r="IKT69" s="197"/>
      <c r="IKU69" s="197"/>
      <c r="IKV69" s="197"/>
      <c r="IKW69" s="197"/>
      <c r="IKX69" s="197"/>
      <c r="IKY69" s="197"/>
      <c r="IKZ69" s="197"/>
      <c r="ILA69" s="197"/>
      <c r="ILB69" s="197"/>
      <c r="ILC69" s="197"/>
      <c r="ILD69" s="197"/>
      <c r="ILE69" s="197"/>
      <c r="ILF69" s="197"/>
      <c r="ILG69" s="197"/>
      <c r="ILH69" s="197"/>
      <c r="ILI69" s="197"/>
      <c r="ILJ69" s="197"/>
      <c r="ILK69" s="197"/>
      <c r="ILL69" s="197"/>
      <c r="ILM69" s="197"/>
      <c r="ILN69" s="197"/>
      <c r="ILO69" s="197"/>
      <c r="ILP69" s="197"/>
      <c r="ILQ69" s="197"/>
      <c r="ILR69" s="197"/>
      <c r="ILS69" s="197"/>
      <c r="ILT69" s="197"/>
      <c r="ILU69" s="197"/>
      <c r="ILV69" s="197"/>
      <c r="ILW69" s="197"/>
      <c r="ILX69" s="197"/>
      <c r="ILY69" s="197"/>
      <c r="ILZ69" s="197"/>
      <c r="IMA69" s="197"/>
      <c r="IMB69" s="197"/>
      <c r="IMC69" s="197"/>
      <c r="IMD69" s="197"/>
      <c r="IME69" s="197"/>
      <c r="IMF69" s="197"/>
      <c r="IMG69" s="197"/>
      <c r="IMH69" s="197"/>
      <c r="IMI69" s="197"/>
      <c r="IMJ69" s="197"/>
      <c r="IMK69" s="197"/>
      <c r="IML69" s="197"/>
      <c r="IMM69" s="197"/>
      <c r="IMN69" s="197"/>
      <c r="IMO69" s="197"/>
      <c r="IMP69" s="197"/>
      <c r="IMQ69" s="197"/>
      <c r="IMR69" s="197"/>
      <c r="IMS69" s="197"/>
      <c r="IMT69" s="197"/>
      <c r="IMU69" s="197"/>
      <c r="IMV69" s="197"/>
      <c r="IMW69" s="197"/>
      <c r="IMX69" s="197"/>
      <c r="IMY69" s="197"/>
      <c r="IMZ69" s="197"/>
      <c r="INA69" s="197"/>
      <c r="INB69" s="197"/>
      <c r="INC69" s="197"/>
      <c r="IND69" s="197"/>
      <c r="INE69" s="197"/>
      <c r="INF69" s="197"/>
      <c r="ING69" s="197"/>
      <c r="INH69" s="197"/>
      <c r="INI69" s="197"/>
      <c r="INJ69" s="197"/>
      <c r="INK69" s="197"/>
      <c r="INL69" s="197"/>
      <c r="INM69" s="197"/>
      <c r="INN69" s="197"/>
      <c r="INO69" s="197"/>
      <c r="INP69" s="197"/>
      <c r="INQ69" s="197"/>
      <c r="INR69" s="197"/>
      <c r="INS69" s="197"/>
      <c r="INT69" s="197"/>
      <c r="INU69" s="197"/>
      <c r="INV69" s="197"/>
      <c r="INW69" s="197"/>
      <c r="INX69" s="197"/>
      <c r="INY69" s="197"/>
      <c r="INZ69" s="197"/>
      <c r="IOA69" s="197"/>
      <c r="IOB69" s="197"/>
      <c r="IOC69" s="197"/>
      <c r="IOD69" s="197"/>
      <c r="IOE69" s="197"/>
      <c r="IOF69" s="197"/>
      <c r="IOG69" s="197"/>
      <c r="IOH69" s="197"/>
      <c r="IOI69" s="197"/>
      <c r="IOJ69" s="197"/>
      <c r="IOK69" s="197"/>
      <c r="IOL69" s="197"/>
      <c r="IOM69" s="197"/>
      <c r="ION69" s="197"/>
      <c r="IOO69" s="197"/>
      <c r="IOP69" s="197"/>
      <c r="IOQ69" s="197"/>
      <c r="IOR69" s="197"/>
      <c r="IOS69" s="197"/>
      <c r="IOT69" s="197"/>
      <c r="IOU69" s="197"/>
      <c r="IOV69" s="197"/>
      <c r="IOW69" s="197"/>
      <c r="IOX69" s="197"/>
      <c r="IOY69" s="197"/>
      <c r="IOZ69" s="197"/>
      <c r="IPA69" s="197"/>
      <c r="IPB69" s="197"/>
      <c r="IPC69" s="197"/>
      <c r="IPD69" s="197"/>
      <c r="IPE69" s="197"/>
      <c r="IPF69" s="197"/>
      <c r="IPG69" s="197"/>
      <c r="IPH69" s="197"/>
      <c r="IPI69" s="197"/>
      <c r="IPJ69" s="197"/>
      <c r="IPK69" s="197"/>
      <c r="IPL69" s="197"/>
      <c r="IPM69" s="197"/>
      <c r="IPN69" s="197"/>
      <c r="IPO69" s="197"/>
      <c r="IPP69" s="197"/>
      <c r="IPQ69" s="197"/>
      <c r="IPR69" s="197"/>
      <c r="IPS69" s="197"/>
      <c r="IPT69" s="197"/>
      <c r="IPU69" s="197"/>
      <c r="IPV69" s="197"/>
      <c r="IPW69" s="197"/>
      <c r="IPX69" s="197"/>
      <c r="IPY69" s="197"/>
      <c r="IPZ69" s="197"/>
      <c r="IQA69" s="197"/>
      <c r="IQB69" s="197"/>
      <c r="IQC69" s="197"/>
      <c r="IQD69" s="197"/>
      <c r="IQE69" s="197"/>
      <c r="IQF69" s="197"/>
      <c r="IQG69" s="197"/>
      <c r="IQH69" s="197"/>
      <c r="IQI69" s="197"/>
      <c r="IQJ69" s="197"/>
      <c r="IQK69" s="197"/>
      <c r="IQL69" s="197"/>
      <c r="IQM69" s="197"/>
      <c r="IQN69" s="197"/>
      <c r="IQO69" s="197"/>
      <c r="IQP69" s="197"/>
      <c r="IQQ69" s="197"/>
      <c r="IQR69" s="197"/>
      <c r="IQS69" s="197"/>
      <c r="IQT69" s="197"/>
      <c r="IQU69" s="197"/>
      <c r="IQV69" s="197"/>
      <c r="IQW69" s="197"/>
      <c r="IQX69" s="197"/>
      <c r="IQY69" s="197"/>
      <c r="IQZ69" s="197"/>
      <c r="IRA69" s="197"/>
      <c r="IRB69" s="197"/>
      <c r="IRC69" s="197"/>
      <c r="IRD69" s="197"/>
      <c r="IRE69" s="197"/>
      <c r="IRF69" s="197"/>
      <c r="IRG69" s="197"/>
      <c r="IRH69" s="197"/>
      <c r="IRI69" s="197"/>
      <c r="IRJ69" s="197"/>
      <c r="IRK69" s="197"/>
      <c r="IRL69" s="197"/>
      <c r="IRM69" s="197"/>
      <c r="IRN69" s="197"/>
      <c r="IRO69" s="197"/>
      <c r="IRP69" s="197"/>
      <c r="IRQ69" s="197"/>
      <c r="IRR69" s="197"/>
      <c r="IRS69" s="197"/>
      <c r="IRT69" s="197"/>
      <c r="IRU69" s="197"/>
      <c r="IRV69" s="197"/>
      <c r="IRW69" s="197"/>
      <c r="IRX69" s="197"/>
      <c r="IRY69" s="197"/>
      <c r="IRZ69" s="197"/>
      <c r="ISA69" s="197"/>
      <c r="ISB69" s="197"/>
      <c r="ISC69" s="197"/>
      <c r="ISD69" s="197"/>
      <c r="ISE69" s="197"/>
      <c r="ISF69" s="197"/>
      <c r="ISG69" s="197"/>
      <c r="ISH69" s="197"/>
      <c r="ISI69" s="197"/>
      <c r="ISJ69" s="197"/>
      <c r="ISK69" s="197"/>
      <c r="ISL69" s="197"/>
      <c r="ISM69" s="197"/>
      <c r="ISN69" s="197"/>
      <c r="ISO69" s="197"/>
      <c r="ISP69" s="197"/>
      <c r="ISQ69" s="197"/>
      <c r="ISR69" s="197"/>
      <c r="ISS69" s="197"/>
      <c r="IST69" s="197"/>
      <c r="ISU69" s="197"/>
      <c r="ISV69" s="197"/>
      <c r="ISW69" s="197"/>
      <c r="ISX69" s="197"/>
      <c r="ISY69" s="197"/>
      <c r="ISZ69" s="197"/>
      <c r="ITA69" s="197"/>
      <c r="ITB69" s="197"/>
      <c r="ITC69" s="197"/>
      <c r="ITD69" s="197"/>
      <c r="ITE69" s="197"/>
      <c r="ITF69" s="197"/>
      <c r="ITG69" s="197"/>
      <c r="ITH69" s="197"/>
      <c r="ITI69" s="197"/>
      <c r="ITJ69" s="197"/>
      <c r="ITK69" s="197"/>
      <c r="ITL69" s="197"/>
      <c r="ITM69" s="197"/>
      <c r="ITN69" s="197"/>
      <c r="ITO69" s="197"/>
      <c r="ITP69" s="197"/>
      <c r="ITQ69" s="197"/>
      <c r="ITR69" s="197"/>
      <c r="ITS69" s="197"/>
      <c r="ITT69" s="197"/>
      <c r="ITU69" s="197"/>
      <c r="ITV69" s="197"/>
      <c r="ITW69" s="197"/>
      <c r="ITX69" s="197"/>
      <c r="ITY69" s="197"/>
      <c r="ITZ69" s="197"/>
      <c r="IUA69" s="197"/>
      <c r="IUB69" s="197"/>
      <c r="IUC69" s="197"/>
      <c r="IUD69" s="197"/>
      <c r="IUE69" s="197"/>
      <c r="IUF69" s="197"/>
      <c r="IUG69" s="197"/>
      <c r="IUH69" s="197"/>
      <c r="IUI69" s="197"/>
      <c r="IUJ69" s="197"/>
      <c r="IUK69" s="197"/>
      <c r="IUL69" s="197"/>
      <c r="IUM69" s="197"/>
      <c r="IUN69" s="197"/>
      <c r="IUO69" s="197"/>
      <c r="IUP69" s="197"/>
      <c r="IUQ69" s="197"/>
      <c r="IUR69" s="197"/>
      <c r="IUS69" s="197"/>
      <c r="IUT69" s="197"/>
      <c r="IUU69" s="197"/>
      <c r="IUV69" s="197"/>
      <c r="IUW69" s="197"/>
      <c r="IUX69" s="197"/>
      <c r="IUY69" s="197"/>
      <c r="IUZ69" s="197"/>
      <c r="IVA69" s="197"/>
      <c r="IVB69" s="197"/>
      <c r="IVC69" s="197"/>
      <c r="IVD69" s="197"/>
      <c r="IVE69" s="197"/>
      <c r="IVF69" s="197"/>
      <c r="IVG69" s="197"/>
      <c r="IVH69" s="197"/>
      <c r="IVI69" s="197"/>
      <c r="IVJ69" s="197"/>
      <c r="IVK69" s="197"/>
      <c r="IVL69" s="197"/>
      <c r="IVM69" s="197"/>
      <c r="IVN69" s="197"/>
      <c r="IVO69" s="197"/>
      <c r="IVP69" s="197"/>
      <c r="IVQ69" s="197"/>
      <c r="IVR69" s="197"/>
      <c r="IVS69" s="197"/>
      <c r="IVT69" s="197"/>
      <c r="IVU69" s="197"/>
      <c r="IVV69" s="197"/>
      <c r="IVW69" s="197"/>
      <c r="IVX69" s="197"/>
      <c r="IVY69" s="197"/>
      <c r="IVZ69" s="197"/>
      <c r="IWA69" s="197"/>
      <c r="IWB69" s="197"/>
      <c r="IWC69" s="197"/>
      <c r="IWD69" s="197"/>
      <c r="IWE69" s="197"/>
      <c r="IWF69" s="197"/>
      <c r="IWG69" s="197"/>
      <c r="IWH69" s="197"/>
      <c r="IWI69" s="197"/>
      <c r="IWJ69" s="197"/>
      <c r="IWK69" s="197"/>
      <c r="IWL69" s="197"/>
      <c r="IWM69" s="197"/>
      <c r="IWN69" s="197"/>
      <c r="IWO69" s="197"/>
      <c r="IWP69" s="197"/>
      <c r="IWQ69" s="197"/>
      <c r="IWR69" s="197"/>
      <c r="IWS69" s="197"/>
      <c r="IWT69" s="197"/>
      <c r="IWU69" s="197"/>
      <c r="IWV69" s="197"/>
      <c r="IWW69" s="197"/>
      <c r="IWX69" s="197"/>
      <c r="IWY69" s="197"/>
      <c r="IWZ69" s="197"/>
      <c r="IXA69" s="197"/>
      <c r="IXB69" s="197"/>
      <c r="IXC69" s="197"/>
      <c r="IXD69" s="197"/>
      <c r="IXE69" s="197"/>
      <c r="IXF69" s="197"/>
      <c r="IXG69" s="197"/>
      <c r="IXH69" s="197"/>
      <c r="IXI69" s="197"/>
      <c r="IXJ69" s="197"/>
      <c r="IXK69" s="197"/>
      <c r="IXL69" s="197"/>
      <c r="IXM69" s="197"/>
      <c r="IXN69" s="197"/>
      <c r="IXO69" s="197"/>
      <c r="IXP69" s="197"/>
      <c r="IXQ69" s="197"/>
      <c r="IXR69" s="197"/>
      <c r="IXS69" s="197"/>
      <c r="IXT69" s="197"/>
      <c r="IXU69" s="197"/>
      <c r="IXV69" s="197"/>
      <c r="IXW69" s="197"/>
      <c r="IXX69" s="197"/>
      <c r="IXY69" s="197"/>
      <c r="IXZ69" s="197"/>
      <c r="IYA69" s="197"/>
      <c r="IYB69" s="197"/>
      <c r="IYC69" s="197"/>
      <c r="IYD69" s="197"/>
      <c r="IYE69" s="197"/>
      <c r="IYF69" s="197"/>
      <c r="IYG69" s="197"/>
      <c r="IYH69" s="197"/>
      <c r="IYI69" s="197"/>
      <c r="IYJ69" s="197"/>
      <c r="IYK69" s="197"/>
      <c r="IYL69" s="197"/>
      <c r="IYM69" s="197"/>
      <c r="IYN69" s="197"/>
      <c r="IYO69" s="197"/>
      <c r="IYP69" s="197"/>
      <c r="IYQ69" s="197"/>
      <c r="IYR69" s="197"/>
      <c r="IYS69" s="197"/>
      <c r="IYT69" s="197"/>
      <c r="IYU69" s="197"/>
      <c r="IYV69" s="197"/>
      <c r="IYW69" s="197"/>
      <c r="IYX69" s="197"/>
      <c r="IYY69" s="197"/>
      <c r="IYZ69" s="197"/>
      <c r="IZA69" s="197"/>
      <c r="IZB69" s="197"/>
      <c r="IZC69" s="197"/>
      <c r="IZD69" s="197"/>
      <c r="IZE69" s="197"/>
      <c r="IZF69" s="197"/>
      <c r="IZG69" s="197"/>
      <c r="IZH69" s="197"/>
      <c r="IZI69" s="197"/>
      <c r="IZJ69" s="197"/>
      <c r="IZK69" s="197"/>
      <c r="IZL69" s="197"/>
      <c r="IZM69" s="197"/>
      <c r="IZN69" s="197"/>
      <c r="IZO69" s="197"/>
      <c r="IZP69" s="197"/>
      <c r="IZQ69" s="197"/>
      <c r="IZR69" s="197"/>
      <c r="IZS69" s="197"/>
      <c r="IZT69" s="197"/>
      <c r="IZU69" s="197"/>
      <c r="IZV69" s="197"/>
      <c r="IZW69" s="197"/>
      <c r="IZX69" s="197"/>
      <c r="IZY69" s="197"/>
      <c r="IZZ69" s="197"/>
      <c r="JAA69" s="197"/>
      <c r="JAB69" s="197"/>
      <c r="JAC69" s="197"/>
      <c r="JAD69" s="197"/>
      <c r="JAE69" s="197"/>
      <c r="JAF69" s="197"/>
      <c r="JAG69" s="197"/>
      <c r="JAH69" s="197"/>
      <c r="JAI69" s="197"/>
      <c r="JAJ69" s="197"/>
      <c r="JAK69" s="197"/>
      <c r="JAL69" s="197"/>
      <c r="JAM69" s="197"/>
      <c r="JAN69" s="197"/>
      <c r="JAO69" s="197"/>
      <c r="JAP69" s="197"/>
      <c r="JAQ69" s="197"/>
      <c r="JAR69" s="197"/>
      <c r="JAS69" s="197"/>
      <c r="JAT69" s="197"/>
      <c r="JAU69" s="197"/>
      <c r="JAV69" s="197"/>
      <c r="JAW69" s="197"/>
      <c r="JAX69" s="197"/>
      <c r="JAY69" s="197"/>
      <c r="JAZ69" s="197"/>
      <c r="JBA69" s="197"/>
      <c r="JBB69" s="197"/>
      <c r="JBC69" s="197"/>
      <c r="JBD69" s="197"/>
      <c r="JBE69" s="197"/>
      <c r="JBF69" s="197"/>
      <c r="JBG69" s="197"/>
      <c r="JBH69" s="197"/>
      <c r="JBI69" s="197"/>
      <c r="JBJ69" s="197"/>
      <c r="JBK69" s="197"/>
      <c r="JBL69" s="197"/>
      <c r="JBM69" s="197"/>
      <c r="JBN69" s="197"/>
      <c r="JBO69" s="197"/>
      <c r="JBP69" s="197"/>
      <c r="JBQ69" s="197"/>
      <c r="JBR69" s="197"/>
      <c r="JBS69" s="197"/>
      <c r="JBT69" s="197"/>
      <c r="JBU69" s="197"/>
      <c r="JBV69" s="197"/>
      <c r="JBW69" s="197"/>
      <c r="JBX69" s="197"/>
      <c r="JBY69" s="197"/>
      <c r="JBZ69" s="197"/>
      <c r="JCA69" s="197"/>
      <c r="JCB69" s="197"/>
      <c r="JCC69" s="197"/>
      <c r="JCD69" s="197"/>
      <c r="JCE69" s="197"/>
      <c r="JCF69" s="197"/>
      <c r="JCG69" s="197"/>
      <c r="JCH69" s="197"/>
      <c r="JCI69" s="197"/>
      <c r="JCJ69" s="197"/>
      <c r="JCK69" s="197"/>
      <c r="JCL69" s="197"/>
      <c r="JCM69" s="197"/>
      <c r="JCN69" s="197"/>
      <c r="JCO69" s="197"/>
      <c r="JCP69" s="197"/>
      <c r="JCQ69" s="197"/>
      <c r="JCR69" s="197"/>
      <c r="JCS69" s="197"/>
      <c r="JCT69" s="197"/>
      <c r="JCU69" s="197"/>
      <c r="JCV69" s="197"/>
      <c r="JCW69" s="197"/>
      <c r="JCX69" s="197"/>
      <c r="JCY69" s="197"/>
      <c r="JCZ69" s="197"/>
      <c r="JDA69" s="197"/>
      <c r="JDB69" s="197"/>
      <c r="JDC69" s="197"/>
      <c r="JDD69" s="197"/>
      <c r="JDE69" s="197"/>
      <c r="JDF69" s="197"/>
      <c r="JDG69" s="197"/>
      <c r="JDH69" s="197"/>
      <c r="JDI69" s="197"/>
      <c r="JDJ69" s="197"/>
      <c r="JDK69" s="197"/>
      <c r="JDL69" s="197"/>
      <c r="JDM69" s="197"/>
      <c r="JDN69" s="197"/>
      <c r="JDO69" s="197"/>
      <c r="JDP69" s="197"/>
      <c r="JDQ69" s="197"/>
      <c r="JDR69" s="197"/>
      <c r="JDS69" s="197"/>
      <c r="JDT69" s="197"/>
      <c r="JDU69" s="197"/>
      <c r="JDV69" s="197"/>
      <c r="JDW69" s="197"/>
      <c r="JDX69" s="197"/>
      <c r="JDY69" s="197"/>
      <c r="JDZ69" s="197"/>
      <c r="JEA69" s="197"/>
      <c r="JEB69" s="197"/>
      <c r="JEC69" s="197"/>
      <c r="JED69" s="197"/>
      <c r="JEE69" s="197"/>
      <c r="JEF69" s="197"/>
      <c r="JEG69" s="197"/>
      <c r="JEH69" s="197"/>
      <c r="JEI69" s="197"/>
      <c r="JEJ69" s="197"/>
      <c r="JEK69" s="197"/>
      <c r="JEL69" s="197"/>
      <c r="JEM69" s="197"/>
      <c r="JEN69" s="197"/>
      <c r="JEO69" s="197"/>
      <c r="JEP69" s="197"/>
      <c r="JEQ69" s="197"/>
      <c r="JER69" s="197"/>
      <c r="JES69" s="197"/>
      <c r="JET69" s="197"/>
      <c r="JEU69" s="197"/>
      <c r="JEV69" s="197"/>
      <c r="JEW69" s="197"/>
      <c r="JEX69" s="197"/>
      <c r="JEY69" s="197"/>
      <c r="JEZ69" s="197"/>
      <c r="JFA69" s="197"/>
      <c r="JFB69" s="197"/>
      <c r="JFC69" s="197"/>
      <c r="JFD69" s="197"/>
      <c r="JFE69" s="197"/>
      <c r="JFF69" s="197"/>
      <c r="JFG69" s="197"/>
      <c r="JFH69" s="197"/>
      <c r="JFI69" s="197"/>
      <c r="JFJ69" s="197"/>
      <c r="JFK69" s="197"/>
      <c r="JFL69" s="197"/>
      <c r="JFM69" s="197"/>
      <c r="JFN69" s="197"/>
      <c r="JFO69" s="197"/>
      <c r="JFP69" s="197"/>
      <c r="JFQ69" s="197"/>
      <c r="JFR69" s="197"/>
      <c r="JFS69" s="197"/>
      <c r="JFT69" s="197"/>
      <c r="JFU69" s="197"/>
      <c r="JFV69" s="197"/>
      <c r="JFW69" s="197"/>
      <c r="JFX69" s="197"/>
      <c r="JFY69" s="197"/>
      <c r="JFZ69" s="197"/>
      <c r="JGA69" s="197"/>
      <c r="JGB69" s="197"/>
      <c r="JGC69" s="197"/>
      <c r="JGD69" s="197"/>
      <c r="JGE69" s="197"/>
      <c r="JGF69" s="197"/>
      <c r="JGG69" s="197"/>
      <c r="JGH69" s="197"/>
      <c r="JGI69" s="197"/>
      <c r="JGJ69" s="197"/>
      <c r="JGK69" s="197"/>
      <c r="JGL69" s="197"/>
      <c r="JGM69" s="197"/>
      <c r="JGN69" s="197"/>
      <c r="JGO69" s="197"/>
      <c r="JGP69" s="197"/>
      <c r="JGQ69" s="197"/>
      <c r="JGR69" s="197"/>
      <c r="JGS69" s="197"/>
      <c r="JGT69" s="197"/>
      <c r="JGU69" s="197"/>
      <c r="JGV69" s="197"/>
      <c r="JGW69" s="197"/>
      <c r="JGX69" s="197"/>
      <c r="JGY69" s="197"/>
      <c r="JGZ69" s="197"/>
      <c r="JHA69" s="197"/>
      <c r="JHB69" s="197"/>
      <c r="JHC69" s="197"/>
      <c r="JHD69" s="197"/>
      <c r="JHE69" s="197"/>
      <c r="JHF69" s="197"/>
      <c r="JHG69" s="197"/>
      <c r="JHH69" s="197"/>
      <c r="JHI69" s="197"/>
      <c r="JHJ69" s="197"/>
      <c r="JHK69" s="197"/>
      <c r="JHL69" s="197"/>
      <c r="JHM69" s="197"/>
      <c r="JHN69" s="197"/>
      <c r="JHO69" s="197"/>
      <c r="JHP69" s="197"/>
      <c r="JHQ69" s="197"/>
      <c r="JHR69" s="197"/>
      <c r="JHS69" s="197"/>
      <c r="JHT69" s="197"/>
      <c r="JHU69" s="197"/>
      <c r="JHV69" s="197"/>
      <c r="JHW69" s="197"/>
      <c r="JHX69" s="197"/>
      <c r="JHY69" s="197"/>
      <c r="JHZ69" s="197"/>
      <c r="JIA69" s="197"/>
      <c r="JIB69" s="197"/>
      <c r="JIC69" s="197"/>
      <c r="JID69" s="197"/>
      <c r="JIE69" s="197"/>
      <c r="JIF69" s="197"/>
      <c r="JIG69" s="197"/>
      <c r="JIH69" s="197"/>
      <c r="JII69" s="197"/>
      <c r="JIJ69" s="197"/>
      <c r="JIK69" s="197"/>
      <c r="JIL69" s="197"/>
      <c r="JIM69" s="197"/>
      <c r="JIN69" s="197"/>
      <c r="JIO69" s="197"/>
      <c r="JIP69" s="197"/>
      <c r="JIQ69" s="197"/>
      <c r="JIR69" s="197"/>
      <c r="JIS69" s="197"/>
      <c r="JIT69" s="197"/>
      <c r="JIU69" s="197"/>
      <c r="JIV69" s="197"/>
      <c r="JIW69" s="197"/>
      <c r="JIX69" s="197"/>
      <c r="JIY69" s="197"/>
      <c r="JIZ69" s="197"/>
      <c r="JJA69" s="197"/>
      <c r="JJB69" s="197"/>
      <c r="JJC69" s="197"/>
      <c r="JJD69" s="197"/>
      <c r="JJE69" s="197"/>
      <c r="JJF69" s="197"/>
      <c r="JJG69" s="197"/>
      <c r="JJH69" s="197"/>
      <c r="JJI69" s="197"/>
      <c r="JJJ69" s="197"/>
      <c r="JJK69" s="197"/>
      <c r="JJL69" s="197"/>
      <c r="JJM69" s="197"/>
      <c r="JJN69" s="197"/>
      <c r="JJO69" s="197"/>
      <c r="JJP69" s="197"/>
      <c r="JJQ69" s="197"/>
      <c r="JJR69" s="197"/>
      <c r="JJS69" s="197"/>
      <c r="JJT69" s="197"/>
      <c r="JJU69" s="197"/>
      <c r="JJV69" s="197"/>
      <c r="JJW69" s="197"/>
      <c r="JJX69" s="197"/>
      <c r="JJY69" s="197"/>
      <c r="JJZ69" s="197"/>
      <c r="JKA69" s="197"/>
      <c r="JKB69" s="197"/>
      <c r="JKC69" s="197"/>
      <c r="JKD69" s="197"/>
      <c r="JKE69" s="197"/>
      <c r="JKF69" s="197"/>
      <c r="JKG69" s="197"/>
      <c r="JKH69" s="197"/>
      <c r="JKI69" s="197"/>
      <c r="JKJ69" s="197"/>
      <c r="JKK69" s="197"/>
      <c r="JKL69" s="197"/>
      <c r="JKM69" s="197"/>
      <c r="JKN69" s="197"/>
      <c r="JKO69" s="197"/>
      <c r="JKP69" s="197"/>
      <c r="JKQ69" s="197"/>
      <c r="JKR69" s="197"/>
      <c r="JKS69" s="197"/>
      <c r="JKT69" s="197"/>
      <c r="JKU69" s="197"/>
      <c r="JKV69" s="197"/>
      <c r="JKW69" s="197"/>
      <c r="JKX69" s="197"/>
      <c r="JKY69" s="197"/>
      <c r="JKZ69" s="197"/>
      <c r="JLA69" s="197"/>
      <c r="JLB69" s="197"/>
      <c r="JLC69" s="197"/>
      <c r="JLD69" s="197"/>
      <c r="JLE69" s="197"/>
      <c r="JLF69" s="197"/>
      <c r="JLG69" s="197"/>
      <c r="JLH69" s="197"/>
      <c r="JLI69" s="197"/>
      <c r="JLJ69" s="197"/>
      <c r="JLK69" s="197"/>
      <c r="JLL69" s="197"/>
      <c r="JLM69" s="197"/>
      <c r="JLN69" s="197"/>
      <c r="JLO69" s="197"/>
      <c r="JLP69" s="197"/>
      <c r="JLQ69" s="197"/>
      <c r="JLR69" s="197"/>
      <c r="JLS69" s="197"/>
      <c r="JLT69" s="197"/>
      <c r="JLU69" s="197"/>
      <c r="JLV69" s="197"/>
      <c r="JLW69" s="197"/>
      <c r="JLX69" s="197"/>
      <c r="JLY69" s="197"/>
      <c r="JLZ69" s="197"/>
      <c r="JMA69" s="197"/>
      <c r="JMB69" s="197"/>
      <c r="JMC69" s="197"/>
      <c r="JMD69" s="197"/>
      <c r="JME69" s="197"/>
      <c r="JMF69" s="197"/>
      <c r="JMG69" s="197"/>
      <c r="JMH69" s="197"/>
      <c r="JMI69" s="197"/>
      <c r="JMJ69" s="197"/>
      <c r="JMK69" s="197"/>
      <c r="JML69" s="197"/>
      <c r="JMM69" s="197"/>
      <c r="JMN69" s="197"/>
      <c r="JMO69" s="197"/>
      <c r="JMP69" s="197"/>
      <c r="JMQ69" s="197"/>
      <c r="JMR69" s="197"/>
      <c r="JMS69" s="197"/>
      <c r="JMT69" s="197"/>
      <c r="JMU69" s="197"/>
      <c r="JMV69" s="197"/>
      <c r="JMW69" s="197"/>
      <c r="JMX69" s="197"/>
      <c r="JMY69" s="197"/>
      <c r="JMZ69" s="197"/>
      <c r="JNA69" s="197"/>
      <c r="JNB69" s="197"/>
      <c r="JNC69" s="197"/>
      <c r="JND69" s="197"/>
      <c r="JNE69" s="197"/>
      <c r="JNF69" s="197"/>
      <c r="JNG69" s="197"/>
      <c r="JNH69" s="197"/>
      <c r="JNI69" s="197"/>
      <c r="JNJ69" s="197"/>
      <c r="JNK69" s="197"/>
      <c r="JNL69" s="197"/>
      <c r="JNM69" s="197"/>
      <c r="JNN69" s="197"/>
      <c r="JNO69" s="197"/>
      <c r="JNP69" s="197"/>
      <c r="JNQ69" s="197"/>
      <c r="JNR69" s="197"/>
      <c r="JNS69" s="197"/>
      <c r="JNT69" s="197"/>
      <c r="JNU69" s="197"/>
      <c r="JNV69" s="197"/>
      <c r="JNW69" s="197"/>
      <c r="JNX69" s="197"/>
      <c r="JNY69" s="197"/>
      <c r="JNZ69" s="197"/>
      <c r="JOA69" s="197"/>
      <c r="JOB69" s="197"/>
      <c r="JOC69" s="197"/>
      <c r="JOD69" s="197"/>
      <c r="JOE69" s="197"/>
      <c r="JOF69" s="197"/>
      <c r="JOG69" s="197"/>
      <c r="JOH69" s="197"/>
      <c r="JOI69" s="197"/>
      <c r="JOJ69" s="197"/>
      <c r="JOK69" s="197"/>
      <c r="JOL69" s="197"/>
      <c r="JOM69" s="197"/>
      <c r="JON69" s="197"/>
      <c r="JOO69" s="197"/>
      <c r="JOP69" s="197"/>
      <c r="JOQ69" s="197"/>
      <c r="JOR69" s="197"/>
      <c r="JOS69" s="197"/>
      <c r="JOT69" s="197"/>
      <c r="JOU69" s="197"/>
      <c r="JOV69" s="197"/>
      <c r="JOW69" s="197"/>
      <c r="JOX69" s="197"/>
      <c r="JOY69" s="197"/>
      <c r="JOZ69" s="197"/>
      <c r="JPA69" s="197"/>
      <c r="JPB69" s="197"/>
      <c r="JPC69" s="197"/>
      <c r="JPD69" s="197"/>
      <c r="JPE69" s="197"/>
      <c r="JPF69" s="197"/>
      <c r="JPG69" s="197"/>
      <c r="JPH69" s="197"/>
      <c r="JPI69" s="197"/>
      <c r="JPJ69" s="197"/>
      <c r="JPK69" s="197"/>
      <c r="JPL69" s="197"/>
      <c r="JPM69" s="197"/>
      <c r="JPN69" s="197"/>
      <c r="JPO69" s="197"/>
      <c r="JPP69" s="197"/>
      <c r="JPQ69" s="197"/>
      <c r="JPR69" s="197"/>
      <c r="JPS69" s="197"/>
      <c r="JPT69" s="197"/>
      <c r="JPU69" s="197"/>
      <c r="JPV69" s="197"/>
      <c r="JPW69" s="197"/>
      <c r="JPX69" s="197"/>
      <c r="JPY69" s="197"/>
      <c r="JPZ69" s="197"/>
      <c r="JQA69" s="197"/>
      <c r="JQB69" s="197"/>
      <c r="JQC69" s="197"/>
      <c r="JQD69" s="197"/>
      <c r="JQE69" s="197"/>
      <c r="JQF69" s="197"/>
      <c r="JQG69" s="197"/>
      <c r="JQH69" s="197"/>
      <c r="JQI69" s="197"/>
      <c r="JQJ69" s="197"/>
      <c r="JQK69" s="197"/>
      <c r="JQL69" s="197"/>
      <c r="JQM69" s="197"/>
      <c r="JQN69" s="197"/>
      <c r="JQO69" s="197"/>
      <c r="JQP69" s="197"/>
      <c r="JQQ69" s="197"/>
      <c r="JQR69" s="197"/>
      <c r="JQS69" s="197"/>
      <c r="JQT69" s="197"/>
      <c r="JQU69" s="197"/>
      <c r="JQV69" s="197"/>
      <c r="JQW69" s="197"/>
      <c r="JQX69" s="197"/>
      <c r="JQY69" s="197"/>
      <c r="JQZ69" s="197"/>
      <c r="JRA69" s="197"/>
      <c r="JRB69" s="197"/>
      <c r="JRC69" s="197"/>
      <c r="JRD69" s="197"/>
      <c r="JRE69" s="197"/>
      <c r="JRF69" s="197"/>
      <c r="JRG69" s="197"/>
      <c r="JRH69" s="197"/>
      <c r="JRI69" s="197"/>
      <c r="JRJ69" s="197"/>
      <c r="JRK69" s="197"/>
      <c r="JRL69" s="197"/>
      <c r="JRM69" s="197"/>
      <c r="JRN69" s="197"/>
      <c r="JRO69" s="197"/>
      <c r="JRP69" s="197"/>
      <c r="JRQ69" s="197"/>
      <c r="JRR69" s="197"/>
      <c r="JRS69" s="197"/>
      <c r="JRT69" s="197"/>
      <c r="JRU69" s="197"/>
      <c r="JRV69" s="197"/>
      <c r="JRW69" s="197"/>
      <c r="JRX69" s="197"/>
      <c r="JRY69" s="197"/>
      <c r="JRZ69" s="197"/>
      <c r="JSA69" s="197"/>
      <c r="JSB69" s="197"/>
      <c r="JSC69" s="197"/>
      <c r="JSD69" s="197"/>
      <c r="JSE69" s="197"/>
      <c r="JSF69" s="197"/>
      <c r="JSG69" s="197"/>
      <c r="JSH69" s="197"/>
      <c r="JSI69" s="197"/>
      <c r="JSJ69" s="197"/>
      <c r="JSK69" s="197"/>
      <c r="JSL69" s="197"/>
      <c r="JSM69" s="197"/>
      <c r="JSN69" s="197"/>
      <c r="JSO69" s="197"/>
      <c r="JSP69" s="197"/>
      <c r="JSQ69" s="197"/>
      <c r="JSR69" s="197"/>
      <c r="JSS69" s="197"/>
      <c r="JST69" s="197"/>
      <c r="JSU69" s="197"/>
      <c r="JSV69" s="197"/>
      <c r="JSW69" s="197"/>
      <c r="JSX69" s="197"/>
      <c r="JSY69" s="197"/>
      <c r="JSZ69" s="197"/>
      <c r="JTA69" s="197"/>
      <c r="JTB69" s="197"/>
      <c r="JTC69" s="197"/>
      <c r="JTD69" s="197"/>
      <c r="JTE69" s="197"/>
      <c r="JTF69" s="197"/>
      <c r="JTG69" s="197"/>
      <c r="JTH69" s="197"/>
      <c r="JTI69" s="197"/>
      <c r="JTJ69" s="197"/>
      <c r="JTK69" s="197"/>
      <c r="JTL69" s="197"/>
      <c r="JTM69" s="197"/>
      <c r="JTN69" s="197"/>
      <c r="JTO69" s="197"/>
      <c r="JTP69" s="197"/>
      <c r="JTQ69" s="197"/>
      <c r="JTR69" s="197"/>
      <c r="JTS69" s="197"/>
      <c r="JTT69" s="197"/>
      <c r="JTU69" s="197"/>
      <c r="JTV69" s="197"/>
      <c r="JTW69" s="197"/>
      <c r="JTX69" s="197"/>
      <c r="JTY69" s="197"/>
      <c r="JTZ69" s="197"/>
      <c r="JUA69" s="197"/>
      <c r="JUB69" s="197"/>
      <c r="JUC69" s="197"/>
      <c r="JUD69" s="197"/>
      <c r="JUE69" s="197"/>
      <c r="JUF69" s="197"/>
      <c r="JUG69" s="197"/>
      <c r="JUH69" s="197"/>
      <c r="JUI69" s="197"/>
      <c r="JUJ69" s="197"/>
      <c r="JUK69" s="197"/>
      <c r="JUL69" s="197"/>
      <c r="JUM69" s="197"/>
      <c r="JUN69" s="197"/>
      <c r="JUO69" s="197"/>
      <c r="JUP69" s="197"/>
      <c r="JUQ69" s="197"/>
      <c r="JUR69" s="197"/>
      <c r="JUS69" s="197"/>
      <c r="JUT69" s="197"/>
      <c r="JUU69" s="197"/>
      <c r="JUV69" s="197"/>
      <c r="JUW69" s="197"/>
      <c r="JUX69" s="197"/>
      <c r="JUY69" s="197"/>
      <c r="JUZ69" s="197"/>
      <c r="JVA69" s="197"/>
      <c r="JVB69" s="197"/>
      <c r="JVC69" s="197"/>
      <c r="JVD69" s="197"/>
      <c r="JVE69" s="197"/>
      <c r="JVF69" s="197"/>
      <c r="JVG69" s="197"/>
      <c r="JVH69" s="197"/>
      <c r="JVI69" s="197"/>
      <c r="JVJ69" s="197"/>
      <c r="JVK69" s="197"/>
      <c r="JVL69" s="197"/>
      <c r="JVM69" s="197"/>
      <c r="JVN69" s="197"/>
      <c r="JVO69" s="197"/>
      <c r="JVP69" s="197"/>
      <c r="JVQ69" s="197"/>
      <c r="JVR69" s="197"/>
      <c r="JVS69" s="197"/>
      <c r="JVT69" s="197"/>
      <c r="JVU69" s="197"/>
      <c r="JVV69" s="197"/>
      <c r="JVW69" s="197"/>
      <c r="JVX69" s="197"/>
      <c r="JVY69" s="197"/>
      <c r="JVZ69" s="197"/>
      <c r="JWA69" s="197"/>
      <c r="JWB69" s="197"/>
      <c r="JWC69" s="197"/>
      <c r="JWD69" s="197"/>
      <c r="JWE69" s="197"/>
      <c r="JWF69" s="197"/>
      <c r="JWG69" s="197"/>
      <c r="JWH69" s="197"/>
      <c r="JWI69" s="197"/>
      <c r="JWJ69" s="197"/>
      <c r="JWK69" s="197"/>
      <c r="JWL69" s="197"/>
      <c r="JWM69" s="197"/>
      <c r="JWN69" s="197"/>
      <c r="JWO69" s="197"/>
      <c r="JWP69" s="197"/>
      <c r="JWQ69" s="197"/>
      <c r="JWR69" s="197"/>
      <c r="JWS69" s="197"/>
      <c r="JWT69" s="197"/>
      <c r="JWU69" s="197"/>
      <c r="JWV69" s="197"/>
      <c r="JWW69" s="197"/>
      <c r="JWX69" s="197"/>
      <c r="JWY69" s="197"/>
      <c r="JWZ69" s="197"/>
      <c r="JXA69" s="197"/>
      <c r="JXB69" s="197"/>
      <c r="JXC69" s="197"/>
      <c r="JXD69" s="197"/>
      <c r="JXE69" s="197"/>
      <c r="JXF69" s="197"/>
      <c r="JXG69" s="197"/>
      <c r="JXH69" s="197"/>
      <c r="JXI69" s="197"/>
      <c r="JXJ69" s="197"/>
      <c r="JXK69" s="197"/>
      <c r="JXL69" s="197"/>
      <c r="JXM69" s="197"/>
      <c r="JXN69" s="197"/>
      <c r="JXO69" s="197"/>
      <c r="JXP69" s="197"/>
      <c r="JXQ69" s="197"/>
      <c r="JXR69" s="197"/>
      <c r="JXS69" s="197"/>
      <c r="JXT69" s="197"/>
      <c r="JXU69" s="197"/>
      <c r="JXV69" s="197"/>
      <c r="JXW69" s="197"/>
      <c r="JXX69" s="197"/>
      <c r="JXY69" s="197"/>
      <c r="JXZ69" s="197"/>
      <c r="JYA69" s="197"/>
      <c r="JYB69" s="197"/>
      <c r="JYC69" s="197"/>
      <c r="JYD69" s="197"/>
      <c r="JYE69" s="197"/>
      <c r="JYF69" s="197"/>
      <c r="JYG69" s="197"/>
      <c r="JYH69" s="197"/>
      <c r="JYI69" s="197"/>
      <c r="JYJ69" s="197"/>
      <c r="JYK69" s="197"/>
      <c r="JYL69" s="197"/>
      <c r="JYM69" s="197"/>
      <c r="JYN69" s="197"/>
      <c r="JYO69" s="197"/>
      <c r="JYP69" s="197"/>
      <c r="JYQ69" s="197"/>
      <c r="JYR69" s="197"/>
      <c r="JYS69" s="197"/>
      <c r="JYT69" s="197"/>
      <c r="JYU69" s="197"/>
      <c r="JYV69" s="197"/>
      <c r="JYW69" s="197"/>
      <c r="JYX69" s="197"/>
      <c r="JYY69" s="197"/>
      <c r="JYZ69" s="197"/>
      <c r="JZA69" s="197"/>
      <c r="JZB69" s="197"/>
      <c r="JZC69" s="197"/>
      <c r="JZD69" s="197"/>
      <c r="JZE69" s="197"/>
      <c r="JZF69" s="197"/>
      <c r="JZG69" s="197"/>
      <c r="JZH69" s="197"/>
      <c r="JZI69" s="197"/>
      <c r="JZJ69" s="197"/>
      <c r="JZK69" s="197"/>
      <c r="JZL69" s="197"/>
      <c r="JZM69" s="197"/>
      <c r="JZN69" s="197"/>
      <c r="JZO69" s="197"/>
      <c r="JZP69" s="197"/>
      <c r="JZQ69" s="197"/>
      <c r="JZR69" s="197"/>
      <c r="JZS69" s="197"/>
      <c r="JZT69" s="197"/>
      <c r="JZU69" s="197"/>
      <c r="JZV69" s="197"/>
      <c r="JZW69" s="197"/>
      <c r="JZX69" s="197"/>
      <c r="JZY69" s="197"/>
      <c r="JZZ69" s="197"/>
      <c r="KAA69" s="197"/>
      <c r="KAB69" s="197"/>
      <c r="KAC69" s="197"/>
      <c r="KAD69" s="197"/>
      <c r="KAE69" s="197"/>
      <c r="KAF69" s="197"/>
      <c r="KAG69" s="197"/>
      <c r="KAH69" s="197"/>
      <c r="KAI69" s="197"/>
      <c r="KAJ69" s="197"/>
      <c r="KAK69" s="197"/>
      <c r="KAL69" s="197"/>
      <c r="KAM69" s="197"/>
      <c r="KAN69" s="197"/>
      <c r="KAO69" s="197"/>
      <c r="KAP69" s="197"/>
      <c r="KAQ69" s="197"/>
      <c r="KAR69" s="197"/>
      <c r="KAS69" s="197"/>
      <c r="KAT69" s="197"/>
      <c r="KAU69" s="197"/>
      <c r="KAV69" s="197"/>
      <c r="KAW69" s="197"/>
      <c r="KAX69" s="197"/>
      <c r="KAY69" s="197"/>
      <c r="KAZ69" s="197"/>
      <c r="KBA69" s="197"/>
      <c r="KBB69" s="197"/>
      <c r="KBC69" s="197"/>
      <c r="KBD69" s="197"/>
      <c r="KBE69" s="197"/>
      <c r="KBF69" s="197"/>
      <c r="KBG69" s="197"/>
      <c r="KBH69" s="197"/>
      <c r="KBI69" s="197"/>
      <c r="KBJ69" s="197"/>
      <c r="KBK69" s="197"/>
      <c r="KBL69" s="197"/>
      <c r="KBM69" s="197"/>
      <c r="KBN69" s="197"/>
      <c r="KBO69" s="197"/>
      <c r="KBP69" s="197"/>
      <c r="KBQ69" s="197"/>
      <c r="KBR69" s="197"/>
      <c r="KBS69" s="197"/>
      <c r="KBT69" s="197"/>
      <c r="KBU69" s="197"/>
      <c r="KBV69" s="197"/>
      <c r="KBW69" s="197"/>
      <c r="KBX69" s="197"/>
      <c r="KBY69" s="197"/>
      <c r="KBZ69" s="197"/>
      <c r="KCA69" s="197"/>
      <c r="KCB69" s="197"/>
      <c r="KCC69" s="197"/>
      <c r="KCD69" s="197"/>
      <c r="KCE69" s="197"/>
      <c r="KCF69" s="197"/>
      <c r="KCG69" s="197"/>
      <c r="KCH69" s="197"/>
      <c r="KCI69" s="197"/>
      <c r="KCJ69" s="197"/>
      <c r="KCK69" s="197"/>
      <c r="KCL69" s="197"/>
      <c r="KCM69" s="197"/>
      <c r="KCN69" s="197"/>
      <c r="KCO69" s="197"/>
      <c r="KCP69" s="197"/>
      <c r="KCQ69" s="197"/>
      <c r="KCR69" s="197"/>
      <c r="KCS69" s="197"/>
      <c r="KCT69" s="197"/>
      <c r="KCU69" s="197"/>
      <c r="KCV69" s="197"/>
      <c r="KCW69" s="197"/>
      <c r="KCX69" s="197"/>
      <c r="KCY69" s="197"/>
      <c r="KCZ69" s="197"/>
      <c r="KDA69" s="197"/>
      <c r="KDB69" s="197"/>
      <c r="KDC69" s="197"/>
      <c r="KDD69" s="197"/>
      <c r="KDE69" s="197"/>
      <c r="KDF69" s="197"/>
      <c r="KDG69" s="197"/>
      <c r="KDH69" s="197"/>
      <c r="KDI69" s="197"/>
      <c r="KDJ69" s="197"/>
      <c r="KDK69" s="197"/>
      <c r="KDL69" s="197"/>
      <c r="KDM69" s="197"/>
      <c r="KDN69" s="197"/>
      <c r="KDO69" s="197"/>
      <c r="KDP69" s="197"/>
      <c r="KDQ69" s="197"/>
      <c r="KDR69" s="197"/>
      <c r="KDS69" s="197"/>
      <c r="KDT69" s="197"/>
      <c r="KDU69" s="197"/>
      <c r="KDV69" s="197"/>
      <c r="KDW69" s="197"/>
      <c r="KDX69" s="197"/>
      <c r="KDY69" s="197"/>
      <c r="KDZ69" s="197"/>
      <c r="KEA69" s="197"/>
      <c r="KEB69" s="197"/>
      <c r="KEC69" s="197"/>
      <c r="KED69" s="197"/>
      <c r="KEE69" s="197"/>
      <c r="KEF69" s="197"/>
      <c r="KEG69" s="197"/>
      <c r="KEH69" s="197"/>
      <c r="KEI69" s="197"/>
      <c r="KEJ69" s="197"/>
      <c r="KEK69" s="197"/>
      <c r="KEL69" s="197"/>
      <c r="KEM69" s="197"/>
      <c r="KEN69" s="197"/>
      <c r="KEO69" s="197"/>
      <c r="KEP69" s="197"/>
      <c r="KEQ69" s="197"/>
      <c r="KER69" s="197"/>
      <c r="KES69" s="197"/>
      <c r="KET69" s="197"/>
      <c r="KEU69" s="197"/>
      <c r="KEV69" s="197"/>
      <c r="KEW69" s="197"/>
      <c r="KEX69" s="197"/>
      <c r="KEY69" s="197"/>
      <c r="KEZ69" s="197"/>
      <c r="KFA69" s="197"/>
      <c r="KFB69" s="197"/>
      <c r="KFC69" s="197"/>
      <c r="KFD69" s="197"/>
      <c r="KFE69" s="197"/>
      <c r="KFF69" s="197"/>
      <c r="KFG69" s="197"/>
      <c r="KFH69" s="197"/>
      <c r="KFI69" s="197"/>
      <c r="KFJ69" s="197"/>
      <c r="KFK69" s="197"/>
      <c r="KFL69" s="197"/>
      <c r="KFM69" s="197"/>
      <c r="KFN69" s="197"/>
      <c r="KFO69" s="197"/>
      <c r="KFP69" s="197"/>
      <c r="KFQ69" s="197"/>
      <c r="KFR69" s="197"/>
      <c r="KFS69" s="197"/>
      <c r="KFT69" s="197"/>
      <c r="KFU69" s="197"/>
      <c r="KFV69" s="197"/>
      <c r="KFW69" s="197"/>
      <c r="KFX69" s="197"/>
      <c r="KFY69" s="197"/>
      <c r="KFZ69" s="197"/>
      <c r="KGA69" s="197"/>
      <c r="KGB69" s="197"/>
      <c r="KGC69" s="197"/>
      <c r="KGD69" s="197"/>
      <c r="KGE69" s="197"/>
      <c r="KGF69" s="197"/>
      <c r="KGG69" s="197"/>
      <c r="KGH69" s="197"/>
      <c r="KGI69" s="197"/>
      <c r="KGJ69" s="197"/>
      <c r="KGK69" s="197"/>
      <c r="KGL69" s="197"/>
      <c r="KGM69" s="197"/>
      <c r="KGN69" s="197"/>
      <c r="KGO69" s="197"/>
      <c r="KGP69" s="197"/>
      <c r="KGQ69" s="197"/>
      <c r="KGR69" s="197"/>
      <c r="KGS69" s="197"/>
      <c r="KGT69" s="197"/>
      <c r="KGU69" s="197"/>
      <c r="KGV69" s="197"/>
      <c r="KGW69" s="197"/>
      <c r="KGX69" s="197"/>
      <c r="KGY69" s="197"/>
      <c r="KGZ69" s="197"/>
      <c r="KHA69" s="197"/>
      <c r="KHB69" s="197"/>
      <c r="KHC69" s="197"/>
      <c r="KHD69" s="197"/>
      <c r="KHE69" s="197"/>
      <c r="KHF69" s="197"/>
      <c r="KHG69" s="197"/>
      <c r="KHH69" s="197"/>
      <c r="KHI69" s="197"/>
      <c r="KHJ69" s="197"/>
      <c r="KHK69" s="197"/>
      <c r="KHL69" s="197"/>
      <c r="KHM69" s="197"/>
      <c r="KHN69" s="197"/>
      <c r="KHO69" s="197"/>
      <c r="KHP69" s="197"/>
      <c r="KHQ69" s="197"/>
      <c r="KHR69" s="197"/>
      <c r="KHS69" s="197"/>
      <c r="KHT69" s="197"/>
      <c r="KHU69" s="197"/>
      <c r="KHV69" s="197"/>
      <c r="KHW69" s="197"/>
      <c r="KHX69" s="197"/>
      <c r="KHY69" s="197"/>
      <c r="KHZ69" s="197"/>
      <c r="KIA69" s="197"/>
      <c r="KIB69" s="197"/>
      <c r="KIC69" s="197"/>
      <c r="KID69" s="197"/>
      <c r="KIE69" s="197"/>
      <c r="KIF69" s="197"/>
      <c r="KIG69" s="197"/>
      <c r="KIH69" s="197"/>
      <c r="KII69" s="197"/>
      <c r="KIJ69" s="197"/>
      <c r="KIK69" s="197"/>
      <c r="KIL69" s="197"/>
      <c r="KIM69" s="197"/>
      <c r="KIN69" s="197"/>
      <c r="KIO69" s="197"/>
      <c r="KIP69" s="197"/>
      <c r="KIQ69" s="197"/>
      <c r="KIR69" s="197"/>
      <c r="KIS69" s="197"/>
      <c r="KIT69" s="197"/>
      <c r="KIU69" s="197"/>
      <c r="KIV69" s="197"/>
      <c r="KIW69" s="197"/>
      <c r="KIX69" s="197"/>
      <c r="KIY69" s="197"/>
      <c r="KIZ69" s="197"/>
      <c r="KJA69" s="197"/>
      <c r="KJB69" s="197"/>
      <c r="KJC69" s="197"/>
      <c r="KJD69" s="197"/>
      <c r="KJE69" s="197"/>
      <c r="KJF69" s="197"/>
      <c r="KJG69" s="197"/>
      <c r="KJH69" s="197"/>
      <c r="KJI69" s="197"/>
      <c r="KJJ69" s="197"/>
      <c r="KJK69" s="197"/>
      <c r="KJL69" s="197"/>
      <c r="KJM69" s="197"/>
      <c r="KJN69" s="197"/>
      <c r="KJO69" s="197"/>
      <c r="KJP69" s="197"/>
      <c r="KJQ69" s="197"/>
      <c r="KJR69" s="197"/>
      <c r="KJS69" s="197"/>
      <c r="KJT69" s="197"/>
      <c r="KJU69" s="197"/>
      <c r="KJV69" s="197"/>
      <c r="KJW69" s="197"/>
      <c r="KJX69" s="197"/>
      <c r="KJY69" s="197"/>
      <c r="KJZ69" s="197"/>
      <c r="KKA69" s="197"/>
      <c r="KKB69" s="197"/>
      <c r="KKC69" s="197"/>
      <c r="KKD69" s="197"/>
      <c r="KKE69" s="197"/>
      <c r="KKF69" s="197"/>
      <c r="KKG69" s="197"/>
      <c r="KKH69" s="197"/>
      <c r="KKI69" s="197"/>
      <c r="KKJ69" s="197"/>
      <c r="KKK69" s="197"/>
      <c r="KKL69" s="197"/>
      <c r="KKM69" s="197"/>
      <c r="KKN69" s="197"/>
      <c r="KKO69" s="197"/>
      <c r="KKP69" s="197"/>
      <c r="KKQ69" s="197"/>
      <c r="KKR69" s="197"/>
      <c r="KKS69" s="197"/>
      <c r="KKT69" s="197"/>
      <c r="KKU69" s="197"/>
      <c r="KKV69" s="197"/>
      <c r="KKW69" s="197"/>
      <c r="KKX69" s="197"/>
      <c r="KKY69" s="197"/>
      <c r="KKZ69" s="197"/>
      <c r="KLA69" s="197"/>
      <c r="KLB69" s="197"/>
      <c r="KLC69" s="197"/>
      <c r="KLD69" s="197"/>
      <c r="KLE69" s="197"/>
      <c r="KLF69" s="197"/>
      <c r="KLG69" s="197"/>
      <c r="KLH69" s="197"/>
      <c r="KLI69" s="197"/>
      <c r="KLJ69" s="197"/>
      <c r="KLK69" s="197"/>
      <c r="KLL69" s="197"/>
      <c r="KLM69" s="197"/>
      <c r="KLN69" s="197"/>
      <c r="KLO69" s="197"/>
      <c r="KLP69" s="197"/>
      <c r="KLQ69" s="197"/>
      <c r="KLR69" s="197"/>
      <c r="KLS69" s="197"/>
      <c r="KLT69" s="197"/>
      <c r="KLU69" s="197"/>
      <c r="KLV69" s="197"/>
      <c r="KLW69" s="197"/>
      <c r="KLX69" s="197"/>
      <c r="KLY69" s="197"/>
      <c r="KLZ69" s="197"/>
      <c r="KMA69" s="197"/>
      <c r="KMB69" s="197"/>
      <c r="KMC69" s="197"/>
      <c r="KMD69" s="197"/>
      <c r="KME69" s="197"/>
      <c r="KMF69" s="197"/>
      <c r="KMG69" s="197"/>
      <c r="KMH69" s="197"/>
      <c r="KMI69" s="197"/>
      <c r="KMJ69" s="197"/>
      <c r="KMK69" s="197"/>
      <c r="KML69" s="197"/>
      <c r="KMM69" s="197"/>
      <c r="KMN69" s="197"/>
      <c r="KMO69" s="197"/>
      <c r="KMP69" s="197"/>
      <c r="KMQ69" s="197"/>
      <c r="KMR69" s="197"/>
      <c r="KMS69" s="197"/>
      <c r="KMT69" s="197"/>
      <c r="KMU69" s="197"/>
      <c r="KMV69" s="197"/>
      <c r="KMW69" s="197"/>
      <c r="KMX69" s="197"/>
      <c r="KMY69" s="197"/>
      <c r="KMZ69" s="197"/>
      <c r="KNA69" s="197"/>
      <c r="KNB69" s="197"/>
      <c r="KNC69" s="197"/>
      <c r="KND69" s="197"/>
      <c r="KNE69" s="197"/>
      <c r="KNF69" s="197"/>
      <c r="KNG69" s="197"/>
      <c r="KNH69" s="197"/>
      <c r="KNI69" s="197"/>
      <c r="KNJ69" s="197"/>
      <c r="KNK69" s="197"/>
      <c r="KNL69" s="197"/>
      <c r="KNM69" s="197"/>
      <c r="KNN69" s="197"/>
      <c r="KNO69" s="197"/>
      <c r="KNP69" s="197"/>
      <c r="KNQ69" s="197"/>
      <c r="KNR69" s="197"/>
      <c r="KNS69" s="197"/>
      <c r="KNT69" s="197"/>
      <c r="KNU69" s="197"/>
      <c r="KNV69" s="197"/>
      <c r="KNW69" s="197"/>
      <c r="KNX69" s="197"/>
      <c r="KNY69" s="197"/>
      <c r="KNZ69" s="197"/>
      <c r="KOA69" s="197"/>
      <c r="KOB69" s="197"/>
      <c r="KOC69" s="197"/>
      <c r="KOD69" s="197"/>
      <c r="KOE69" s="197"/>
      <c r="KOF69" s="197"/>
      <c r="KOG69" s="197"/>
      <c r="KOH69" s="197"/>
      <c r="KOI69" s="197"/>
      <c r="KOJ69" s="197"/>
      <c r="KOK69" s="197"/>
      <c r="KOL69" s="197"/>
      <c r="KOM69" s="197"/>
      <c r="KON69" s="197"/>
      <c r="KOO69" s="197"/>
      <c r="KOP69" s="197"/>
      <c r="KOQ69" s="197"/>
      <c r="KOR69" s="197"/>
      <c r="KOS69" s="197"/>
      <c r="KOT69" s="197"/>
      <c r="KOU69" s="197"/>
      <c r="KOV69" s="197"/>
      <c r="KOW69" s="197"/>
      <c r="KOX69" s="197"/>
      <c r="KOY69" s="197"/>
      <c r="KOZ69" s="197"/>
      <c r="KPA69" s="197"/>
      <c r="KPB69" s="197"/>
      <c r="KPC69" s="197"/>
      <c r="KPD69" s="197"/>
      <c r="KPE69" s="197"/>
      <c r="KPF69" s="197"/>
      <c r="KPG69" s="197"/>
      <c r="KPH69" s="197"/>
      <c r="KPI69" s="197"/>
      <c r="KPJ69" s="197"/>
      <c r="KPK69" s="197"/>
      <c r="KPL69" s="197"/>
      <c r="KPM69" s="197"/>
      <c r="KPN69" s="197"/>
      <c r="KPO69" s="197"/>
      <c r="KPP69" s="197"/>
      <c r="KPQ69" s="197"/>
      <c r="KPR69" s="197"/>
      <c r="KPS69" s="197"/>
      <c r="KPT69" s="197"/>
      <c r="KPU69" s="197"/>
      <c r="KPV69" s="197"/>
      <c r="KPW69" s="197"/>
      <c r="KPX69" s="197"/>
      <c r="KPY69" s="197"/>
      <c r="KPZ69" s="197"/>
      <c r="KQA69" s="197"/>
      <c r="KQB69" s="197"/>
      <c r="KQC69" s="197"/>
      <c r="KQD69" s="197"/>
      <c r="KQE69" s="197"/>
      <c r="KQF69" s="197"/>
      <c r="KQG69" s="197"/>
      <c r="KQH69" s="197"/>
      <c r="KQI69" s="197"/>
      <c r="KQJ69" s="197"/>
      <c r="KQK69" s="197"/>
      <c r="KQL69" s="197"/>
      <c r="KQM69" s="197"/>
      <c r="KQN69" s="197"/>
      <c r="KQO69" s="197"/>
      <c r="KQP69" s="197"/>
      <c r="KQQ69" s="197"/>
      <c r="KQR69" s="197"/>
      <c r="KQS69" s="197"/>
      <c r="KQT69" s="197"/>
      <c r="KQU69" s="197"/>
      <c r="KQV69" s="197"/>
      <c r="KQW69" s="197"/>
      <c r="KQX69" s="197"/>
      <c r="KQY69" s="197"/>
      <c r="KQZ69" s="197"/>
      <c r="KRA69" s="197"/>
      <c r="KRB69" s="197"/>
      <c r="KRC69" s="197"/>
      <c r="KRD69" s="197"/>
      <c r="KRE69" s="197"/>
      <c r="KRF69" s="197"/>
      <c r="KRG69" s="197"/>
      <c r="KRH69" s="197"/>
      <c r="KRI69" s="197"/>
      <c r="KRJ69" s="197"/>
      <c r="KRK69" s="197"/>
      <c r="KRL69" s="197"/>
      <c r="KRM69" s="197"/>
      <c r="KRN69" s="197"/>
      <c r="KRO69" s="197"/>
      <c r="KRP69" s="197"/>
      <c r="KRQ69" s="197"/>
      <c r="KRR69" s="197"/>
      <c r="KRS69" s="197"/>
      <c r="KRT69" s="197"/>
      <c r="KRU69" s="197"/>
      <c r="KRV69" s="197"/>
      <c r="KRW69" s="197"/>
      <c r="KRX69" s="197"/>
      <c r="KRY69" s="197"/>
      <c r="KRZ69" s="197"/>
      <c r="KSA69" s="197"/>
      <c r="KSB69" s="197"/>
      <c r="KSC69" s="197"/>
      <c r="KSD69" s="197"/>
      <c r="KSE69" s="197"/>
      <c r="KSF69" s="197"/>
      <c r="KSG69" s="197"/>
      <c r="KSH69" s="197"/>
      <c r="KSI69" s="197"/>
      <c r="KSJ69" s="197"/>
      <c r="KSK69" s="197"/>
      <c r="KSL69" s="197"/>
      <c r="KSM69" s="197"/>
      <c r="KSN69" s="197"/>
      <c r="KSO69" s="197"/>
      <c r="KSP69" s="197"/>
      <c r="KSQ69" s="197"/>
      <c r="KSR69" s="197"/>
      <c r="KSS69" s="197"/>
      <c r="KST69" s="197"/>
      <c r="KSU69" s="197"/>
      <c r="KSV69" s="197"/>
      <c r="KSW69" s="197"/>
      <c r="KSX69" s="197"/>
      <c r="KSY69" s="197"/>
      <c r="KSZ69" s="197"/>
      <c r="KTA69" s="197"/>
      <c r="KTB69" s="197"/>
      <c r="KTC69" s="197"/>
      <c r="KTD69" s="197"/>
      <c r="KTE69" s="197"/>
      <c r="KTF69" s="197"/>
      <c r="KTG69" s="197"/>
      <c r="KTH69" s="197"/>
      <c r="KTI69" s="197"/>
      <c r="KTJ69" s="197"/>
      <c r="KTK69" s="197"/>
      <c r="KTL69" s="197"/>
      <c r="KTM69" s="197"/>
      <c r="KTN69" s="197"/>
      <c r="KTO69" s="197"/>
      <c r="KTP69" s="197"/>
      <c r="KTQ69" s="197"/>
      <c r="KTR69" s="197"/>
      <c r="KTS69" s="197"/>
      <c r="KTT69" s="197"/>
      <c r="KTU69" s="197"/>
      <c r="KTV69" s="197"/>
      <c r="KTW69" s="197"/>
      <c r="KTX69" s="197"/>
      <c r="KTY69" s="197"/>
      <c r="KTZ69" s="197"/>
      <c r="KUA69" s="197"/>
      <c r="KUB69" s="197"/>
      <c r="KUC69" s="197"/>
      <c r="KUD69" s="197"/>
      <c r="KUE69" s="197"/>
      <c r="KUF69" s="197"/>
      <c r="KUG69" s="197"/>
      <c r="KUH69" s="197"/>
      <c r="KUI69" s="197"/>
      <c r="KUJ69" s="197"/>
      <c r="KUK69" s="197"/>
      <c r="KUL69" s="197"/>
      <c r="KUM69" s="197"/>
      <c r="KUN69" s="197"/>
      <c r="KUO69" s="197"/>
      <c r="KUP69" s="197"/>
      <c r="KUQ69" s="197"/>
      <c r="KUR69" s="197"/>
      <c r="KUS69" s="197"/>
      <c r="KUT69" s="197"/>
      <c r="KUU69" s="197"/>
      <c r="KUV69" s="197"/>
      <c r="KUW69" s="197"/>
      <c r="KUX69" s="197"/>
      <c r="KUY69" s="197"/>
      <c r="KUZ69" s="197"/>
      <c r="KVA69" s="197"/>
      <c r="KVB69" s="197"/>
      <c r="KVC69" s="197"/>
      <c r="KVD69" s="197"/>
      <c r="KVE69" s="197"/>
      <c r="KVF69" s="197"/>
      <c r="KVG69" s="197"/>
      <c r="KVH69" s="197"/>
      <c r="KVI69" s="197"/>
      <c r="KVJ69" s="197"/>
      <c r="KVK69" s="197"/>
      <c r="KVL69" s="197"/>
      <c r="KVM69" s="197"/>
      <c r="KVN69" s="197"/>
      <c r="KVO69" s="197"/>
      <c r="KVP69" s="197"/>
      <c r="KVQ69" s="197"/>
      <c r="KVR69" s="197"/>
      <c r="KVS69" s="197"/>
      <c r="KVT69" s="197"/>
      <c r="KVU69" s="197"/>
      <c r="KVV69" s="197"/>
      <c r="KVW69" s="197"/>
      <c r="KVX69" s="197"/>
      <c r="KVY69" s="197"/>
      <c r="KVZ69" s="197"/>
      <c r="KWA69" s="197"/>
      <c r="KWB69" s="197"/>
      <c r="KWC69" s="197"/>
      <c r="KWD69" s="197"/>
      <c r="KWE69" s="197"/>
      <c r="KWF69" s="197"/>
      <c r="KWG69" s="197"/>
      <c r="KWH69" s="197"/>
      <c r="KWI69" s="197"/>
      <c r="KWJ69" s="197"/>
      <c r="KWK69" s="197"/>
      <c r="KWL69" s="197"/>
      <c r="KWM69" s="197"/>
      <c r="KWN69" s="197"/>
      <c r="KWO69" s="197"/>
      <c r="KWP69" s="197"/>
      <c r="KWQ69" s="197"/>
      <c r="KWR69" s="197"/>
      <c r="KWS69" s="197"/>
      <c r="KWT69" s="197"/>
      <c r="KWU69" s="197"/>
      <c r="KWV69" s="197"/>
      <c r="KWW69" s="197"/>
      <c r="KWX69" s="197"/>
      <c r="KWY69" s="197"/>
      <c r="KWZ69" s="197"/>
      <c r="KXA69" s="197"/>
      <c r="KXB69" s="197"/>
      <c r="KXC69" s="197"/>
      <c r="KXD69" s="197"/>
      <c r="KXE69" s="197"/>
      <c r="KXF69" s="197"/>
      <c r="KXG69" s="197"/>
      <c r="KXH69" s="197"/>
      <c r="KXI69" s="197"/>
      <c r="KXJ69" s="197"/>
      <c r="KXK69" s="197"/>
      <c r="KXL69" s="197"/>
      <c r="KXM69" s="197"/>
      <c r="KXN69" s="197"/>
      <c r="KXO69" s="197"/>
      <c r="KXP69" s="197"/>
      <c r="KXQ69" s="197"/>
      <c r="KXR69" s="197"/>
      <c r="KXS69" s="197"/>
      <c r="KXT69" s="197"/>
      <c r="KXU69" s="197"/>
      <c r="KXV69" s="197"/>
      <c r="KXW69" s="197"/>
      <c r="KXX69" s="197"/>
      <c r="KXY69" s="197"/>
      <c r="KXZ69" s="197"/>
      <c r="KYA69" s="197"/>
      <c r="KYB69" s="197"/>
      <c r="KYC69" s="197"/>
      <c r="KYD69" s="197"/>
      <c r="KYE69" s="197"/>
      <c r="KYF69" s="197"/>
      <c r="KYG69" s="197"/>
      <c r="KYH69" s="197"/>
      <c r="KYI69" s="197"/>
      <c r="KYJ69" s="197"/>
      <c r="KYK69" s="197"/>
      <c r="KYL69" s="197"/>
      <c r="KYM69" s="197"/>
      <c r="KYN69" s="197"/>
      <c r="KYO69" s="197"/>
      <c r="KYP69" s="197"/>
      <c r="KYQ69" s="197"/>
      <c r="KYR69" s="197"/>
      <c r="KYS69" s="197"/>
      <c r="KYT69" s="197"/>
      <c r="KYU69" s="197"/>
      <c r="KYV69" s="197"/>
      <c r="KYW69" s="197"/>
      <c r="KYX69" s="197"/>
      <c r="KYY69" s="197"/>
      <c r="KYZ69" s="197"/>
      <c r="KZA69" s="197"/>
      <c r="KZB69" s="197"/>
      <c r="KZC69" s="197"/>
      <c r="KZD69" s="197"/>
      <c r="KZE69" s="197"/>
      <c r="KZF69" s="197"/>
      <c r="KZG69" s="197"/>
      <c r="KZH69" s="197"/>
      <c r="KZI69" s="197"/>
      <c r="KZJ69" s="197"/>
      <c r="KZK69" s="197"/>
      <c r="KZL69" s="197"/>
      <c r="KZM69" s="197"/>
      <c r="KZN69" s="197"/>
      <c r="KZO69" s="197"/>
      <c r="KZP69" s="197"/>
      <c r="KZQ69" s="197"/>
      <c r="KZR69" s="197"/>
      <c r="KZS69" s="197"/>
      <c r="KZT69" s="197"/>
      <c r="KZU69" s="197"/>
      <c r="KZV69" s="197"/>
      <c r="KZW69" s="197"/>
      <c r="KZX69" s="197"/>
      <c r="KZY69" s="197"/>
      <c r="KZZ69" s="197"/>
      <c r="LAA69" s="197"/>
      <c r="LAB69" s="197"/>
      <c r="LAC69" s="197"/>
      <c r="LAD69" s="197"/>
      <c r="LAE69" s="197"/>
      <c r="LAF69" s="197"/>
      <c r="LAG69" s="197"/>
      <c r="LAH69" s="197"/>
      <c r="LAI69" s="197"/>
      <c r="LAJ69" s="197"/>
      <c r="LAK69" s="197"/>
      <c r="LAL69" s="197"/>
      <c r="LAM69" s="197"/>
      <c r="LAN69" s="197"/>
      <c r="LAO69" s="197"/>
      <c r="LAP69" s="197"/>
      <c r="LAQ69" s="197"/>
      <c r="LAR69" s="197"/>
      <c r="LAS69" s="197"/>
      <c r="LAT69" s="197"/>
      <c r="LAU69" s="197"/>
      <c r="LAV69" s="197"/>
      <c r="LAW69" s="197"/>
      <c r="LAX69" s="197"/>
      <c r="LAY69" s="197"/>
      <c r="LAZ69" s="197"/>
      <c r="LBA69" s="197"/>
      <c r="LBB69" s="197"/>
      <c r="LBC69" s="197"/>
      <c r="LBD69" s="197"/>
      <c r="LBE69" s="197"/>
      <c r="LBF69" s="197"/>
      <c r="LBG69" s="197"/>
      <c r="LBH69" s="197"/>
      <c r="LBI69" s="197"/>
      <c r="LBJ69" s="197"/>
      <c r="LBK69" s="197"/>
      <c r="LBL69" s="197"/>
      <c r="LBM69" s="197"/>
      <c r="LBN69" s="197"/>
      <c r="LBO69" s="197"/>
      <c r="LBP69" s="197"/>
      <c r="LBQ69" s="197"/>
      <c r="LBR69" s="197"/>
      <c r="LBS69" s="197"/>
      <c r="LBT69" s="197"/>
      <c r="LBU69" s="197"/>
      <c r="LBV69" s="197"/>
      <c r="LBW69" s="197"/>
      <c r="LBX69" s="197"/>
      <c r="LBY69" s="197"/>
      <c r="LBZ69" s="197"/>
      <c r="LCA69" s="197"/>
      <c r="LCB69" s="197"/>
      <c r="LCC69" s="197"/>
      <c r="LCD69" s="197"/>
      <c r="LCE69" s="197"/>
      <c r="LCF69" s="197"/>
      <c r="LCG69" s="197"/>
      <c r="LCH69" s="197"/>
      <c r="LCI69" s="197"/>
      <c r="LCJ69" s="197"/>
      <c r="LCK69" s="197"/>
      <c r="LCL69" s="197"/>
      <c r="LCM69" s="197"/>
      <c r="LCN69" s="197"/>
      <c r="LCO69" s="197"/>
      <c r="LCP69" s="197"/>
      <c r="LCQ69" s="197"/>
      <c r="LCR69" s="197"/>
      <c r="LCS69" s="197"/>
      <c r="LCT69" s="197"/>
      <c r="LCU69" s="197"/>
      <c r="LCV69" s="197"/>
      <c r="LCW69" s="197"/>
      <c r="LCX69" s="197"/>
      <c r="LCY69" s="197"/>
      <c r="LCZ69" s="197"/>
      <c r="LDA69" s="197"/>
      <c r="LDB69" s="197"/>
      <c r="LDC69" s="197"/>
      <c r="LDD69" s="197"/>
      <c r="LDE69" s="197"/>
      <c r="LDF69" s="197"/>
      <c r="LDG69" s="197"/>
      <c r="LDH69" s="197"/>
      <c r="LDI69" s="197"/>
      <c r="LDJ69" s="197"/>
      <c r="LDK69" s="197"/>
      <c r="LDL69" s="197"/>
      <c r="LDM69" s="197"/>
      <c r="LDN69" s="197"/>
      <c r="LDO69" s="197"/>
      <c r="LDP69" s="197"/>
      <c r="LDQ69" s="197"/>
      <c r="LDR69" s="197"/>
      <c r="LDS69" s="197"/>
      <c r="LDT69" s="197"/>
      <c r="LDU69" s="197"/>
      <c r="LDV69" s="197"/>
      <c r="LDW69" s="197"/>
      <c r="LDX69" s="197"/>
      <c r="LDY69" s="197"/>
      <c r="LDZ69" s="197"/>
      <c r="LEA69" s="197"/>
      <c r="LEB69" s="197"/>
      <c r="LEC69" s="197"/>
      <c r="LED69" s="197"/>
      <c r="LEE69" s="197"/>
      <c r="LEF69" s="197"/>
      <c r="LEG69" s="197"/>
      <c r="LEH69" s="197"/>
      <c r="LEI69" s="197"/>
      <c r="LEJ69" s="197"/>
      <c r="LEK69" s="197"/>
      <c r="LEL69" s="197"/>
      <c r="LEM69" s="197"/>
      <c r="LEN69" s="197"/>
      <c r="LEO69" s="197"/>
      <c r="LEP69" s="197"/>
      <c r="LEQ69" s="197"/>
      <c r="LER69" s="197"/>
      <c r="LES69" s="197"/>
      <c r="LET69" s="197"/>
      <c r="LEU69" s="197"/>
      <c r="LEV69" s="197"/>
      <c r="LEW69" s="197"/>
      <c r="LEX69" s="197"/>
      <c r="LEY69" s="197"/>
      <c r="LEZ69" s="197"/>
      <c r="LFA69" s="197"/>
      <c r="LFB69" s="197"/>
      <c r="LFC69" s="197"/>
      <c r="LFD69" s="197"/>
      <c r="LFE69" s="197"/>
      <c r="LFF69" s="197"/>
      <c r="LFG69" s="197"/>
      <c r="LFH69" s="197"/>
      <c r="LFI69" s="197"/>
      <c r="LFJ69" s="197"/>
      <c r="LFK69" s="197"/>
      <c r="LFL69" s="197"/>
      <c r="LFM69" s="197"/>
      <c r="LFN69" s="197"/>
      <c r="LFO69" s="197"/>
      <c r="LFP69" s="197"/>
      <c r="LFQ69" s="197"/>
      <c r="LFR69" s="197"/>
      <c r="LFS69" s="197"/>
      <c r="LFT69" s="197"/>
      <c r="LFU69" s="197"/>
      <c r="LFV69" s="197"/>
      <c r="LFW69" s="197"/>
      <c r="LFX69" s="197"/>
      <c r="LFY69" s="197"/>
      <c r="LFZ69" s="197"/>
      <c r="LGA69" s="197"/>
      <c r="LGB69" s="197"/>
      <c r="LGC69" s="197"/>
      <c r="LGD69" s="197"/>
      <c r="LGE69" s="197"/>
      <c r="LGF69" s="197"/>
      <c r="LGG69" s="197"/>
      <c r="LGH69" s="197"/>
      <c r="LGI69" s="197"/>
      <c r="LGJ69" s="197"/>
      <c r="LGK69" s="197"/>
      <c r="LGL69" s="197"/>
      <c r="LGM69" s="197"/>
      <c r="LGN69" s="197"/>
      <c r="LGO69" s="197"/>
      <c r="LGP69" s="197"/>
      <c r="LGQ69" s="197"/>
      <c r="LGR69" s="197"/>
      <c r="LGS69" s="197"/>
      <c r="LGT69" s="197"/>
      <c r="LGU69" s="197"/>
      <c r="LGV69" s="197"/>
      <c r="LGW69" s="197"/>
      <c r="LGX69" s="197"/>
      <c r="LGY69" s="197"/>
      <c r="LGZ69" s="197"/>
      <c r="LHA69" s="197"/>
      <c r="LHB69" s="197"/>
      <c r="LHC69" s="197"/>
      <c r="LHD69" s="197"/>
      <c r="LHE69" s="197"/>
      <c r="LHF69" s="197"/>
      <c r="LHG69" s="197"/>
      <c r="LHH69" s="197"/>
      <c r="LHI69" s="197"/>
      <c r="LHJ69" s="197"/>
      <c r="LHK69" s="197"/>
      <c r="LHL69" s="197"/>
      <c r="LHM69" s="197"/>
      <c r="LHN69" s="197"/>
      <c r="LHO69" s="197"/>
      <c r="LHP69" s="197"/>
      <c r="LHQ69" s="197"/>
      <c r="LHR69" s="197"/>
      <c r="LHS69" s="197"/>
      <c r="LHT69" s="197"/>
      <c r="LHU69" s="197"/>
      <c r="LHV69" s="197"/>
      <c r="LHW69" s="197"/>
      <c r="LHX69" s="197"/>
      <c r="LHY69" s="197"/>
      <c r="LHZ69" s="197"/>
      <c r="LIA69" s="197"/>
      <c r="LIB69" s="197"/>
      <c r="LIC69" s="197"/>
      <c r="LID69" s="197"/>
      <c r="LIE69" s="197"/>
      <c r="LIF69" s="197"/>
      <c r="LIG69" s="197"/>
      <c r="LIH69" s="197"/>
      <c r="LII69" s="197"/>
      <c r="LIJ69" s="197"/>
      <c r="LIK69" s="197"/>
      <c r="LIL69" s="197"/>
      <c r="LIM69" s="197"/>
      <c r="LIN69" s="197"/>
      <c r="LIO69" s="197"/>
      <c r="LIP69" s="197"/>
      <c r="LIQ69" s="197"/>
      <c r="LIR69" s="197"/>
      <c r="LIS69" s="197"/>
      <c r="LIT69" s="197"/>
      <c r="LIU69" s="197"/>
      <c r="LIV69" s="197"/>
      <c r="LIW69" s="197"/>
      <c r="LIX69" s="197"/>
      <c r="LIY69" s="197"/>
      <c r="LIZ69" s="197"/>
      <c r="LJA69" s="197"/>
      <c r="LJB69" s="197"/>
      <c r="LJC69" s="197"/>
      <c r="LJD69" s="197"/>
      <c r="LJE69" s="197"/>
      <c r="LJF69" s="197"/>
      <c r="LJG69" s="197"/>
      <c r="LJH69" s="197"/>
      <c r="LJI69" s="197"/>
      <c r="LJJ69" s="197"/>
      <c r="LJK69" s="197"/>
      <c r="LJL69" s="197"/>
      <c r="LJM69" s="197"/>
      <c r="LJN69" s="197"/>
      <c r="LJO69" s="197"/>
      <c r="LJP69" s="197"/>
      <c r="LJQ69" s="197"/>
      <c r="LJR69" s="197"/>
      <c r="LJS69" s="197"/>
      <c r="LJT69" s="197"/>
      <c r="LJU69" s="197"/>
      <c r="LJV69" s="197"/>
      <c r="LJW69" s="197"/>
      <c r="LJX69" s="197"/>
      <c r="LJY69" s="197"/>
      <c r="LJZ69" s="197"/>
      <c r="LKA69" s="197"/>
      <c r="LKB69" s="197"/>
      <c r="LKC69" s="197"/>
      <c r="LKD69" s="197"/>
      <c r="LKE69" s="197"/>
      <c r="LKF69" s="197"/>
      <c r="LKG69" s="197"/>
      <c r="LKH69" s="197"/>
      <c r="LKI69" s="197"/>
      <c r="LKJ69" s="197"/>
      <c r="LKK69" s="197"/>
      <c r="LKL69" s="197"/>
      <c r="LKM69" s="197"/>
      <c r="LKN69" s="197"/>
      <c r="LKO69" s="197"/>
      <c r="LKP69" s="197"/>
      <c r="LKQ69" s="197"/>
      <c r="LKR69" s="197"/>
      <c r="LKS69" s="197"/>
      <c r="LKT69" s="197"/>
      <c r="LKU69" s="197"/>
      <c r="LKV69" s="197"/>
      <c r="LKW69" s="197"/>
      <c r="LKX69" s="197"/>
      <c r="LKY69" s="197"/>
      <c r="LKZ69" s="197"/>
      <c r="LLA69" s="197"/>
      <c r="LLB69" s="197"/>
      <c r="LLC69" s="197"/>
      <c r="LLD69" s="197"/>
      <c r="LLE69" s="197"/>
      <c r="LLF69" s="197"/>
      <c r="LLG69" s="197"/>
      <c r="LLH69" s="197"/>
      <c r="LLI69" s="197"/>
      <c r="LLJ69" s="197"/>
      <c r="LLK69" s="197"/>
      <c r="LLL69" s="197"/>
      <c r="LLM69" s="197"/>
      <c r="LLN69" s="197"/>
      <c r="LLO69" s="197"/>
      <c r="LLP69" s="197"/>
      <c r="LLQ69" s="197"/>
      <c r="LLR69" s="197"/>
      <c r="LLS69" s="197"/>
      <c r="LLT69" s="197"/>
      <c r="LLU69" s="197"/>
      <c r="LLV69" s="197"/>
      <c r="LLW69" s="197"/>
      <c r="LLX69" s="197"/>
      <c r="LLY69" s="197"/>
      <c r="LLZ69" s="197"/>
      <c r="LMA69" s="197"/>
      <c r="LMB69" s="197"/>
      <c r="LMC69" s="197"/>
      <c r="LMD69" s="197"/>
      <c r="LME69" s="197"/>
      <c r="LMF69" s="197"/>
      <c r="LMG69" s="197"/>
      <c r="LMH69" s="197"/>
      <c r="LMI69" s="197"/>
      <c r="LMJ69" s="197"/>
      <c r="LMK69" s="197"/>
      <c r="LML69" s="197"/>
      <c r="LMM69" s="197"/>
      <c r="LMN69" s="197"/>
      <c r="LMO69" s="197"/>
      <c r="LMP69" s="197"/>
      <c r="LMQ69" s="197"/>
      <c r="LMR69" s="197"/>
      <c r="LMS69" s="197"/>
      <c r="LMT69" s="197"/>
      <c r="LMU69" s="197"/>
      <c r="LMV69" s="197"/>
      <c r="LMW69" s="197"/>
      <c r="LMX69" s="197"/>
      <c r="LMY69" s="197"/>
      <c r="LMZ69" s="197"/>
      <c r="LNA69" s="197"/>
      <c r="LNB69" s="197"/>
      <c r="LNC69" s="197"/>
      <c r="LND69" s="197"/>
      <c r="LNE69" s="197"/>
      <c r="LNF69" s="197"/>
      <c r="LNG69" s="197"/>
      <c r="LNH69" s="197"/>
      <c r="LNI69" s="197"/>
      <c r="LNJ69" s="197"/>
      <c r="LNK69" s="197"/>
      <c r="LNL69" s="197"/>
      <c r="LNM69" s="197"/>
      <c r="LNN69" s="197"/>
      <c r="LNO69" s="197"/>
      <c r="LNP69" s="197"/>
      <c r="LNQ69" s="197"/>
      <c r="LNR69" s="197"/>
      <c r="LNS69" s="197"/>
      <c r="LNT69" s="197"/>
      <c r="LNU69" s="197"/>
      <c r="LNV69" s="197"/>
      <c r="LNW69" s="197"/>
      <c r="LNX69" s="197"/>
      <c r="LNY69" s="197"/>
      <c r="LNZ69" s="197"/>
      <c r="LOA69" s="197"/>
      <c r="LOB69" s="197"/>
      <c r="LOC69" s="197"/>
      <c r="LOD69" s="197"/>
      <c r="LOE69" s="197"/>
      <c r="LOF69" s="197"/>
      <c r="LOG69" s="197"/>
      <c r="LOH69" s="197"/>
      <c r="LOI69" s="197"/>
      <c r="LOJ69" s="197"/>
      <c r="LOK69" s="197"/>
      <c r="LOL69" s="197"/>
      <c r="LOM69" s="197"/>
      <c r="LON69" s="197"/>
      <c r="LOO69" s="197"/>
      <c r="LOP69" s="197"/>
      <c r="LOQ69" s="197"/>
      <c r="LOR69" s="197"/>
      <c r="LOS69" s="197"/>
      <c r="LOT69" s="197"/>
      <c r="LOU69" s="197"/>
      <c r="LOV69" s="197"/>
      <c r="LOW69" s="197"/>
      <c r="LOX69" s="197"/>
      <c r="LOY69" s="197"/>
      <c r="LOZ69" s="197"/>
      <c r="LPA69" s="197"/>
      <c r="LPB69" s="197"/>
      <c r="LPC69" s="197"/>
      <c r="LPD69" s="197"/>
      <c r="LPE69" s="197"/>
      <c r="LPF69" s="197"/>
      <c r="LPG69" s="197"/>
      <c r="LPH69" s="197"/>
      <c r="LPI69" s="197"/>
      <c r="LPJ69" s="197"/>
      <c r="LPK69" s="197"/>
      <c r="LPL69" s="197"/>
      <c r="LPM69" s="197"/>
      <c r="LPN69" s="197"/>
      <c r="LPO69" s="197"/>
      <c r="LPP69" s="197"/>
      <c r="LPQ69" s="197"/>
      <c r="LPR69" s="197"/>
      <c r="LPS69" s="197"/>
      <c r="LPT69" s="197"/>
      <c r="LPU69" s="197"/>
      <c r="LPV69" s="197"/>
      <c r="LPW69" s="197"/>
      <c r="LPX69" s="197"/>
      <c r="LPY69" s="197"/>
      <c r="LPZ69" s="197"/>
      <c r="LQA69" s="197"/>
      <c r="LQB69" s="197"/>
      <c r="LQC69" s="197"/>
      <c r="LQD69" s="197"/>
      <c r="LQE69" s="197"/>
      <c r="LQF69" s="197"/>
      <c r="LQG69" s="197"/>
      <c r="LQH69" s="197"/>
      <c r="LQI69" s="197"/>
      <c r="LQJ69" s="197"/>
      <c r="LQK69" s="197"/>
      <c r="LQL69" s="197"/>
      <c r="LQM69" s="197"/>
      <c r="LQN69" s="197"/>
      <c r="LQO69" s="197"/>
      <c r="LQP69" s="197"/>
      <c r="LQQ69" s="197"/>
      <c r="LQR69" s="197"/>
      <c r="LQS69" s="197"/>
      <c r="LQT69" s="197"/>
      <c r="LQU69" s="197"/>
      <c r="LQV69" s="197"/>
      <c r="LQW69" s="197"/>
      <c r="LQX69" s="197"/>
      <c r="LQY69" s="197"/>
      <c r="LQZ69" s="197"/>
      <c r="LRA69" s="197"/>
      <c r="LRB69" s="197"/>
      <c r="LRC69" s="197"/>
      <c r="LRD69" s="197"/>
      <c r="LRE69" s="197"/>
      <c r="LRF69" s="197"/>
      <c r="LRG69" s="197"/>
      <c r="LRH69" s="197"/>
      <c r="LRI69" s="197"/>
      <c r="LRJ69" s="197"/>
      <c r="LRK69" s="197"/>
      <c r="LRL69" s="197"/>
      <c r="LRM69" s="197"/>
      <c r="LRN69" s="197"/>
      <c r="LRO69" s="197"/>
      <c r="LRP69" s="197"/>
      <c r="LRQ69" s="197"/>
      <c r="LRR69" s="197"/>
      <c r="LRS69" s="197"/>
      <c r="LRT69" s="197"/>
      <c r="LRU69" s="197"/>
      <c r="LRV69" s="197"/>
      <c r="LRW69" s="197"/>
      <c r="LRX69" s="197"/>
      <c r="LRY69" s="197"/>
      <c r="LRZ69" s="197"/>
      <c r="LSA69" s="197"/>
      <c r="LSB69" s="197"/>
      <c r="LSC69" s="197"/>
      <c r="LSD69" s="197"/>
      <c r="LSE69" s="197"/>
      <c r="LSF69" s="197"/>
      <c r="LSG69" s="197"/>
      <c r="LSH69" s="197"/>
      <c r="LSI69" s="197"/>
      <c r="LSJ69" s="197"/>
      <c r="LSK69" s="197"/>
      <c r="LSL69" s="197"/>
      <c r="LSM69" s="197"/>
      <c r="LSN69" s="197"/>
      <c r="LSO69" s="197"/>
      <c r="LSP69" s="197"/>
      <c r="LSQ69" s="197"/>
      <c r="LSR69" s="197"/>
      <c r="LSS69" s="197"/>
      <c r="LST69" s="197"/>
      <c r="LSU69" s="197"/>
      <c r="LSV69" s="197"/>
      <c r="LSW69" s="197"/>
      <c r="LSX69" s="197"/>
      <c r="LSY69" s="197"/>
      <c r="LSZ69" s="197"/>
      <c r="LTA69" s="197"/>
      <c r="LTB69" s="197"/>
      <c r="LTC69" s="197"/>
      <c r="LTD69" s="197"/>
      <c r="LTE69" s="197"/>
      <c r="LTF69" s="197"/>
      <c r="LTG69" s="197"/>
      <c r="LTH69" s="197"/>
      <c r="LTI69" s="197"/>
      <c r="LTJ69" s="197"/>
      <c r="LTK69" s="197"/>
      <c r="LTL69" s="197"/>
      <c r="LTM69" s="197"/>
      <c r="LTN69" s="197"/>
      <c r="LTO69" s="197"/>
      <c r="LTP69" s="197"/>
      <c r="LTQ69" s="197"/>
      <c r="LTR69" s="197"/>
      <c r="LTS69" s="197"/>
      <c r="LTT69" s="197"/>
      <c r="LTU69" s="197"/>
      <c r="LTV69" s="197"/>
      <c r="LTW69" s="197"/>
      <c r="LTX69" s="197"/>
      <c r="LTY69" s="197"/>
      <c r="LTZ69" s="197"/>
      <c r="LUA69" s="197"/>
      <c r="LUB69" s="197"/>
      <c r="LUC69" s="197"/>
      <c r="LUD69" s="197"/>
      <c r="LUE69" s="197"/>
      <c r="LUF69" s="197"/>
      <c r="LUG69" s="197"/>
      <c r="LUH69" s="197"/>
      <c r="LUI69" s="197"/>
      <c r="LUJ69" s="197"/>
      <c r="LUK69" s="197"/>
      <c r="LUL69" s="197"/>
      <c r="LUM69" s="197"/>
      <c r="LUN69" s="197"/>
      <c r="LUO69" s="197"/>
      <c r="LUP69" s="197"/>
      <c r="LUQ69" s="197"/>
      <c r="LUR69" s="197"/>
      <c r="LUS69" s="197"/>
      <c r="LUT69" s="197"/>
      <c r="LUU69" s="197"/>
      <c r="LUV69" s="197"/>
      <c r="LUW69" s="197"/>
      <c r="LUX69" s="197"/>
      <c r="LUY69" s="197"/>
      <c r="LUZ69" s="197"/>
      <c r="LVA69" s="197"/>
      <c r="LVB69" s="197"/>
      <c r="LVC69" s="197"/>
      <c r="LVD69" s="197"/>
      <c r="LVE69" s="197"/>
      <c r="LVF69" s="197"/>
      <c r="LVG69" s="197"/>
      <c r="LVH69" s="197"/>
      <c r="LVI69" s="197"/>
      <c r="LVJ69" s="197"/>
      <c r="LVK69" s="197"/>
      <c r="LVL69" s="197"/>
      <c r="LVM69" s="197"/>
      <c r="LVN69" s="197"/>
      <c r="LVO69" s="197"/>
      <c r="LVP69" s="197"/>
      <c r="LVQ69" s="197"/>
      <c r="LVR69" s="197"/>
      <c r="LVS69" s="197"/>
      <c r="LVT69" s="197"/>
      <c r="LVU69" s="197"/>
      <c r="LVV69" s="197"/>
      <c r="LVW69" s="197"/>
      <c r="LVX69" s="197"/>
      <c r="LVY69" s="197"/>
      <c r="LVZ69" s="197"/>
      <c r="LWA69" s="197"/>
      <c r="LWB69" s="197"/>
      <c r="LWC69" s="197"/>
      <c r="LWD69" s="197"/>
      <c r="LWE69" s="197"/>
      <c r="LWF69" s="197"/>
      <c r="LWG69" s="197"/>
      <c r="LWH69" s="197"/>
      <c r="LWI69" s="197"/>
      <c r="LWJ69" s="197"/>
      <c r="LWK69" s="197"/>
      <c r="LWL69" s="197"/>
      <c r="LWM69" s="197"/>
      <c r="LWN69" s="197"/>
      <c r="LWO69" s="197"/>
      <c r="LWP69" s="197"/>
      <c r="LWQ69" s="197"/>
      <c r="LWR69" s="197"/>
      <c r="LWS69" s="197"/>
      <c r="LWT69" s="197"/>
      <c r="LWU69" s="197"/>
      <c r="LWV69" s="197"/>
      <c r="LWW69" s="197"/>
      <c r="LWX69" s="197"/>
      <c r="LWY69" s="197"/>
      <c r="LWZ69" s="197"/>
      <c r="LXA69" s="197"/>
      <c r="LXB69" s="197"/>
      <c r="LXC69" s="197"/>
      <c r="LXD69" s="197"/>
      <c r="LXE69" s="197"/>
      <c r="LXF69" s="197"/>
      <c r="LXG69" s="197"/>
      <c r="LXH69" s="197"/>
      <c r="LXI69" s="197"/>
      <c r="LXJ69" s="197"/>
      <c r="LXK69" s="197"/>
      <c r="LXL69" s="197"/>
      <c r="LXM69" s="197"/>
      <c r="LXN69" s="197"/>
      <c r="LXO69" s="197"/>
      <c r="LXP69" s="197"/>
      <c r="LXQ69" s="197"/>
      <c r="LXR69" s="197"/>
      <c r="LXS69" s="197"/>
      <c r="LXT69" s="197"/>
      <c r="LXU69" s="197"/>
      <c r="LXV69" s="197"/>
      <c r="LXW69" s="197"/>
      <c r="LXX69" s="197"/>
      <c r="LXY69" s="197"/>
      <c r="LXZ69" s="197"/>
      <c r="LYA69" s="197"/>
      <c r="LYB69" s="197"/>
      <c r="LYC69" s="197"/>
      <c r="LYD69" s="197"/>
      <c r="LYE69" s="197"/>
      <c r="LYF69" s="197"/>
      <c r="LYG69" s="197"/>
      <c r="LYH69" s="197"/>
      <c r="LYI69" s="197"/>
      <c r="LYJ69" s="197"/>
      <c r="LYK69" s="197"/>
      <c r="LYL69" s="197"/>
      <c r="LYM69" s="197"/>
      <c r="LYN69" s="197"/>
      <c r="LYO69" s="197"/>
      <c r="LYP69" s="197"/>
      <c r="LYQ69" s="197"/>
      <c r="LYR69" s="197"/>
      <c r="LYS69" s="197"/>
      <c r="LYT69" s="197"/>
      <c r="LYU69" s="197"/>
      <c r="LYV69" s="197"/>
      <c r="LYW69" s="197"/>
      <c r="LYX69" s="197"/>
      <c r="LYY69" s="197"/>
      <c r="LYZ69" s="197"/>
      <c r="LZA69" s="197"/>
      <c r="LZB69" s="197"/>
      <c r="LZC69" s="197"/>
      <c r="LZD69" s="197"/>
      <c r="LZE69" s="197"/>
      <c r="LZF69" s="197"/>
      <c r="LZG69" s="197"/>
      <c r="LZH69" s="197"/>
      <c r="LZI69" s="197"/>
      <c r="LZJ69" s="197"/>
      <c r="LZK69" s="197"/>
      <c r="LZL69" s="197"/>
      <c r="LZM69" s="197"/>
      <c r="LZN69" s="197"/>
      <c r="LZO69" s="197"/>
      <c r="LZP69" s="197"/>
      <c r="LZQ69" s="197"/>
      <c r="LZR69" s="197"/>
      <c r="LZS69" s="197"/>
      <c r="LZT69" s="197"/>
      <c r="LZU69" s="197"/>
      <c r="LZV69" s="197"/>
      <c r="LZW69" s="197"/>
      <c r="LZX69" s="197"/>
      <c r="LZY69" s="197"/>
      <c r="LZZ69" s="197"/>
      <c r="MAA69" s="197"/>
      <c r="MAB69" s="197"/>
      <c r="MAC69" s="197"/>
      <c r="MAD69" s="197"/>
      <c r="MAE69" s="197"/>
      <c r="MAF69" s="197"/>
      <c r="MAG69" s="197"/>
      <c r="MAH69" s="197"/>
      <c r="MAI69" s="197"/>
      <c r="MAJ69" s="197"/>
      <c r="MAK69" s="197"/>
      <c r="MAL69" s="197"/>
      <c r="MAM69" s="197"/>
      <c r="MAN69" s="197"/>
      <c r="MAO69" s="197"/>
      <c r="MAP69" s="197"/>
      <c r="MAQ69" s="197"/>
      <c r="MAR69" s="197"/>
      <c r="MAS69" s="197"/>
      <c r="MAT69" s="197"/>
      <c r="MAU69" s="197"/>
      <c r="MAV69" s="197"/>
      <c r="MAW69" s="197"/>
      <c r="MAX69" s="197"/>
      <c r="MAY69" s="197"/>
      <c r="MAZ69" s="197"/>
      <c r="MBA69" s="197"/>
      <c r="MBB69" s="197"/>
      <c r="MBC69" s="197"/>
      <c r="MBD69" s="197"/>
      <c r="MBE69" s="197"/>
      <c r="MBF69" s="197"/>
      <c r="MBG69" s="197"/>
      <c r="MBH69" s="197"/>
      <c r="MBI69" s="197"/>
      <c r="MBJ69" s="197"/>
      <c r="MBK69" s="197"/>
      <c r="MBL69" s="197"/>
      <c r="MBM69" s="197"/>
      <c r="MBN69" s="197"/>
      <c r="MBO69" s="197"/>
      <c r="MBP69" s="197"/>
      <c r="MBQ69" s="197"/>
      <c r="MBR69" s="197"/>
      <c r="MBS69" s="197"/>
      <c r="MBT69" s="197"/>
      <c r="MBU69" s="197"/>
      <c r="MBV69" s="197"/>
      <c r="MBW69" s="197"/>
      <c r="MBX69" s="197"/>
      <c r="MBY69" s="197"/>
      <c r="MBZ69" s="197"/>
      <c r="MCA69" s="197"/>
      <c r="MCB69" s="197"/>
      <c r="MCC69" s="197"/>
      <c r="MCD69" s="197"/>
      <c r="MCE69" s="197"/>
      <c r="MCF69" s="197"/>
      <c r="MCG69" s="197"/>
      <c r="MCH69" s="197"/>
      <c r="MCI69" s="197"/>
      <c r="MCJ69" s="197"/>
      <c r="MCK69" s="197"/>
      <c r="MCL69" s="197"/>
      <c r="MCM69" s="197"/>
      <c r="MCN69" s="197"/>
      <c r="MCO69" s="197"/>
      <c r="MCP69" s="197"/>
      <c r="MCQ69" s="197"/>
      <c r="MCR69" s="197"/>
      <c r="MCS69" s="197"/>
      <c r="MCT69" s="197"/>
      <c r="MCU69" s="197"/>
      <c r="MCV69" s="197"/>
      <c r="MCW69" s="197"/>
      <c r="MCX69" s="197"/>
      <c r="MCY69" s="197"/>
      <c r="MCZ69" s="197"/>
      <c r="MDA69" s="197"/>
      <c r="MDB69" s="197"/>
      <c r="MDC69" s="197"/>
      <c r="MDD69" s="197"/>
      <c r="MDE69" s="197"/>
      <c r="MDF69" s="197"/>
      <c r="MDG69" s="197"/>
      <c r="MDH69" s="197"/>
      <c r="MDI69" s="197"/>
      <c r="MDJ69" s="197"/>
      <c r="MDK69" s="197"/>
      <c r="MDL69" s="197"/>
      <c r="MDM69" s="197"/>
      <c r="MDN69" s="197"/>
      <c r="MDO69" s="197"/>
      <c r="MDP69" s="197"/>
      <c r="MDQ69" s="197"/>
      <c r="MDR69" s="197"/>
      <c r="MDS69" s="197"/>
      <c r="MDT69" s="197"/>
      <c r="MDU69" s="197"/>
      <c r="MDV69" s="197"/>
      <c r="MDW69" s="197"/>
      <c r="MDX69" s="197"/>
      <c r="MDY69" s="197"/>
      <c r="MDZ69" s="197"/>
      <c r="MEA69" s="197"/>
      <c r="MEB69" s="197"/>
      <c r="MEC69" s="197"/>
      <c r="MED69" s="197"/>
      <c r="MEE69" s="197"/>
      <c r="MEF69" s="197"/>
      <c r="MEG69" s="197"/>
      <c r="MEH69" s="197"/>
      <c r="MEI69" s="197"/>
      <c r="MEJ69" s="197"/>
      <c r="MEK69" s="197"/>
      <c r="MEL69" s="197"/>
      <c r="MEM69" s="197"/>
      <c r="MEN69" s="197"/>
      <c r="MEO69" s="197"/>
      <c r="MEP69" s="197"/>
      <c r="MEQ69" s="197"/>
      <c r="MER69" s="197"/>
      <c r="MES69" s="197"/>
      <c r="MET69" s="197"/>
      <c r="MEU69" s="197"/>
      <c r="MEV69" s="197"/>
      <c r="MEW69" s="197"/>
      <c r="MEX69" s="197"/>
      <c r="MEY69" s="197"/>
      <c r="MEZ69" s="197"/>
      <c r="MFA69" s="197"/>
      <c r="MFB69" s="197"/>
      <c r="MFC69" s="197"/>
      <c r="MFD69" s="197"/>
      <c r="MFE69" s="197"/>
      <c r="MFF69" s="197"/>
      <c r="MFG69" s="197"/>
      <c r="MFH69" s="197"/>
      <c r="MFI69" s="197"/>
      <c r="MFJ69" s="197"/>
      <c r="MFK69" s="197"/>
      <c r="MFL69" s="197"/>
      <c r="MFM69" s="197"/>
      <c r="MFN69" s="197"/>
      <c r="MFO69" s="197"/>
      <c r="MFP69" s="197"/>
      <c r="MFQ69" s="197"/>
      <c r="MFR69" s="197"/>
      <c r="MFS69" s="197"/>
      <c r="MFT69" s="197"/>
      <c r="MFU69" s="197"/>
      <c r="MFV69" s="197"/>
      <c r="MFW69" s="197"/>
      <c r="MFX69" s="197"/>
      <c r="MFY69" s="197"/>
      <c r="MFZ69" s="197"/>
      <c r="MGA69" s="197"/>
      <c r="MGB69" s="197"/>
      <c r="MGC69" s="197"/>
      <c r="MGD69" s="197"/>
      <c r="MGE69" s="197"/>
      <c r="MGF69" s="197"/>
      <c r="MGG69" s="197"/>
      <c r="MGH69" s="197"/>
      <c r="MGI69" s="197"/>
      <c r="MGJ69" s="197"/>
      <c r="MGK69" s="197"/>
      <c r="MGL69" s="197"/>
      <c r="MGM69" s="197"/>
      <c r="MGN69" s="197"/>
      <c r="MGO69" s="197"/>
      <c r="MGP69" s="197"/>
      <c r="MGQ69" s="197"/>
      <c r="MGR69" s="197"/>
      <c r="MGS69" s="197"/>
      <c r="MGT69" s="197"/>
      <c r="MGU69" s="197"/>
      <c r="MGV69" s="197"/>
      <c r="MGW69" s="197"/>
      <c r="MGX69" s="197"/>
      <c r="MGY69" s="197"/>
      <c r="MGZ69" s="197"/>
      <c r="MHA69" s="197"/>
      <c r="MHB69" s="197"/>
      <c r="MHC69" s="197"/>
      <c r="MHD69" s="197"/>
      <c r="MHE69" s="197"/>
      <c r="MHF69" s="197"/>
      <c r="MHG69" s="197"/>
      <c r="MHH69" s="197"/>
      <c r="MHI69" s="197"/>
      <c r="MHJ69" s="197"/>
      <c r="MHK69" s="197"/>
      <c r="MHL69" s="197"/>
      <c r="MHM69" s="197"/>
      <c r="MHN69" s="197"/>
      <c r="MHO69" s="197"/>
      <c r="MHP69" s="197"/>
      <c r="MHQ69" s="197"/>
      <c r="MHR69" s="197"/>
      <c r="MHS69" s="197"/>
      <c r="MHT69" s="197"/>
      <c r="MHU69" s="197"/>
      <c r="MHV69" s="197"/>
      <c r="MHW69" s="197"/>
      <c r="MHX69" s="197"/>
      <c r="MHY69" s="197"/>
      <c r="MHZ69" s="197"/>
      <c r="MIA69" s="197"/>
      <c r="MIB69" s="197"/>
      <c r="MIC69" s="197"/>
      <c r="MID69" s="197"/>
      <c r="MIE69" s="197"/>
      <c r="MIF69" s="197"/>
      <c r="MIG69" s="197"/>
      <c r="MIH69" s="197"/>
      <c r="MII69" s="197"/>
      <c r="MIJ69" s="197"/>
      <c r="MIK69" s="197"/>
      <c r="MIL69" s="197"/>
      <c r="MIM69" s="197"/>
      <c r="MIN69" s="197"/>
      <c r="MIO69" s="197"/>
      <c r="MIP69" s="197"/>
      <c r="MIQ69" s="197"/>
      <c r="MIR69" s="197"/>
      <c r="MIS69" s="197"/>
      <c r="MIT69" s="197"/>
      <c r="MIU69" s="197"/>
      <c r="MIV69" s="197"/>
      <c r="MIW69" s="197"/>
      <c r="MIX69" s="197"/>
      <c r="MIY69" s="197"/>
      <c r="MIZ69" s="197"/>
      <c r="MJA69" s="197"/>
      <c r="MJB69" s="197"/>
      <c r="MJC69" s="197"/>
      <c r="MJD69" s="197"/>
      <c r="MJE69" s="197"/>
      <c r="MJF69" s="197"/>
      <c r="MJG69" s="197"/>
      <c r="MJH69" s="197"/>
      <c r="MJI69" s="197"/>
      <c r="MJJ69" s="197"/>
      <c r="MJK69" s="197"/>
      <c r="MJL69" s="197"/>
      <c r="MJM69" s="197"/>
      <c r="MJN69" s="197"/>
      <c r="MJO69" s="197"/>
      <c r="MJP69" s="197"/>
      <c r="MJQ69" s="197"/>
      <c r="MJR69" s="197"/>
      <c r="MJS69" s="197"/>
      <c r="MJT69" s="197"/>
      <c r="MJU69" s="197"/>
      <c r="MJV69" s="197"/>
      <c r="MJW69" s="197"/>
      <c r="MJX69" s="197"/>
      <c r="MJY69" s="197"/>
      <c r="MJZ69" s="197"/>
      <c r="MKA69" s="197"/>
      <c r="MKB69" s="197"/>
      <c r="MKC69" s="197"/>
      <c r="MKD69" s="197"/>
      <c r="MKE69" s="197"/>
      <c r="MKF69" s="197"/>
      <c r="MKG69" s="197"/>
      <c r="MKH69" s="197"/>
      <c r="MKI69" s="197"/>
      <c r="MKJ69" s="197"/>
      <c r="MKK69" s="197"/>
      <c r="MKL69" s="197"/>
      <c r="MKM69" s="197"/>
      <c r="MKN69" s="197"/>
      <c r="MKO69" s="197"/>
      <c r="MKP69" s="197"/>
      <c r="MKQ69" s="197"/>
      <c r="MKR69" s="197"/>
      <c r="MKS69" s="197"/>
      <c r="MKT69" s="197"/>
      <c r="MKU69" s="197"/>
      <c r="MKV69" s="197"/>
      <c r="MKW69" s="197"/>
      <c r="MKX69" s="197"/>
      <c r="MKY69" s="197"/>
      <c r="MKZ69" s="197"/>
      <c r="MLA69" s="197"/>
      <c r="MLB69" s="197"/>
      <c r="MLC69" s="197"/>
      <c r="MLD69" s="197"/>
      <c r="MLE69" s="197"/>
      <c r="MLF69" s="197"/>
      <c r="MLG69" s="197"/>
      <c r="MLH69" s="197"/>
      <c r="MLI69" s="197"/>
      <c r="MLJ69" s="197"/>
      <c r="MLK69" s="197"/>
      <c r="MLL69" s="197"/>
      <c r="MLM69" s="197"/>
      <c r="MLN69" s="197"/>
      <c r="MLO69" s="197"/>
      <c r="MLP69" s="197"/>
      <c r="MLQ69" s="197"/>
      <c r="MLR69" s="197"/>
      <c r="MLS69" s="197"/>
      <c r="MLT69" s="197"/>
      <c r="MLU69" s="197"/>
      <c r="MLV69" s="197"/>
      <c r="MLW69" s="197"/>
      <c r="MLX69" s="197"/>
      <c r="MLY69" s="197"/>
      <c r="MLZ69" s="197"/>
      <c r="MMA69" s="197"/>
      <c r="MMB69" s="197"/>
      <c r="MMC69" s="197"/>
      <c r="MMD69" s="197"/>
      <c r="MME69" s="197"/>
      <c r="MMF69" s="197"/>
      <c r="MMG69" s="197"/>
      <c r="MMH69" s="197"/>
      <c r="MMI69" s="197"/>
      <c r="MMJ69" s="197"/>
      <c r="MMK69" s="197"/>
      <c r="MML69" s="197"/>
      <c r="MMM69" s="197"/>
      <c r="MMN69" s="197"/>
      <c r="MMO69" s="197"/>
      <c r="MMP69" s="197"/>
      <c r="MMQ69" s="197"/>
      <c r="MMR69" s="197"/>
      <c r="MMS69" s="197"/>
      <c r="MMT69" s="197"/>
      <c r="MMU69" s="197"/>
      <c r="MMV69" s="197"/>
      <c r="MMW69" s="197"/>
      <c r="MMX69" s="197"/>
      <c r="MMY69" s="197"/>
      <c r="MMZ69" s="197"/>
      <c r="MNA69" s="197"/>
      <c r="MNB69" s="197"/>
      <c r="MNC69" s="197"/>
      <c r="MND69" s="197"/>
      <c r="MNE69" s="197"/>
      <c r="MNF69" s="197"/>
      <c r="MNG69" s="197"/>
      <c r="MNH69" s="197"/>
      <c r="MNI69" s="197"/>
      <c r="MNJ69" s="197"/>
      <c r="MNK69" s="197"/>
      <c r="MNL69" s="197"/>
      <c r="MNM69" s="197"/>
      <c r="MNN69" s="197"/>
      <c r="MNO69" s="197"/>
      <c r="MNP69" s="197"/>
      <c r="MNQ69" s="197"/>
      <c r="MNR69" s="197"/>
      <c r="MNS69" s="197"/>
      <c r="MNT69" s="197"/>
      <c r="MNU69" s="197"/>
      <c r="MNV69" s="197"/>
      <c r="MNW69" s="197"/>
      <c r="MNX69" s="197"/>
      <c r="MNY69" s="197"/>
      <c r="MNZ69" s="197"/>
      <c r="MOA69" s="197"/>
      <c r="MOB69" s="197"/>
      <c r="MOC69" s="197"/>
      <c r="MOD69" s="197"/>
      <c r="MOE69" s="197"/>
      <c r="MOF69" s="197"/>
      <c r="MOG69" s="197"/>
      <c r="MOH69" s="197"/>
      <c r="MOI69" s="197"/>
      <c r="MOJ69" s="197"/>
      <c r="MOK69" s="197"/>
      <c r="MOL69" s="197"/>
      <c r="MOM69" s="197"/>
      <c r="MON69" s="197"/>
      <c r="MOO69" s="197"/>
      <c r="MOP69" s="197"/>
      <c r="MOQ69" s="197"/>
      <c r="MOR69" s="197"/>
      <c r="MOS69" s="197"/>
      <c r="MOT69" s="197"/>
      <c r="MOU69" s="197"/>
      <c r="MOV69" s="197"/>
      <c r="MOW69" s="197"/>
      <c r="MOX69" s="197"/>
      <c r="MOY69" s="197"/>
      <c r="MOZ69" s="197"/>
      <c r="MPA69" s="197"/>
      <c r="MPB69" s="197"/>
      <c r="MPC69" s="197"/>
      <c r="MPD69" s="197"/>
      <c r="MPE69" s="197"/>
      <c r="MPF69" s="197"/>
      <c r="MPG69" s="197"/>
      <c r="MPH69" s="197"/>
      <c r="MPI69" s="197"/>
      <c r="MPJ69" s="197"/>
      <c r="MPK69" s="197"/>
      <c r="MPL69" s="197"/>
      <c r="MPM69" s="197"/>
      <c r="MPN69" s="197"/>
      <c r="MPO69" s="197"/>
      <c r="MPP69" s="197"/>
      <c r="MPQ69" s="197"/>
      <c r="MPR69" s="197"/>
      <c r="MPS69" s="197"/>
      <c r="MPT69" s="197"/>
      <c r="MPU69" s="197"/>
      <c r="MPV69" s="197"/>
      <c r="MPW69" s="197"/>
      <c r="MPX69" s="197"/>
      <c r="MPY69" s="197"/>
      <c r="MPZ69" s="197"/>
      <c r="MQA69" s="197"/>
      <c r="MQB69" s="197"/>
      <c r="MQC69" s="197"/>
      <c r="MQD69" s="197"/>
      <c r="MQE69" s="197"/>
      <c r="MQF69" s="197"/>
      <c r="MQG69" s="197"/>
      <c r="MQH69" s="197"/>
      <c r="MQI69" s="197"/>
      <c r="MQJ69" s="197"/>
      <c r="MQK69" s="197"/>
      <c r="MQL69" s="197"/>
      <c r="MQM69" s="197"/>
      <c r="MQN69" s="197"/>
      <c r="MQO69" s="197"/>
      <c r="MQP69" s="197"/>
      <c r="MQQ69" s="197"/>
      <c r="MQR69" s="197"/>
      <c r="MQS69" s="197"/>
      <c r="MQT69" s="197"/>
      <c r="MQU69" s="197"/>
      <c r="MQV69" s="197"/>
      <c r="MQW69" s="197"/>
      <c r="MQX69" s="197"/>
      <c r="MQY69" s="197"/>
      <c r="MQZ69" s="197"/>
      <c r="MRA69" s="197"/>
      <c r="MRB69" s="197"/>
      <c r="MRC69" s="197"/>
      <c r="MRD69" s="197"/>
      <c r="MRE69" s="197"/>
      <c r="MRF69" s="197"/>
      <c r="MRG69" s="197"/>
      <c r="MRH69" s="197"/>
      <c r="MRI69" s="197"/>
      <c r="MRJ69" s="197"/>
      <c r="MRK69" s="197"/>
      <c r="MRL69" s="197"/>
      <c r="MRM69" s="197"/>
      <c r="MRN69" s="197"/>
      <c r="MRO69" s="197"/>
      <c r="MRP69" s="197"/>
      <c r="MRQ69" s="197"/>
      <c r="MRR69" s="197"/>
      <c r="MRS69" s="197"/>
      <c r="MRT69" s="197"/>
      <c r="MRU69" s="197"/>
      <c r="MRV69" s="197"/>
      <c r="MRW69" s="197"/>
      <c r="MRX69" s="197"/>
      <c r="MRY69" s="197"/>
      <c r="MRZ69" s="197"/>
      <c r="MSA69" s="197"/>
      <c r="MSB69" s="197"/>
      <c r="MSC69" s="197"/>
      <c r="MSD69" s="197"/>
      <c r="MSE69" s="197"/>
      <c r="MSF69" s="197"/>
      <c r="MSG69" s="197"/>
      <c r="MSH69" s="197"/>
      <c r="MSI69" s="197"/>
      <c r="MSJ69" s="197"/>
      <c r="MSK69" s="197"/>
      <c r="MSL69" s="197"/>
      <c r="MSM69" s="197"/>
      <c r="MSN69" s="197"/>
      <c r="MSO69" s="197"/>
      <c r="MSP69" s="197"/>
      <c r="MSQ69" s="197"/>
      <c r="MSR69" s="197"/>
      <c r="MSS69" s="197"/>
      <c r="MST69" s="197"/>
      <c r="MSU69" s="197"/>
      <c r="MSV69" s="197"/>
      <c r="MSW69" s="197"/>
      <c r="MSX69" s="197"/>
      <c r="MSY69" s="197"/>
      <c r="MSZ69" s="197"/>
      <c r="MTA69" s="197"/>
      <c r="MTB69" s="197"/>
      <c r="MTC69" s="197"/>
      <c r="MTD69" s="197"/>
      <c r="MTE69" s="197"/>
      <c r="MTF69" s="197"/>
      <c r="MTG69" s="197"/>
      <c r="MTH69" s="197"/>
      <c r="MTI69" s="197"/>
      <c r="MTJ69" s="197"/>
      <c r="MTK69" s="197"/>
      <c r="MTL69" s="197"/>
      <c r="MTM69" s="197"/>
      <c r="MTN69" s="197"/>
      <c r="MTO69" s="197"/>
      <c r="MTP69" s="197"/>
      <c r="MTQ69" s="197"/>
      <c r="MTR69" s="197"/>
      <c r="MTS69" s="197"/>
      <c r="MTT69" s="197"/>
      <c r="MTU69" s="197"/>
      <c r="MTV69" s="197"/>
      <c r="MTW69" s="197"/>
      <c r="MTX69" s="197"/>
      <c r="MTY69" s="197"/>
      <c r="MTZ69" s="197"/>
      <c r="MUA69" s="197"/>
      <c r="MUB69" s="197"/>
      <c r="MUC69" s="197"/>
      <c r="MUD69" s="197"/>
      <c r="MUE69" s="197"/>
      <c r="MUF69" s="197"/>
      <c r="MUG69" s="197"/>
      <c r="MUH69" s="197"/>
      <c r="MUI69" s="197"/>
      <c r="MUJ69" s="197"/>
      <c r="MUK69" s="197"/>
      <c r="MUL69" s="197"/>
      <c r="MUM69" s="197"/>
      <c r="MUN69" s="197"/>
      <c r="MUO69" s="197"/>
      <c r="MUP69" s="197"/>
      <c r="MUQ69" s="197"/>
      <c r="MUR69" s="197"/>
      <c r="MUS69" s="197"/>
      <c r="MUT69" s="197"/>
      <c r="MUU69" s="197"/>
      <c r="MUV69" s="197"/>
      <c r="MUW69" s="197"/>
      <c r="MUX69" s="197"/>
      <c r="MUY69" s="197"/>
      <c r="MUZ69" s="197"/>
      <c r="MVA69" s="197"/>
      <c r="MVB69" s="197"/>
      <c r="MVC69" s="197"/>
      <c r="MVD69" s="197"/>
      <c r="MVE69" s="197"/>
      <c r="MVF69" s="197"/>
      <c r="MVG69" s="197"/>
      <c r="MVH69" s="197"/>
      <c r="MVI69" s="197"/>
      <c r="MVJ69" s="197"/>
      <c r="MVK69" s="197"/>
      <c r="MVL69" s="197"/>
      <c r="MVM69" s="197"/>
      <c r="MVN69" s="197"/>
      <c r="MVO69" s="197"/>
      <c r="MVP69" s="197"/>
      <c r="MVQ69" s="197"/>
      <c r="MVR69" s="197"/>
      <c r="MVS69" s="197"/>
      <c r="MVT69" s="197"/>
      <c r="MVU69" s="197"/>
      <c r="MVV69" s="197"/>
      <c r="MVW69" s="197"/>
      <c r="MVX69" s="197"/>
      <c r="MVY69" s="197"/>
      <c r="MVZ69" s="197"/>
      <c r="MWA69" s="197"/>
      <c r="MWB69" s="197"/>
      <c r="MWC69" s="197"/>
      <c r="MWD69" s="197"/>
      <c r="MWE69" s="197"/>
      <c r="MWF69" s="197"/>
      <c r="MWG69" s="197"/>
      <c r="MWH69" s="197"/>
      <c r="MWI69" s="197"/>
      <c r="MWJ69" s="197"/>
      <c r="MWK69" s="197"/>
      <c r="MWL69" s="197"/>
      <c r="MWM69" s="197"/>
      <c r="MWN69" s="197"/>
      <c r="MWO69" s="197"/>
      <c r="MWP69" s="197"/>
      <c r="MWQ69" s="197"/>
      <c r="MWR69" s="197"/>
      <c r="MWS69" s="197"/>
      <c r="MWT69" s="197"/>
      <c r="MWU69" s="197"/>
      <c r="MWV69" s="197"/>
      <c r="MWW69" s="197"/>
      <c r="MWX69" s="197"/>
      <c r="MWY69" s="197"/>
      <c r="MWZ69" s="197"/>
      <c r="MXA69" s="197"/>
      <c r="MXB69" s="197"/>
      <c r="MXC69" s="197"/>
      <c r="MXD69" s="197"/>
      <c r="MXE69" s="197"/>
      <c r="MXF69" s="197"/>
      <c r="MXG69" s="197"/>
      <c r="MXH69" s="197"/>
      <c r="MXI69" s="197"/>
      <c r="MXJ69" s="197"/>
      <c r="MXK69" s="197"/>
      <c r="MXL69" s="197"/>
      <c r="MXM69" s="197"/>
      <c r="MXN69" s="197"/>
      <c r="MXO69" s="197"/>
      <c r="MXP69" s="197"/>
      <c r="MXQ69" s="197"/>
      <c r="MXR69" s="197"/>
      <c r="MXS69" s="197"/>
      <c r="MXT69" s="197"/>
      <c r="MXU69" s="197"/>
      <c r="MXV69" s="197"/>
      <c r="MXW69" s="197"/>
      <c r="MXX69" s="197"/>
      <c r="MXY69" s="197"/>
      <c r="MXZ69" s="197"/>
      <c r="MYA69" s="197"/>
      <c r="MYB69" s="197"/>
      <c r="MYC69" s="197"/>
      <c r="MYD69" s="197"/>
      <c r="MYE69" s="197"/>
      <c r="MYF69" s="197"/>
      <c r="MYG69" s="197"/>
      <c r="MYH69" s="197"/>
      <c r="MYI69" s="197"/>
      <c r="MYJ69" s="197"/>
      <c r="MYK69" s="197"/>
      <c r="MYL69" s="197"/>
      <c r="MYM69" s="197"/>
      <c r="MYN69" s="197"/>
      <c r="MYO69" s="197"/>
      <c r="MYP69" s="197"/>
      <c r="MYQ69" s="197"/>
      <c r="MYR69" s="197"/>
      <c r="MYS69" s="197"/>
      <c r="MYT69" s="197"/>
      <c r="MYU69" s="197"/>
      <c r="MYV69" s="197"/>
      <c r="MYW69" s="197"/>
      <c r="MYX69" s="197"/>
      <c r="MYY69" s="197"/>
      <c r="MYZ69" s="197"/>
      <c r="MZA69" s="197"/>
      <c r="MZB69" s="197"/>
      <c r="MZC69" s="197"/>
      <c r="MZD69" s="197"/>
      <c r="MZE69" s="197"/>
      <c r="MZF69" s="197"/>
      <c r="MZG69" s="197"/>
      <c r="MZH69" s="197"/>
      <c r="MZI69" s="197"/>
      <c r="MZJ69" s="197"/>
      <c r="MZK69" s="197"/>
      <c r="MZL69" s="197"/>
      <c r="MZM69" s="197"/>
      <c r="MZN69" s="197"/>
      <c r="MZO69" s="197"/>
      <c r="MZP69" s="197"/>
      <c r="MZQ69" s="197"/>
      <c r="MZR69" s="197"/>
      <c r="MZS69" s="197"/>
      <c r="MZT69" s="197"/>
      <c r="MZU69" s="197"/>
      <c r="MZV69" s="197"/>
      <c r="MZW69" s="197"/>
      <c r="MZX69" s="197"/>
      <c r="MZY69" s="197"/>
      <c r="MZZ69" s="197"/>
      <c r="NAA69" s="197"/>
      <c r="NAB69" s="197"/>
      <c r="NAC69" s="197"/>
      <c r="NAD69" s="197"/>
      <c r="NAE69" s="197"/>
      <c r="NAF69" s="197"/>
      <c r="NAG69" s="197"/>
      <c r="NAH69" s="197"/>
      <c r="NAI69" s="197"/>
      <c r="NAJ69" s="197"/>
      <c r="NAK69" s="197"/>
      <c r="NAL69" s="197"/>
      <c r="NAM69" s="197"/>
      <c r="NAN69" s="197"/>
      <c r="NAO69" s="197"/>
      <c r="NAP69" s="197"/>
      <c r="NAQ69" s="197"/>
      <c r="NAR69" s="197"/>
      <c r="NAS69" s="197"/>
      <c r="NAT69" s="197"/>
      <c r="NAU69" s="197"/>
      <c r="NAV69" s="197"/>
      <c r="NAW69" s="197"/>
      <c r="NAX69" s="197"/>
      <c r="NAY69" s="197"/>
      <c r="NAZ69" s="197"/>
      <c r="NBA69" s="197"/>
      <c r="NBB69" s="197"/>
      <c r="NBC69" s="197"/>
      <c r="NBD69" s="197"/>
      <c r="NBE69" s="197"/>
      <c r="NBF69" s="197"/>
      <c r="NBG69" s="197"/>
      <c r="NBH69" s="197"/>
      <c r="NBI69" s="197"/>
      <c r="NBJ69" s="197"/>
      <c r="NBK69" s="197"/>
      <c r="NBL69" s="197"/>
      <c r="NBM69" s="197"/>
      <c r="NBN69" s="197"/>
      <c r="NBO69" s="197"/>
      <c r="NBP69" s="197"/>
      <c r="NBQ69" s="197"/>
      <c r="NBR69" s="197"/>
      <c r="NBS69" s="197"/>
      <c r="NBT69" s="197"/>
      <c r="NBU69" s="197"/>
      <c r="NBV69" s="197"/>
      <c r="NBW69" s="197"/>
      <c r="NBX69" s="197"/>
      <c r="NBY69" s="197"/>
      <c r="NBZ69" s="197"/>
      <c r="NCA69" s="197"/>
      <c r="NCB69" s="197"/>
      <c r="NCC69" s="197"/>
      <c r="NCD69" s="197"/>
      <c r="NCE69" s="197"/>
      <c r="NCF69" s="197"/>
      <c r="NCG69" s="197"/>
      <c r="NCH69" s="197"/>
      <c r="NCI69" s="197"/>
      <c r="NCJ69" s="197"/>
      <c r="NCK69" s="197"/>
      <c r="NCL69" s="197"/>
      <c r="NCM69" s="197"/>
      <c r="NCN69" s="197"/>
      <c r="NCO69" s="197"/>
      <c r="NCP69" s="197"/>
      <c r="NCQ69" s="197"/>
      <c r="NCR69" s="197"/>
      <c r="NCS69" s="197"/>
      <c r="NCT69" s="197"/>
      <c r="NCU69" s="197"/>
      <c r="NCV69" s="197"/>
      <c r="NCW69" s="197"/>
      <c r="NCX69" s="197"/>
      <c r="NCY69" s="197"/>
      <c r="NCZ69" s="197"/>
      <c r="NDA69" s="197"/>
      <c r="NDB69" s="197"/>
      <c r="NDC69" s="197"/>
      <c r="NDD69" s="197"/>
      <c r="NDE69" s="197"/>
      <c r="NDF69" s="197"/>
      <c r="NDG69" s="197"/>
      <c r="NDH69" s="197"/>
      <c r="NDI69" s="197"/>
      <c r="NDJ69" s="197"/>
      <c r="NDK69" s="197"/>
      <c r="NDL69" s="197"/>
      <c r="NDM69" s="197"/>
      <c r="NDN69" s="197"/>
      <c r="NDO69" s="197"/>
      <c r="NDP69" s="197"/>
      <c r="NDQ69" s="197"/>
      <c r="NDR69" s="197"/>
      <c r="NDS69" s="197"/>
      <c r="NDT69" s="197"/>
      <c r="NDU69" s="197"/>
      <c r="NDV69" s="197"/>
      <c r="NDW69" s="197"/>
      <c r="NDX69" s="197"/>
      <c r="NDY69" s="197"/>
      <c r="NDZ69" s="197"/>
      <c r="NEA69" s="197"/>
      <c r="NEB69" s="197"/>
      <c r="NEC69" s="197"/>
      <c r="NED69" s="197"/>
      <c r="NEE69" s="197"/>
      <c r="NEF69" s="197"/>
      <c r="NEG69" s="197"/>
      <c r="NEH69" s="197"/>
      <c r="NEI69" s="197"/>
      <c r="NEJ69" s="197"/>
      <c r="NEK69" s="197"/>
      <c r="NEL69" s="197"/>
      <c r="NEM69" s="197"/>
      <c r="NEN69" s="197"/>
      <c r="NEO69" s="197"/>
      <c r="NEP69" s="197"/>
      <c r="NEQ69" s="197"/>
      <c r="NER69" s="197"/>
      <c r="NES69" s="197"/>
      <c r="NET69" s="197"/>
      <c r="NEU69" s="197"/>
      <c r="NEV69" s="197"/>
      <c r="NEW69" s="197"/>
      <c r="NEX69" s="197"/>
      <c r="NEY69" s="197"/>
      <c r="NEZ69" s="197"/>
      <c r="NFA69" s="197"/>
      <c r="NFB69" s="197"/>
      <c r="NFC69" s="197"/>
      <c r="NFD69" s="197"/>
      <c r="NFE69" s="197"/>
      <c r="NFF69" s="197"/>
      <c r="NFG69" s="197"/>
      <c r="NFH69" s="197"/>
      <c r="NFI69" s="197"/>
      <c r="NFJ69" s="197"/>
      <c r="NFK69" s="197"/>
      <c r="NFL69" s="197"/>
      <c r="NFM69" s="197"/>
      <c r="NFN69" s="197"/>
      <c r="NFO69" s="197"/>
      <c r="NFP69" s="197"/>
      <c r="NFQ69" s="197"/>
      <c r="NFR69" s="197"/>
      <c r="NFS69" s="197"/>
      <c r="NFT69" s="197"/>
      <c r="NFU69" s="197"/>
      <c r="NFV69" s="197"/>
      <c r="NFW69" s="197"/>
      <c r="NFX69" s="197"/>
      <c r="NFY69" s="197"/>
      <c r="NFZ69" s="197"/>
      <c r="NGA69" s="197"/>
      <c r="NGB69" s="197"/>
      <c r="NGC69" s="197"/>
      <c r="NGD69" s="197"/>
      <c r="NGE69" s="197"/>
      <c r="NGF69" s="197"/>
      <c r="NGG69" s="197"/>
      <c r="NGH69" s="197"/>
      <c r="NGI69" s="197"/>
      <c r="NGJ69" s="197"/>
      <c r="NGK69" s="197"/>
      <c r="NGL69" s="197"/>
      <c r="NGM69" s="197"/>
      <c r="NGN69" s="197"/>
      <c r="NGO69" s="197"/>
      <c r="NGP69" s="197"/>
      <c r="NGQ69" s="197"/>
      <c r="NGR69" s="197"/>
      <c r="NGS69" s="197"/>
      <c r="NGT69" s="197"/>
      <c r="NGU69" s="197"/>
      <c r="NGV69" s="197"/>
      <c r="NGW69" s="197"/>
      <c r="NGX69" s="197"/>
      <c r="NGY69" s="197"/>
      <c r="NGZ69" s="197"/>
      <c r="NHA69" s="197"/>
      <c r="NHB69" s="197"/>
      <c r="NHC69" s="197"/>
      <c r="NHD69" s="197"/>
      <c r="NHE69" s="197"/>
      <c r="NHF69" s="197"/>
      <c r="NHG69" s="197"/>
      <c r="NHH69" s="197"/>
      <c r="NHI69" s="197"/>
      <c r="NHJ69" s="197"/>
      <c r="NHK69" s="197"/>
      <c r="NHL69" s="197"/>
      <c r="NHM69" s="197"/>
      <c r="NHN69" s="197"/>
      <c r="NHO69" s="197"/>
      <c r="NHP69" s="197"/>
      <c r="NHQ69" s="197"/>
      <c r="NHR69" s="197"/>
      <c r="NHS69" s="197"/>
      <c r="NHT69" s="197"/>
      <c r="NHU69" s="197"/>
      <c r="NHV69" s="197"/>
      <c r="NHW69" s="197"/>
      <c r="NHX69" s="197"/>
      <c r="NHY69" s="197"/>
      <c r="NHZ69" s="197"/>
      <c r="NIA69" s="197"/>
      <c r="NIB69" s="197"/>
      <c r="NIC69" s="197"/>
      <c r="NID69" s="197"/>
      <c r="NIE69" s="197"/>
      <c r="NIF69" s="197"/>
      <c r="NIG69" s="197"/>
      <c r="NIH69" s="197"/>
      <c r="NII69" s="197"/>
      <c r="NIJ69" s="197"/>
      <c r="NIK69" s="197"/>
      <c r="NIL69" s="197"/>
      <c r="NIM69" s="197"/>
      <c r="NIN69" s="197"/>
      <c r="NIO69" s="197"/>
      <c r="NIP69" s="197"/>
      <c r="NIQ69" s="197"/>
      <c r="NIR69" s="197"/>
      <c r="NIS69" s="197"/>
      <c r="NIT69" s="197"/>
      <c r="NIU69" s="197"/>
      <c r="NIV69" s="197"/>
      <c r="NIW69" s="197"/>
      <c r="NIX69" s="197"/>
      <c r="NIY69" s="197"/>
      <c r="NIZ69" s="197"/>
      <c r="NJA69" s="197"/>
      <c r="NJB69" s="197"/>
      <c r="NJC69" s="197"/>
      <c r="NJD69" s="197"/>
      <c r="NJE69" s="197"/>
      <c r="NJF69" s="197"/>
      <c r="NJG69" s="197"/>
      <c r="NJH69" s="197"/>
      <c r="NJI69" s="197"/>
      <c r="NJJ69" s="197"/>
      <c r="NJK69" s="197"/>
      <c r="NJL69" s="197"/>
      <c r="NJM69" s="197"/>
      <c r="NJN69" s="197"/>
      <c r="NJO69" s="197"/>
      <c r="NJP69" s="197"/>
      <c r="NJQ69" s="197"/>
      <c r="NJR69" s="197"/>
      <c r="NJS69" s="197"/>
      <c r="NJT69" s="197"/>
      <c r="NJU69" s="197"/>
      <c r="NJV69" s="197"/>
      <c r="NJW69" s="197"/>
      <c r="NJX69" s="197"/>
      <c r="NJY69" s="197"/>
      <c r="NJZ69" s="197"/>
      <c r="NKA69" s="197"/>
      <c r="NKB69" s="197"/>
      <c r="NKC69" s="197"/>
      <c r="NKD69" s="197"/>
      <c r="NKE69" s="197"/>
      <c r="NKF69" s="197"/>
      <c r="NKG69" s="197"/>
      <c r="NKH69" s="197"/>
      <c r="NKI69" s="197"/>
      <c r="NKJ69" s="197"/>
      <c r="NKK69" s="197"/>
      <c r="NKL69" s="197"/>
      <c r="NKM69" s="197"/>
      <c r="NKN69" s="197"/>
      <c r="NKO69" s="197"/>
      <c r="NKP69" s="197"/>
      <c r="NKQ69" s="197"/>
      <c r="NKR69" s="197"/>
      <c r="NKS69" s="197"/>
      <c r="NKT69" s="197"/>
      <c r="NKU69" s="197"/>
      <c r="NKV69" s="197"/>
      <c r="NKW69" s="197"/>
      <c r="NKX69" s="197"/>
      <c r="NKY69" s="197"/>
      <c r="NKZ69" s="197"/>
      <c r="NLA69" s="197"/>
      <c r="NLB69" s="197"/>
      <c r="NLC69" s="197"/>
      <c r="NLD69" s="197"/>
      <c r="NLE69" s="197"/>
      <c r="NLF69" s="197"/>
      <c r="NLG69" s="197"/>
      <c r="NLH69" s="197"/>
      <c r="NLI69" s="197"/>
      <c r="NLJ69" s="197"/>
      <c r="NLK69" s="197"/>
      <c r="NLL69" s="197"/>
      <c r="NLM69" s="197"/>
      <c r="NLN69" s="197"/>
      <c r="NLO69" s="197"/>
      <c r="NLP69" s="197"/>
      <c r="NLQ69" s="197"/>
      <c r="NLR69" s="197"/>
      <c r="NLS69" s="197"/>
      <c r="NLT69" s="197"/>
      <c r="NLU69" s="197"/>
      <c r="NLV69" s="197"/>
      <c r="NLW69" s="197"/>
      <c r="NLX69" s="197"/>
      <c r="NLY69" s="197"/>
      <c r="NLZ69" s="197"/>
      <c r="NMA69" s="197"/>
      <c r="NMB69" s="197"/>
      <c r="NMC69" s="197"/>
      <c r="NMD69" s="197"/>
      <c r="NME69" s="197"/>
      <c r="NMF69" s="197"/>
      <c r="NMG69" s="197"/>
      <c r="NMH69" s="197"/>
      <c r="NMI69" s="197"/>
      <c r="NMJ69" s="197"/>
      <c r="NMK69" s="197"/>
      <c r="NML69" s="197"/>
      <c r="NMM69" s="197"/>
      <c r="NMN69" s="197"/>
      <c r="NMO69" s="197"/>
      <c r="NMP69" s="197"/>
      <c r="NMQ69" s="197"/>
      <c r="NMR69" s="197"/>
      <c r="NMS69" s="197"/>
      <c r="NMT69" s="197"/>
      <c r="NMU69" s="197"/>
      <c r="NMV69" s="197"/>
      <c r="NMW69" s="197"/>
      <c r="NMX69" s="197"/>
      <c r="NMY69" s="197"/>
      <c r="NMZ69" s="197"/>
      <c r="NNA69" s="197"/>
      <c r="NNB69" s="197"/>
      <c r="NNC69" s="197"/>
      <c r="NND69" s="197"/>
      <c r="NNE69" s="197"/>
      <c r="NNF69" s="197"/>
      <c r="NNG69" s="197"/>
      <c r="NNH69" s="197"/>
      <c r="NNI69" s="197"/>
      <c r="NNJ69" s="197"/>
      <c r="NNK69" s="197"/>
      <c r="NNL69" s="197"/>
      <c r="NNM69" s="197"/>
      <c r="NNN69" s="197"/>
      <c r="NNO69" s="197"/>
      <c r="NNP69" s="197"/>
      <c r="NNQ69" s="197"/>
      <c r="NNR69" s="197"/>
      <c r="NNS69" s="197"/>
      <c r="NNT69" s="197"/>
      <c r="NNU69" s="197"/>
      <c r="NNV69" s="197"/>
      <c r="NNW69" s="197"/>
      <c r="NNX69" s="197"/>
      <c r="NNY69" s="197"/>
      <c r="NNZ69" s="197"/>
      <c r="NOA69" s="197"/>
      <c r="NOB69" s="197"/>
      <c r="NOC69" s="197"/>
      <c r="NOD69" s="197"/>
      <c r="NOE69" s="197"/>
      <c r="NOF69" s="197"/>
      <c r="NOG69" s="197"/>
      <c r="NOH69" s="197"/>
      <c r="NOI69" s="197"/>
      <c r="NOJ69" s="197"/>
      <c r="NOK69" s="197"/>
      <c r="NOL69" s="197"/>
      <c r="NOM69" s="197"/>
      <c r="NON69" s="197"/>
      <c r="NOO69" s="197"/>
      <c r="NOP69" s="197"/>
      <c r="NOQ69" s="197"/>
      <c r="NOR69" s="197"/>
      <c r="NOS69" s="197"/>
      <c r="NOT69" s="197"/>
      <c r="NOU69" s="197"/>
      <c r="NOV69" s="197"/>
      <c r="NOW69" s="197"/>
      <c r="NOX69" s="197"/>
      <c r="NOY69" s="197"/>
      <c r="NOZ69" s="197"/>
      <c r="NPA69" s="197"/>
      <c r="NPB69" s="197"/>
      <c r="NPC69" s="197"/>
      <c r="NPD69" s="197"/>
      <c r="NPE69" s="197"/>
      <c r="NPF69" s="197"/>
      <c r="NPG69" s="197"/>
      <c r="NPH69" s="197"/>
      <c r="NPI69" s="197"/>
      <c r="NPJ69" s="197"/>
      <c r="NPK69" s="197"/>
      <c r="NPL69" s="197"/>
      <c r="NPM69" s="197"/>
      <c r="NPN69" s="197"/>
      <c r="NPO69" s="197"/>
      <c r="NPP69" s="197"/>
      <c r="NPQ69" s="197"/>
      <c r="NPR69" s="197"/>
      <c r="NPS69" s="197"/>
      <c r="NPT69" s="197"/>
      <c r="NPU69" s="197"/>
      <c r="NPV69" s="197"/>
      <c r="NPW69" s="197"/>
      <c r="NPX69" s="197"/>
      <c r="NPY69" s="197"/>
      <c r="NPZ69" s="197"/>
      <c r="NQA69" s="197"/>
      <c r="NQB69" s="197"/>
      <c r="NQC69" s="197"/>
      <c r="NQD69" s="197"/>
      <c r="NQE69" s="197"/>
      <c r="NQF69" s="197"/>
      <c r="NQG69" s="197"/>
      <c r="NQH69" s="197"/>
      <c r="NQI69" s="197"/>
      <c r="NQJ69" s="197"/>
      <c r="NQK69" s="197"/>
      <c r="NQL69" s="197"/>
      <c r="NQM69" s="197"/>
      <c r="NQN69" s="197"/>
      <c r="NQO69" s="197"/>
      <c r="NQP69" s="197"/>
      <c r="NQQ69" s="197"/>
      <c r="NQR69" s="197"/>
      <c r="NQS69" s="197"/>
      <c r="NQT69" s="197"/>
      <c r="NQU69" s="197"/>
      <c r="NQV69" s="197"/>
      <c r="NQW69" s="197"/>
      <c r="NQX69" s="197"/>
      <c r="NQY69" s="197"/>
      <c r="NQZ69" s="197"/>
      <c r="NRA69" s="197"/>
      <c r="NRB69" s="197"/>
      <c r="NRC69" s="197"/>
      <c r="NRD69" s="197"/>
      <c r="NRE69" s="197"/>
      <c r="NRF69" s="197"/>
      <c r="NRG69" s="197"/>
      <c r="NRH69" s="197"/>
      <c r="NRI69" s="197"/>
      <c r="NRJ69" s="197"/>
      <c r="NRK69" s="197"/>
      <c r="NRL69" s="197"/>
      <c r="NRM69" s="197"/>
      <c r="NRN69" s="197"/>
      <c r="NRO69" s="197"/>
      <c r="NRP69" s="197"/>
      <c r="NRQ69" s="197"/>
      <c r="NRR69" s="197"/>
      <c r="NRS69" s="197"/>
      <c r="NRT69" s="197"/>
      <c r="NRU69" s="197"/>
      <c r="NRV69" s="197"/>
      <c r="NRW69" s="197"/>
      <c r="NRX69" s="197"/>
      <c r="NRY69" s="197"/>
      <c r="NRZ69" s="197"/>
      <c r="NSA69" s="197"/>
      <c r="NSB69" s="197"/>
      <c r="NSC69" s="197"/>
      <c r="NSD69" s="197"/>
      <c r="NSE69" s="197"/>
      <c r="NSF69" s="197"/>
      <c r="NSG69" s="197"/>
      <c r="NSH69" s="197"/>
      <c r="NSI69" s="197"/>
      <c r="NSJ69" s="197"/>
      <c r="NSK69" s="197"/>
      <c r="NSL69" s="197"/>
      <c r="NSM69" s="197"/>
      <c r="NSN69" s="197"/>
      <c r="NSO69" s="197"/>
      <c r="NSP69" s="197"/>
      <c r="NSQ69" s="197"/>
      <c r="NSR69" s="197"/>
      <c r="NSS69" s="197"/>
      <c r="NST69" s="197"/>
      <c r="NSU69" s="197"/>
      <c r="NSV69" s="197"/>
      <c r="NSW69" s="197"/>
      <c r="NSX69" s="197"/>
      <c r="NSY69" s="197"/>
      <c r="NSZ69" s="197"/>
      <c r="NTA69" s="197"/>
      <c r="NTB69" s="197"/>
      <c r="NTC69" s="197"/>
      <c r="NTD69" s="197"/>
      <c r="NTE69" s="197"/>
      <c r="NTF69" s="197"/>
      <c r="NTG69" s="197"/>
      <c r="NTH69" s="197"/>
      <c r="NTI69" s="197"/>
      <c r="NTJ69" s="197"/>
      <c r="NTK69" s="197"/>
      <c r="NTL69" s="197"/>
      <c r="NTM69" s="197"/>
      <c r="NTN69" s="197"/>
      <c r="NTO69" s="197"/>
      <c r="NTP69" s="197"/>
      <c r="NTQ69" s="197"/>
      <c r="NTR69" s="197"/>
      <c r="NTS69" s="197"/>
      <c r="NTT69" s="197"/>
      <c r="NTU69" s="197"/>
      <c r="NTV69" s="197"/>
      <c r="NTW69" s="197"/>
      <c r="NTX69" s="197"/>
      <c r="NTY69" s="197"/>
      <c r="NTZ69" s="197"/>
      <c r="NUA69" s="197"/>
      <c r="NUB69" s="197"/>
      <c r="NUC69" s="197"/>
      <c r="NUD69" s="197"/>
      <c r="NUE69" s="197"/>
      <c r="NUF69" s="197"/>
      <c r="NUG69" s="197"/>
      <c r="NUH69" s="197"/>
      <c r="NUI69" s="197"/>
      <c r="NUJ69" s="197"/>
      <c r="NUK69" s="197"/>
      <c r="NUL69" s="197"/>
      <c r="NUM69" s="197"/>
      <c r="NUN69" s="197"/>
      <c r="NUO69" s="197"/>
      <c r="NUP69" s="197"/>
      <c r="NUQ69" s="197"/>
      <c r="NUR69" s="197"/>
      <c r="NUS69" s="197"/>
      <c r="NUT69" s="197"/>
      <c r="NUU69" s="197"/>
      <c r="NUV69" s="197"/>
      <c r="NUW69" s="197"/>
      <c r="NUX69" s="197"/>
      <c r="NUY69" s="197"/>
      <c r="NUZ69" s="197"/>
      <c r="NVA69" s="197"/>
      <c r="NVB69" s="197"/>
      <c r="NVC69" s="197"/>
      <c r="NVD69" s="197"/>
      <c r="NVE69" s="197"/>
      <c r="NVF69" s="197"/>
      <c r="NVG69" s="197"/>
      <c r="NVH69" s="197"/>
      <c r="NVI69" s="197"/>
      <c r="NVJ69" s="197"/>
      <c r="NVK69" s="197"/>
      <c r="NVL69" s="197"/>
      <c r="NVM69" s="197"/>
      <c r="NVN69" s="197"/>
      <c r="NVO69" s="197"/>
      <c r="NVP69" s="197"/>
      <c r="NVQ69" s="197"/>
      <c r="NVR69" s="197"/>
      <c r="NVS69" s="197"/>
      <c r="NVT69" s="197"/>
      <c r="NVU69" s="197"/>
      <c r="NVV69" s="197"/>
      <c r="NVW69" s="197"/>
      <c r="NVX69" s="197"/>
      <c r="NVY69" s="197"/>
      <c r="NVZ69" s="197"/>
      <c r="NWA69" s="197"/>
      <c r="NWB69" s="197"/>
      <c r="NWC69" s="197"/>
      <c r="NWD69" s="197"/>
      <c r="NWE69" s="197"/>
      <c r="NWF69" s="197"/>
      <c r="NWG69" s="197"/>
      <c r="NWH69" s="197"/>
      <c r="NWI69" s="197"/>
      <c r="NWJ69" s="197"/>
      <c r="NWK69" s="197"/>
      <c r="NWL69" s="197"/>
      <c r="NWM69" s="197"/>
      <c r="NWN69" s="197"/>
      <c r="NWO69" s="197"/>
      <c r="NWP69" s="197"/>
      <c r="NWQ69" s="197"/>
      <c r="NWR69" s="197"/>
      <c r="NWS69" s="197"/>
      <c r="NWT69" s="197"/>
      <c r="NWU69" s="197"/>
      <c r="NWV69" s="197"/>
      <c r="NWW69" s="197"/>
      <c r="NWX69" s="197"/>
      <c r="NWY69" s="197"/>
      <c r="NWZ69" s="197"/>
      <c r="NXA69" s="197"/>
      <c r="NXB69" s="197"/>
      <c r="NXC69" s="197"/>
      <c r="NXD69" s="197"/>
      <c r="NXE69" s="197"/>
      <c r="NXF69" s="197"/>
      <c r="NXG69" s="197"/>
      <c r="NXH69" s="197"/>
      <c r="NXI69" s="197"/>
      <c r="NXJ69" s="197"/>
      <c r="NXK69" s="197"/>
      <c r="NXL69" s="197"/>
      <c r="NXM69" s="197"/>
      <c r="NXN69" s="197"/>
      <c r="NXO69" s="197"/>
      <c r="NXP69" s="197"/>
      <c r="NXQ69" s="197"/>
      <c r="NXR69" s="197"/>
      <c r="NXS69" s="197"/>
      <c r="NXT69" s="197"/>
      <c r="NXU69" s="197"/>
      <c r="NXV69" s="197"/>
      <c r="NXW69" s="197"/>
      <c r="NXX69" s="197"/>
      <c r="NXY69" s="197"/>
      <c r="NXZ69" s="197"/>
      <c r="NYA69" s="197"/>
      <c r="NYB69" s="197"/>
      <c r="NYC69" s="197"/>
      <c r="NYD69" s="197"/>
      <c r="NYE69" s="197"/>
      <c r="NYF69" s="197"/>
      <c r="NYG69" s="197"/>
      <c r="NYH69" s="197"/>
      <c r="NYI69" s="197"/>
      <c r="NYJ69" s="197"/>
      <c r="NYK69" s="197"/>
      <c r="NYL69" s="197"/>
      <c r="NYM69" s="197"/>
      <c r="NYN69" s="197"/>
      <c r="NYO69" s="197"/>
      <c r="NYP69" s="197"/>
      <c r="NYQ69" s="197"/>
      <c r="NYR69" s="197"/>
      <c r="NYS69" s="197"/>
      <c r="NYT69" s="197"/>
      <c r="NYU69" s="197"/>
      <c r="NYV69" s="197"/>
      <c r="NYW69" s="197"/>
      <c r="NYX69" s="197"/>
      <c r="NYY69" s="197"/>
      <c r="NYZ69" s="197"/>
      <c r="NZA69" s="197"/>
      <c r="NZB69" s="197"/>
      <c r="NZC69" s="197"/>
      <c r="NZD69" s="197"/>
      <c r="NZE69" s="197"/>
      <c r="NZF69" s="197"/>
      <c r="NZG69" s="197"/>
      <c r="NZH69" s="197"/>
      <c r="NZI69" s="197"/>
      <c r="NZJ69" s="197"/>
      <c r="NZK69" s="197"/>
      <c r="NZL69" s="197"/>
      <c r="NZM69" s="197"/>
      <c r="NZN69" s="197"/>
      <c r="NZO69" s="197"/>
      <c r="NZP69" s="197"/>
      <c r="NZQ69" s="197"/>
      <c r="NZR69" s="197"/>
      <c r="NZS69" s="197"/>
      <c r="NZT69" s="197"/>
      <c r="NZU69" s="197"/>
      <c r="NZV69" s="197"/>
      <c r="NZW69" s="197"/>
      <c r="NZX69" s="197"/>
      <c r="NZY69" s="197"/>
      <c r="NZZ69" s="197"/>
      <c r="OAA69" s="197"/>
      <c r="OAB69" s="197"/>
      <c r="OAC69" s="197"/>
      <c r="OAD69" s="197"/>
      <c r="OAE69" s="197"/>
      <c r="OAF69" s="197"/>
      <c r="OAG69" s="197"/>
      <c r="OAH69" s="197"/>
      <c r="OAI69" s="197"/>
      <c r="OAJ69" s="197"/>
      <c r="OAK69" s="197"/>
      <c r="OAL69" s="197"/>
      <c r="OAM69" s="197"/>
      <c r="OAN69" s="197"/>
      <c r="OAO69" s="197"/>
      <c r="OAP69" s="197"/>
      <c r="OAQ69" s="197"/>
      <c r="OAR69" s="197"/>
      <c r="OAS69" s="197"/>
      <c r="OAT69" s="197"/>
      <c r="OAU69" s="197"/>
      <c r="OAV69" s="197"/>
      <c r="OAW69" s="197"/>
      <c r="OAX69" s="197"/>
      <c r="OAY69" s="197"/>
      <c r="OAZ69" s="197"/>
      <c r="OBA69" s="197"/>
      <c r="OBB69" s="197"/>
      <c r="OBC69" s="197"/>
      <c r="OBD69" s="197"/>
      <c r="OBE69" s="197"/>
      <c r="OBF69" s="197"/>
      <c r="OBG69" s="197"/>
      <c r="OBH69" s="197"/>
      <c r="OBI69" s="197"/>
      <c r="OBJ69" s="197"/>
      <c r="OBK69" s="197"/>
      <c r="OBL69" s="197"/>
      <c r="OBM69" s="197"/>
      <c r="OBN69" s="197"/>
      <c r="OBO69" s="197"/>
      <c r="OBP69" s="197"/>
      <c r="OBQ69" s="197"/>
      <c r="OBR69" s="197"/>
      <c r="OBS69" s="197"/>
      <c r="OBT69" s="197"/>
      <c r="OBU69" s="197"/>
      <c r="OBV69" s="197"/>
      <c r="OBW69" s="197"/>
      <c r="OBX69" s="197"/>
      <c r="OBY69" s="197"/>
      <c r="OBZ69" s="197"/>
      <c r="OCA69" s="197"/>
      <c r="OCB69" s="197"/>
      <c r="OCC69" s="197"/>
      <c r="OCD69" s="197"/>
      <c r="OCE69" s="197"/>
      <c r="OCF69" s="197"/>
      <c r="OCG69" s="197"/>
      <c r="OCH69" s="197"/>
      <c r="OCI69" s="197"/>
      <c r="OCJ69" s="197"/>
      <c r="OCK69" s="197"/>
      <c r="OCL69" s="197"/>
      <c r="OCM69" s="197"/>
      <c r="OCN69" s="197"/>
      <c r="OCO69" s="197"/>
      <c r="OCP69" s="197"/>
      <c r="OCQ69" s="197"/>
      <c r="OCR69" s="197"/>
      <c r="OCS69" s="197"/>
      <c r="OCT69" s="197"/>
      <c r="OCU69" s="197"/>
      <c r="OCV69" s="197"/>
      <c r="OCW69" s="197"/>
      <c r="OCX69" s="197"/>
      <c r="OCY69" s="197"/>
      <c r="OCZ69" s="197"/>
      <c r="ODA69" s="197"/>
      <c r="ODB69" s="197"/>
      <c r="ODC69" s="197"/>
      <c r="ODD69" s="197"/>
      <c r="ODE69" s="197"/>
      <c r="ODF69" s="197"/>
      <c r="ODG69" s="197"/>
      <c r="ODH69" s="197"/>
      <c r="ODI69" s="197"/>
      <c r="ODJ69" s="197"/>
      <c r="ODK69" s="197"/>
      <c r="ODL69" s="197"/>
      <c r="ODM69" s="197"/>
      <c r="ODN69" s="197"/>
      <c r="ODO69" s="197"/>
      <c r="ODP69" s="197"/>
      <c r="ODQ69" s="197"/>
      <c r="ODR69" s="197"/>
      <c r="ODS69" s="197"/>
      <c r="ODT69" s="197"/>
      <c r="ODU69" s="197"/>
      <c r="ODV69" s="197"/>
      <c r="ODW69" s="197"/>
      <c r="ODX69" s="197"/>
      <c r="ODY69" s="197"/>
      <c r="ODZ69" s="197"/>
      <c r="OEA69" s="197"/>
      <c r="OEB69" s="197"/>
      <c r="OEC69" s="197"/>
      <c r="OED69" s="197"/>
      <c r="OEE69" s="197"/>
      <c r="OEF69" s="197"/>
      <c r="OEG69" s="197"/>
      <c r="OEH69" s="197"/>
      <c r="OEI69" s="197"/>
      <c r="OEJ69" s="197"/>
      <c r="OEK69" s="197"/>
      <c r="OEL69" s="197"/>
      <c r="OEM69" s="197"/>
      <c r="OEN69" s="197"/>
      <c r="OEO69" s="197"/>
      <c r="OEP69" s="197"/>
      <c r="OEQ69" s="197"/>
      <c r="OER69" s="197"/>
      <c r="OES69" s="197"/>
      <c r="OET69" s="197"/>
      <c r="OEU69" s="197"/>
      <c r="OEV69" s="197"/>
      <c r="OEW69" s="197"/>
      <c r="OEX69" s="197"/>
      <c r="OEY69" s="197"/>
      <c r="OEZ69" s="197"/>
      <c r="OFA69" s="197"/>
      <c r="OFB69" s="197"/>
      <c r="OFC69" s="197"/>
      <c r="OFD69" s="197"/>
      <c r="OFE69" s="197"/>
      <c r="OFF69" s="197"/>
      <c r="OFG69" s="197"/>
      <c r="OFH69" s="197"/>
      <c r="OFI69" s="197"/>
      <c r="OFJ69" s="197"/>
      <c r="OFK69" s="197"/>
      <c r="OFL69" s="197"/>
      <c r="OFM69" s="197"/>
      <c r="OFN69" s="197"/>
      <c r="OFO69" s="197"/>
      <c r="OFP69" s="197"/>
      <c r="OFQ69" s="197"/>
      <c r="OFR69" s="197"/>
      <c r="OFS69" s="197"/>
      <c r="OFT69" s="197"/>
      <c r="OFU69" s="197"/>
      <c r="OFV69" s="197"/>
      <c r="OFW69" s="197"/>
      <c r="OFX69" s="197"/>
      <c r="OFY69" s="197"/>
      <c r="OFZ69" s="197"/>
      <c r="OGA69" s="197"/>
      <c r="OGB69" s="197"/>
      <c r="OGC69" s="197"/>
      <c r="OGD69" s="197"/>
      <c r="OGE69" s="197"/>
      <c r="OGF69" s="197"/>
      <c r="OGG69" s="197"/>
      <c r="OGH69" s="197"/>
      <c r="OGI69" s="197"/>
      <c r="OGJ69" s="197"/>
      <c r="OGK69" s="197"/>
      <c r="OGL69" s="197"/>
      <c r="OGM69" s="197"/>
      <c r="OGN69" s="197"/>
      <c r="OGO69" s="197"/>
      <c r="OGP69" s="197"/>
      <c r="OGQ69" s="197"/>
      <c r="OGR69" s="197"/>
      <c r="OGS69" s="197"/>
      <c r="OGT69" s="197"/>
      <c r="OGU69" s="197"/>
      <c r="OGV69" s="197"/>
      <c r="OGW69" s="197"/>
      <c r="OGX69" s="197"/>
      <c r="OGY69" s="197"/>
      <c r="OGZ69" s="197"/>
      <c r="OHA69" s="197"/>
      <c r="OHB69" s="197"/>
      <c r="OHC69" s="197"/>
      <c r="OHD69" s="197"/>
      <c r="OHE69" s="197"/>
      <c r="OHF69" s="197"/>
      <c r="OHG69" s="197"/>
      <c r="OHH69" s="197"/>
      <c r="OHI69" s="197"/>
      <c r="OHJ69" s="197"/>
      <c r="OHK69" s="197"/>
      <c r="OHL69" s="197"/>
      <c r="OHM69" s="197"/>
      <c r="OHN69" s="197"/>
      <c r="OHO69" s="197"/>
      <c r="OHP69" s="197"/>
      <c r="OHQ69" s="197"/>
      <c r="OHR69" s="197"/>
      <c r="OHS69" s="197"/>
      <c r="OHT69" s="197"/>
      <c r="OHU69" s="197"/>
      <c r="OHV69" s="197"/>
      <c r="OHW69" s="197"/>
      <c r="OHX69" s="197"/>
      <c r="OHY69" s="197"/>
      <c r="OHZ69" s="197"/>
      <c r="OIA69" s="197"/>
      <c r="OIB69" s="197"/>
      <c r="OIC69" s="197"/>
      <c r="OID69" s="197"/>
      <c r="OIE69" s="197"/>
      <c r="OIF69" s="197"/>
      <c r="OIG69" s="197"/>
      <c r="OIH69" s="197"/>
      <c r="OII69" s="197"/>
      <c r="OIJ69" s="197"/>
      <c r="OIK69" s="197"/>
      <c r="OIL69" s="197"/>
      <c r="OIM69" s="197"/>
      <c r="OIN69" s="197"/>
      <c r="OIO69" s="197"/>
      <c r="OIP69" s="197"/>
      <c r="OIQ69" s="197"/>
      <c r="OIR69" s="197"/>
      <c r="OIS69" s="197"/>
      <c r="OIT69" s="197"/>
      <c r="OIU69" s="197"/>
      <c r="OIV69" s="197"/>
      <c r="OIW69" s="197"/>
      <c r="OIX69" s="197"/>
      <c r="OIY69" s="197"/>
      <c r="OIZ69" s="197"/>
      <c r="OJA69" s="197"/>
      <c r="OJB69" s="197"/>
      <c r="OJC69" s="197"/>
      <c r="OJD69" s="197"/>
      <c r="OJE69" s="197"/>
      <c r="OJF69" s="197"/>
      <c r="OJG69" s="197"/>
      <c r="OJH69" s="197"/>
      <c r="OJI69" s="197"/>
      <c r="OJJ69" s="197"/>
      <c r="OJK69" s="197"/>
      <c r="OJL69" s="197"/>
      <c r="OJM69" s="197"/>
      <c r="OJN69" s="197"/>
      <c r="OJO69" s="197"/>
      <c r="OJP69" s="197"/>
      <c r="OJQ69" s="197"/>
      <c r="OJR69" s="197"/>
      <c r="OJS69" s="197"/>
      <c r="OJT69" s="197"/>
      <c r="OJU69" s="197"/>
      <c r="OJV69" s="197"/>
      <c r="OJW69" s="197"/>
      <c r="OJX69" s="197"/>
      <c r="OJY69" s="197"/>
      <c r="OJZ69" s="197"/>
      <c r="OKA69" s="197"/>
      <c r="OKB69" s="197"/>
      <c r="OKC69" s="197"/>
      <c r="OKD69" s="197"/>
      <c r="OKE69" s="197"/>
      <c r="OKF69" s="197"/>
      <c r="OKG69" s="197"/>
      <c r="OKH69" s="197"/>
      <c r="OKI69" s="197"/>
      <c r="OKJ69" s="197"/>
      <c r="OKK69" s="197"/>
      <c r="OKL69" s="197"/>
      <c r="OKM69" s="197"/>
      <c r="OKN69" s="197"/>
      <c r="OKO69" s="197"/>
      <c r="OKP69" s="197"/>
      <c r="OKQ69" s="197"/>
      <c r="OKR69" s="197"/>
      <c r="OKS69" s="197"/>
      <c r="OKT69" s="197"/>
      <c r="OKU69" s="197"/>
      <c r="OKV69" s="197"/>
      <c r="OKW69" s="197"/>
      <c r="OKX69" s="197"/>
      <c r="OKY69" s="197"/>
      <c r="OKZ69" s="197"/>
      <c r="OLA69" s="197"/>
      <c r="OLB69" s="197"/>
      <c r="OLC69" s="197"/>
      <c r="OLD69" s="197"/>
      <c r="OLE69" s="197"/>
      <c r="OLF69" s="197"/>
      <c r="OLG69" s="197"/>
      <c r="OLH69" s="197"/>
      <c r="OLI69" s="197"/>
      <c r="OLJ69" s="197"/>
      <c r="OLK69" s="197"/>
      <c r="OLL69" s="197"/>
      <c r="OLM69" s="197"/>
      <c r="OLN69" s="197"/>
      <c r="OLO69" s="197"/>
      <c r="OLP69" s="197"/>
      <c r="OLQ69" s="197"/>
      <c r="OLR69" s="197"/>
      <c r="OLS69" s="197"/>
      <c r="OLT69" s="197"/>
      <c r="OLU69" s="197"/>
      <c r="OLV69" s="197"/>
      <c r="OLW69" s="197"/>
      <c r="OLX69" s="197"/>
      <c r="OLY69" s="197"/>
      <c r="OLZ69" s="197"/>
      <c r="OMA69" s="197"/>
      <c r="OMB69" s="197"/>
      <c r="OMC69" s="197"/>
      <c r="OMD69" s="197"/>
      <c r="OME69" s="197"/>
      <c r="OMF69" s="197"/>
      <c r="OMG69" s="197"/>
      <c r="OMH69" s="197"/>
      <c r="OMI69" s="197"/>
      <c r="OMJ69" s="197"/>
      <c r="OMK69" s="197"/>
      <c r="OML69" s="197"/>
      <c r="OMM69" s="197"/>
      <c r="OMN69" s="197"/>
      <c r="OMO69" s="197"/>
      <c r="OMP69" s="197"/>
      <c r="OMQ69" s="197"/>
      <c r="OMR69" s="197"/>
      <c r="OMS69" s="197"/>
      <c r="OMT69" s="197"/>
      <c r="OMU69" s="197"/>
      <c r="OMV69" s="197"/>
      <c r="OMW69" s="197"/>
      <c r="OMX69" s="197"/>
      <c r="OMY69" s="197"/>
      <c r="OMZ69" s="197"/>
      <c r="ONA69" s="197"/>
      <c r="ONB69" s="197"/>
      <c r="ONC69" s="197"/>
      <c r="OND69" s="197"/>
      <c r="ONE69" s="197"/>
      <c r="ONF69" s="197"/>
      <c r="ONG69" s="197"/>
      <c r="ONH69" s="197"/>
      <c r="ONI69" s="197"/>
      <c r="ONJ69" s="197"/>
      <c r="ONK69" s="197"/>
      <c r="ONL69" s="197"/>
      <c r="ONM69" s="197"/>
      <c r="ONN69" s="197"/>
      <c r="ONO69" s="197"/>
      <c r="ONP69" s="197"/>
      <c r="ONQ69" s="197"/>
      <c r="ONR69" s="197"/>
      <c r="ONS69" s="197"/>
      <c r="ONT69" s="197"/>
      <c r="ONU69" s="197"/>
      <c r="ONV69" s="197"/>
      <c r="ONW69" s="197"/>
      <c r="ONX69" s="197"/>
      <c r="ONY69" s="197"/>
      <c r="ONZ69" s="197"/>
      <c r="OOA69" s="197"/>
      <c r="OOB69" s="197"/>
      <c r="OOC69" s="197"/>
      <c r="OOD69" s="197"/>
      <c r="OOE69" s="197"/>
      <c r="OOF69" s="197"/>
      <c r="OOG69" s="197"/>
      <c r="OOH69" s="197"/>
      <c r="OOI69" s="197"/>
      <c r="OOJ69" s="197"/>
      <c r="OOK69" s="197"/>
      <c r="OOL69" s="197"/>
      <c r="OOM69" s="197"/>
      <c r="OON69" s="197"/>
      <c r="OOO69" s="197"/>
      <c r="OOP69" s="197"/>
      <c r="OOQ69" s="197"/>
      <c r="OOR69" s="197"/>
      <c r="OOS69" s="197"/>
      <c r="OOT69" s="197"/>
      <c r="OOU69" s="197"/>
      <c r="OOV69" s="197"/>
      <c r="OOW69" s="197"/>
      <c r="OOX69" s="197"/>
      <c r="OOY69" s="197"/>
      <c r="OOZ69" s="197"/>
      <c r="OPA69" s="197"/>
      <c r="OPB69" s="197"/>
      <c r="OPC69" s="197"/>
      <c r="OPD69" s="197"/>
      <c r="OPE69" s="197"/>
      <c r="OPF69" s="197"/>
      <c r="OPG69" s="197"/>
      <c r="OPH69" s="197"/>
      <c r="OPI69" s="197"/>
      <c r="OPJ69" s="197"/>
      <c r="OPK69" s="197"/>
      <c r="OPL69" s="197"/>
      <c r="OPM69" s="197"/>
      <c r="OPN69" s="197"/>
      <c r="OPO69" s="197"/>
      <c r="OPP69" s="197"/>
      <c r="OPQ69" s="197"/>
      <c r="OPR69" s="197"/>
      <c r="OPS69" s="197"/>
      <c r="OPT69" s="197"/>
      <c r="OPU69" s="197"/>
      <c r="OPV69" s="197"/>
      <c r="OPW69" s="197"/>
      <c r="OPX69" s="197"/>
      <c r="OPY69" s="197"/>
      <c r="OPZ69" s="197"/>
      <c r="OQA69" s="197"/>
      <c r="OQB69" s="197"/>
      <c r="OQC69" s="197"/>
      <c r="OQD69" s="197"/>
      <c r="OQE69" s="197"/>
      <c r="OQF69" s="197"/>
      <c r="OQG69" s="197"/>
      <c r="OQH69" s="197"/>
      <c r="OQI69" s="197"/>
      <c r="OQJ69" s="197"/>
      <c r="OQK69" s="197"/>
      <c r="OQL69" s="197"/>
      <c r="OQM69" s="197"/>
      <c r="OQN69" s="197"/>
      <c r="OQO69" s="197"/>
      <c r="OQP69" s="197"/>
      <c r="OQQ69" s="197"/>
      <c r="OQR69" s="197"/>
      <c r="OQS69" s="197"/>
      <c r="OQT69" s="197"/>
      <c r="OQU69" s="197"/>
      <c r="OQV69" s="197"/>
      <c r="OQW69" s="197"/>
      <c r="OQX69" s="197"/>
      <c r="OQY69" s="197"/>
      <c r="OQZ69" s="197"/>
      <c r="ORA69" s="197"/>
      <c r="ORB69" s="197"/>
      <c r="ORC69" s="197"/>
      <c r="ORD69" s="197"/>
      <c r="ORE69" s="197"/>
      <c r="ORF69" s="197"/>
      <c r="ORG69" s="197"/>
      <c r="ORH69" s="197"/>
      <c r="ORI69" s="197"/>
      <c r="ORJ69" s="197"/>
      <c r="ORK69" s="197"/>
      <c r="ORL69" s="197"/>
      <c r="ORM69" s="197"/>
      <c r="ORN69" s="197"/>
      <c r="ORO69" s="197"/>
      <c r="ORP69" s="197"/>
      <c r="ORQ69" s="197"/>
      <c r="ORR69" s="197"/>
      <c r="ORS69" s="197"/>
      <c r="ORT69" s="197"/>
      <c r="ORU69" s="197"/>
      <c r="ORV69" s="197"/>
      <c r="ORW69" s="197"/>
      <c r="ORX69" s="197"/>
      <c r="ORY69" s="197"/>
      <c r="ORZ69" s="197"/>
      <c r="OSA69" s="197"/>
      <c r="OSB69" s="197"/>
      <c r="OSC69" s="197"/>
      <c r="OSD69" s="197"/>
      <c r="OSE69" s="197"/>
      <c r="OSF69" s="197"/>
      <c r="OSG69" s="197"/>
      <c r="OSH69" s="197"/>
      <c r="OSI69" s="197"/>
      <c r="OSJ69" s="197"/>
      <c r="OSK69" s="197"/>
      <c r="OSL69" s="197"/>
      <c r="OSM69" s="197"/>
      <c r="OSN69" s="197"/>
      <c r="OSO69" s="197"/>
      <c r="OSP69" s="197"/>
      <c r="OSQ69" s="197"/>
      <c r="OSR69" s="197"/>
      <c r="OSS69" s="197"/>
      <c r="OST69" s="197"/>
      <c r="OSU69" s="197"/>
      <c r="OSV69" s="197"/>
      <c r="OSW69" s="197"/>
      <c r="OSX69" s="197"/>
      <c r="OSY69" s="197"/>
      <c r="OSZ69" s="197"/>
      <c r="OTA69" s="197"/>
      <c r="OTB69" s="197"/>
      <c r="OTC69" s="197"/>
      <c r="OTD69" s="197"/>
      <c r="OTE69" s="197"/>
      <c r="OTF69" s="197"/>
      <c r="OTG69" s="197"/>
      <c r="OTH69" s="197"/>
      <c r="OTI69" s="197"/>
      <c r="OTJ69" s="197"/>
      <c r="OTK69" s="197"/>
      <c r="OTL69" s="197"/>
      <c r="OTM69" s="197"/>
      <c r="OTN69" s="197"/>
      <c r="OTO69" s="197"/>
      <c r="OTP69" s="197"/>
      <c r="OTQ69" s="197"/>
      <c r="OTR69" s="197"/>
      <c r="OTS69" s="197"/>
      <c r="OTT69" s="197"/>
      <c r="OTU69" s="197"/>
      <c r="OTV69" s="197"/>
      <c r="OTW69" s="197"/>
      <c r="OTX69" s="197"/>
      <c r="OTY69" s="197"/>
      <c r="OTZ69" s="197"/>
      <c r="OUA69" s="197"/>
      <c r="OUB69" s="197"/>
      <c r="OUC69" s="197"/>
      <c r="OUD69" s="197"/>
      <c r="OUE69" s="197"/>
      <c r="OUF69" s="197"/>
      <c r="OUG69" s="197"/>
      <c r="OUH69" s="197"/>
      <c r="OUI69" s="197"/>
      <c r="OUJ69" s="197"/>
      <c r="OUK69" s="197"/>
      <c r="OUL69" s="197"/>
      <c r="OUM69" s="197"/>
      <c r="OUN69" s="197"/>
      <c r="OUO69" s="197"/>
      <c r="OUP69" s="197"/>
      <c r="OUQ69" s="197"/>
      <c r="OUR69" s="197"/>
      <c r="OUS69" s="197"/>
      <c r="OUT69" s="197"/>
      <c r="OUU69" s="197"/>
      <c r="OUV69" s="197"/>
      <c r="OUW69" s="197"/>
      <c r="OUX69" s="197"/>
      <c r="OUY69" s="197"/>
      <c r="OUZ69" s="197"/>
      <c r="OVA69" s="197"/>
      <c r="OVB69" s="197"/>
      <c r="OVC69" s="197"/>
      <c r="OVD69" s="197"/>
      <c r="OVE69" s="197"/>
      <c r="OVF69" s="197"/>
      <c r="OVG69" s="197"/>
      <c r="OVH69" s="197"/>
      <c r="OVI69" s="197"/>
      <c r="OVJ69" s="197"/>
      <c r="OVK69" s="197"/>
      <c r="OVL69" s="197"/>
      <c r="OVM69" s="197"/>
      <c r="OVN69" s="197"/>
      <c r="OVO69" s="197"/>
      <c r="OVP69" s="197"/>
      <c r="OVQ69" s="197"/>
      <c r="OVR69" s="197"/>
      <c r="OVS69" s="197"/>
      <c r="OVT69" s="197"/>
      <c r="OVU69" s="197"/>
      <c r="OVV69" s="197"/>
      <c r="OVW69" s="197"/>
      <c r="OVX69" s="197"/>
      <c r="OVY69" s="197"/>
      <c r="OVZ69" s="197"/>
      <c r="OWA69" s="197"/>
      <c r="OWB69" s="197"/>
      <c r="OWC69" s="197"/>
      <c r="OWD69" s="197"/>
      <c r="OWE69" s="197"/>
      <c r="OWF69" s="197"/>
      <c r="OWG69" s="197"/>
      <c r="OWH69" s="197"/>
      <c r="OWI69" s="197"/>
      <c r="OWJ69" s="197"/>
      <c r="OWK69" s="197"/>
      <c r="OWL69" s="197"/>
      <c r="OWM69" s="197"/>
      <c r="OWN69" s="197"/>
      <c r="OWO69" s="197"/>
      <c r="OWP69" s="197"/>
      <c r="OWQ69" s="197"/>
      <c r="OWR69" s="197"/>
      <c r="OWS69" s="197"/>
      <c r="OWT69" s="197"/>
      <c r="OWU69" s="197"/>
      <c r="OWV69" s="197"/>
      <c r="OWW69" s="197"/>
      <c r="OWX69" s="197"/>
      <c r="OWY69" s="197"/>
      <c r="OWZ69" s="197"/>
      <c r="OXA69" s="197"/>
      <c r="OXB69" s="197"/>
      <c r="OXC69" s="197"/>
      <c r="OXD69" s="197"/>
      <c r="OXE69" s="197"/>
      <c r="OXF69" s="197"/>
      <c r="OXG69" s="197"/>
      <c r="OXH69" s="197"/>
      <c r="OXI69" s="197"/>
      <c r="OXJ69" s="197"/>
      <c r="OXK69" s="197"/>
      <c r="OXL69" s="197"/>
      <c r="OXM69" s="197"/>
      <c r="OXN69" s="197"/>
      <c r="OXO69" s="197"/>
      <c r="OXP69" s="197"/>
      <c r="OXQ69" s="197"/>
      <c r="OXR69" s="197"/>
      <c r="OXS69" s="197"/>
      <c r="OXT69" s="197"/>
      <c r="OXU69" s="197"/>
      <c r="OXV69" s="197"/>
      <c r="OXW69" s="197"/>
      <c r="OXX69" s="197"/>
      <c r="OXY69" s="197"/>
      <c r="OXZ69" s="197"/>
      <c r="OYA69" s="197"/>
      <c r="OYB69" s="197"/>
      <c r="OYC69" s="197"/>
      <c r="OYD69" s="197"/>
      <c r="OYE69" s="197"/>
      <c r="OYF69" s="197"/>
      <c r="OYG69" s="197"/>
      <c r="OYH69" s="197"/>
      <c r="OYI69" s="197"/>
      <c r="OYJ69" s="197"/>
      <c r="OYK69" s="197"/>
      <c r="OYL69" s="197"/>
      <c r="OYM69" s="197"/>
      <c r="OYN69" s="197"/>
      <c r="OYO69" s="197"/>
      <c r="OYP69" s="197"/>
      <c r="OYQ69" s="197"/>
      <c r="OYR69" s="197"/>
      <c r="OYS69" s="197"/>
      <c r="OYT69" s="197"/>
      <c r="OYU69" s="197"/>
      <c r="OYV69" s="197"/>
      <c r="OYW69" s="197"/>
      <c r="OYX69" s="197"/>
      <c r="OYY69" s="197"/>
      <c r="OYZ69" s="197"/>
      <c r="OZA69" s="197"/>
      <c r="OZB69" s="197"/>
      <c r="OZC69" s="197"/>
      <c r="OZD69" s="197"/>
      <c r="OZE69" s="197"/>
      <c r="OZF69" s="197"/>
      <c r="OZG69" s="197"/>
      <c r="OZH69" s="197"/>
      <c r="OZI69" s="197"/>
      <c r="OZJ69" s="197"/>
      <c r="OZK69" s="197"/>
      <c r="OZL69" s="197"/>
      <c r="OZM69" s="197"/>
      <c r="OZN69" s="197"/>
      <c r="OZO69" s="197"/>
      <c r="OZP69" s="197"/>
      <c r="OZQ69" s="197"/>
      <c r="OZR69" s="197"/>
      <c r="OZS69" s="197"/>
      <c r="OZT69" s="197"/>
      <c r="OZU69" s="197"/>
      <c r="OZV69" s="197"/>
      <c r="OZW69" s="197"/>
      <c r="OZX69" s="197"/>
      <c r="OZY69" s="197"/>
      <c r="OZZ69" s="197"/>
      <c r="PAA69" s="197"/>
      <c r="PAB69" s="197"/>
      <c r="PAC69" s="197"/>
      <c r="PAD69" s="197"/>
      <c r="PAE69" s="197"/>
      <c r="PAF69" s="197"/>
      <c r="PAG69" s="197"/>
      <c r="PAH69" s="197"/>
      <c r="PAI69" s="197"/>
      <c r="PAJ69" s="197"/>
      <c r="PAK69" s="197"/>
      <c r="PAL69" s="197"/>
      <c r="PAM69" s="197"/>
      <c r="PAN69" s="197"/>
      <c r="PAO69" s="197"/>
      <c r="PAP69" s="197"/>
      <c r="PAQ69" s="197"/>
      <c r="PAR69" s="197"/>
      <c r="PAS69" s="197"/>
      <c r="PAT69" s="197"/>
      <c r="PAU69" s="197"/>
      <c r="PAV69" s="197"/>
      <c r="PAW69" s="197"/>
      <c r="PAX69" s="197"/>
      <c r="PAY69" s="197"/>
      <c r="PAZ69" s="197"/>
      <c r="PBA69" s="197"/>
      <c r="PBB69" s="197"/>
      <c r="PBC69" s="197"/>
      <c r="PBD69" s="197"/>
      <c r="PBE69" s="197"/>
      <c r="PBF69" s="197"/>
      <c r="PBG69" s="197"/>
      <c r="PBH69" s="197"/>
      <c r="PBI69" s="197"/>
      <c r="PBJ69" s="197"/>
      <c r="PBK69" s="197"/>
      <c r="PBL69" s="197"/>
      <c r="PBM69" s="197"/>
      <c r="PBN69" s="197"/>
      <c r="PBO69" s="197"/>
      <c r="PBP69" s="197"/>
      <c r="PBQ69" s="197"/>
      <c r="PBR69" s="197"/>
      <c r="PBS69" s="197"/>
      <c r="PBT69" s="197"/>
      <c r="PBU69" s="197"/>
      <c r="PBV69" s="197"/>
      <c r="PBW69" s="197"/>
      <c r="PBX69" s="197"/>
      <c r="PBY69" s="197"/>
      <c r="PBZ69" s="197"/>
      <c r="PCA69" s="197"/>
      <c r="PCB69" s="197"/>
      <c r="PCC69" s="197"/>
      <c r="PCD69" s="197"/>
      <c r="PCE69" s="197"/>
      <c r="PCF69" s="197"/>
      <c r="PCG69" s="197"/>
      <c r="PCH69" s="197"/>
      <c r="PCI69" s="197"/>
      <c r="PCJ69" s="197"/>
      <c r="PCK69" s="197"/>
      <c r="PCL69" s="197"/>
      <c r="PCM69" s="197"/>
      <c r="PCN69" s="197"/>
      <c r="PCO69" s="197"/>
      <c r="PCP69" s="197"/>
      <c r="PCQ69" s="197"/>
      <c r="PCR69" s="197"/>
      <c r="PCS69" s="197"/>
      <c r="PCT69" s="197"/>
      <c r="PCU69" s="197"/>
      <c r="PCV69" s="197"/>
      <c r="PCW69" s="197"/>
      <c r="PCX69" s="197"/>
      <c r="PCY69" s="197"/>
      <c r="PCZ69" s="197"/>
      <c r="PDA69" s="197"/>
      <c r="PDB69" s="197"/>
      <c r="PDC69" s="197"/>
      <c r="PDD69" s="197"/>
      <c r="PDE69" s="197"/>
      <c r="PDF69" s="197"/>
      <c r="PDG69" s="197"/>
      <c r="PDH69" s="197"/>
      <c r="PDI69" s="197"/>
      <c r="PDJ69" s="197"/>
      <c r="PDK69" s="197"/>
      <c r="PDL69" s="197"/>
      <c r="PDM69" s="197"/>
      <c r="PDN69" s="197"/>
      <c r="PDO69" s="197"/>
      <c r="PDP69" s="197"/>
      <c r="PDQ69" s="197"/>
      <c r="PDR69" s="197"/>
      <c r="PDS69" s="197"/>
      <c r="PDT69" s="197"/>
      <c r="PDU69" s="197"/>
      <c r="PDV69" s="197"/>
      <c r="PDW69" s="197"/>
      <c r="PDX69" s="197"/>
      <c r="PDY69" s="197"/>
      <c r="PDZ69" s="197"/>
      <c r="PEA69" s="197"/>
      <c r="PEB69" s="197"/>
      <c r="PEC69" s="197"/>
      <c r="PED69" s="197"/>
      <c r="PEE69" s="197"/>
      <c r="PEF69" s="197"/>
      <c r="PEG69" s="197"/>
      <c r="PEH69" s="197"/>
      <c r="PEI69" s="197"/>
      <c r="PEJ69" s="197"/>
      <c r="PEK69" s="197"/>
      <c r="PEL69" s="197"/>
      <c r="PEM69" s="197"/>
      <c r="PEN69" s="197"/>
      <c r="PEO69" s="197"/>
      <c r="PEP69" s="197"/>
      <c r="PEQ69" s="197"/>
      <c r="PER69" s="197"/>
      <c r="PES69" s="197"/>
      <c r="PET69" s="197"/>
      <c r="PEU69" s="197"/>
      <c r="PEV69" s="197"/>
      <c r="PEW69" s="197"/>
      <c r="PEX69" s="197"/>
      <c r="PEY69" s="197"/>
      <c r="PEZ69" s="197"/>
      <c r="PFA69" s="197"/>
      <c r="PFB69" s="197"/>
      <c r="PFC69" s="197"/>
      <c r="PFD69" s="197"/>
      <c r="PFE69" s="197"/>
      <c r="PFF69" s="197"/>
      <c r="PFG69" s="197"/>
      <c r="PFH69" s="197"/>
      <c r="PFI69" s="197"/>
      <c r="PFJ69" s="197"/>
      <c r="PFK69" s="197"/>
      <c r="PFL69" s="197"/>
      <c r="PFM69" s="197"/>
      <c r="PFN69" s="197"/>
      <c r="PFO69" s="197"/>
      <c r="PFP69" s="197"/>
      <c r="PFQ69" s="197"/>
      <c r="PFR69" s="197"/>
      <c r="PFS69" s="197"/>
      <c r="PFT69" s="197"/>
      <c r="PFU69" s="197"/>
      <c r="PFV69" s="197"/>
      <c r="PFW69" s="197"/>
      <c r="PFX69" s="197"/>
      <c r="PFY69" s="197"/>
      <c r="PFZ69" s="197"/>
      <c r="PGA69" s="197"/>
      <c r="PGB69" s="197"/>
      <c r="PGC69" s="197"/>
      <c r="PGD69" s="197"/>
      <c r="PGE69" s="197"/>
      <c r="PGF69" s="197"/>
      <c r="PGG69" s="197"/>
      <c r="PGH69" s="197"/>
      <c r="PGI69" s="197"/>
      <c r="PGJ69" s="197"/>
      <c r="PGK69" s="197"/>
      <c r="PGL69" s="197"/>
      <c r="PGM69" s="197"/>
      <c r="PGN69" s="197"/>
      <c r="PGO69" s="197"/>
      <c r="PGP69" s="197"/>
      <c r="PGQ69" s="197"/>
      <c r="PGR69" s="197"/>
      <c r="PGS69" s="197"/>
      <c r="PGT69" s="197"/>
      <c r="PGU69" s="197"/>
      <c r="PGV69" s="197"/>
      <c r="PGW69" s="197"/>
      <c r="PGX69" s="197"/>
      <c r="PGY69" s="197"/>
      <c r="PGZ69" s="197"/>
      <c r="PHA69" s="197"/>
      <c r="PHB69" s="197"/>
      <c r="PHC69" s="197"/>
      <c r="PHD69" s="197"/>
      <c r="PHE69" s="197"/>
      <c r="PHF69" s="197"/>
      <c r="PHG69" s="197"/>
      <c r="PHH69" s="197"/>
      <c r="PHI69" s="197"/>
      <c r="PHJ69" s="197"/>
      <c r="PHK69" s="197"/>
      <c r="PHL69" s="197"/>
      <c r="PHM69" s="197"/>
      <c r="PHN69" s="197"/>
      <c r="PHO69" s="197"/>
      <c r="PHP69" s="197"/>
      <c r="PHQ69" s="197"/>
      <c r="PHR69" s="197"/>
      <c r="PHS69" s="197"/>
      <c r="PHT69" s="197"/>
      <c r="PHU69" s="197"/>
      <c r="PHV69" s="197"/>
      <c r="PHW69" s="197"/>
      <c r="PHX69" s="197"/>
      <c r="PHY69" s="197"/>
      <c r="PHZ69" s="197"/>
      <c r="PIA69" s="197"/>
      <c r="PIB69" s="197"/>
      <c r="PIC69" s="197"/>
      <c r="PID69" s="197"/>
      <c r="PIE69" s="197"/>
      <c r="PIF69" s="197"/>
      <c r="PIG69" s="197"/>
      <c r="PIH69" s="197"/>
      <c r="PII69" s="197"/>
      <c r="PIJ69" s="197"/>
      <c r="PIK69" s="197"/>
      <c r="PIL69" s="197"/>
      <c r="PIM69" s="197"/>
      <c r="PIN69" s="197"/>
      <c r="PIO69" s="197"/>
      <c r="PIP69" s="197"/>
      <c r="PIQ69" s="197"/>
      <c r="PIR69" s="197"/>
      <c r="PIS69" s="197"/>
      <c r="PIT69" s="197"/>
      <c r="PIU69" s="197"/>
      <c r="PIV69" s="197"/>
      <c r="PIW69" s="197"/>
      <c r="PIX69" s="197"/>
      <c r="PIY69" s="197"/>
      <c r="PIZ69" s="197"/>
      <c r="PJA69" s="197"/>
      <c r="PJB69" s="197"/>
      <c r="PJC69" s="197"/>
      <c r="PJD69" s="197"/>
      <c r="PJE69" s="197"/>
      <c r="PJF69" s="197"/>
      <c r="PJG69" s="197"/>
      <c r="PJH69" s="197"/>
      <c r="PJI69" s="197"/>
      <c r="PJJ69" s="197"/>
      <c r="PJK69" s="197"/>
      <c r="PJL69" s="197"/>
      <c r="PJM69" s="197"/>
      <c r="PJN69" s="197"/>
      <c r="PJO69" s="197"/>
      <c r="PJP69" s="197"/>
      <c r="PJQ69" s="197"/>
      <c r="PJR69" s="197"/>
      <c r="PJS69" s="197"/>
      <c r="PJT69" s="197"/>
      <c r="PJU69" s="197"/>
      <c r="PJV69" s="197"/>
      <c r="PJW69" s="197"/>
      <c r="PJX69" s="197"/>
      <c r="PJY69" s="197"/>
      <c r="PJZ69" s="197"/>
      <c r="PKA69" s="197"/>
      <c r="PKB69" s="197"/>
      <c r="PKC69" s="197"/>
      <c r="PKD69" s="197"/>
      <c r="PKE69" s="197"/>
      <c r="PKF69" s="197"/>
      <c r="PKG69" s="197"/>
      <c r="PKH69" s="197"/>
      <c r="PKI69" s="197"/>
      <c r="PKJ69" s="197"/>
      <c r="PKK69" s="197"/>
      <c r="PKL69" s="197"/>
      <c r="PKM69" s="197"/>
      <c r="PKN69" s="197"/>
      <c r="PKO69" s="197"/>
      <c r="PKP69" s="197"/>
      <c r="PKQ69" s="197"/>
      <c r="PKR69" s="197"/>
      <c r="PKS69" s="197"/>
      <c r="PKT69" s="197"/>
      <c r="PKU69" s="197"/>
      <c r="PKV69" s="197"/>
      <c r="PKW69" s="197"/>
      <c r="PKX69" s="197"/>
      <c r="PKY69" s="197"/>
      <c r="PKZ69" s="197"/>
      <c r="PLA69" s="197"/>
      <c r="PLB69" s="197"/>
      <c r="PLC69" s="197"/>
      <c r="PLD69" s="197"/>
      <c r="PLE69" s="197"/>
      <c r="PLF69" s="197"/>
      <c r="PLG69" s="197"/>
      <c r="PLH69" s="197"/>
      <c r="PLI69" s="197"/>
      <c r="PLJ69" s="197"/>
      <c r="PLK69" s="197"/>
      <c r="PLL69" s="197"/>
      <c r="PLM69" s="197"/>
      <c r="PLN69" s="197"/>
      <c r="PLO69" s="197"/>
      <c r="PLP69" s="197"/>
      <c r="PLQ69" s="197"/>
      <c r="PLR69" s="197"/>
      <c r="PLS69" s="197"/>
      <c r="PLT69" s="197"/>
      <c r="PLU69" s="197"/>
      <c r="PLV69" s="197"/>
      <c r="PLW69" s="197"/>
      <c r="PLX69" s="197"/>
      <c r="PLY69" s="197"/>
      <c r="PLZ69" s="197"/>
      <c r="PMA69" s="197"/>
      <c r="PMB69" s="197"/>
      <c r="PMC69" s="197"/>
      <c r="PMD69" s="197"/>
      <c r="PME69" s="197"/>
      <c r="PMF69" s="197"/>
      <c r="PMG69" s="197"/>
      <c r="PMH69" s="197"/>
      <c r="PMI69" s="197"/>
      <c r="PMJ69" s="197"/>
      <c r="PMK69" s="197"/>
      <c r="PML69" s="197"/>
      <c r="PMM69" s="197"/>
      <c r="PMN69" s="197"/>
      <c r="PMO69" s="197"/>
      <c r="PMP69" s="197"/>
      <c r="PMQ69" s="197"/>
      <c r="PMR69" s="197"/>
      <c r="PMS69" s="197"/>
      <c r="PMT69" s="197"/>
      <c r="PMU69" s="197"/>
      <c r="PMV69" s="197"/>
      <c r="PMW69" s="197"/>
      <c r="PMX69" s="197"/>
      <c r="PMY69" s="197"/>
      <c r="PMZ69" s="197"/>
      <c r="PNA69" s="197"/>
      <c r="PNB69" s="197"/>
      <c r="PNC69" s="197"/>
      <c r="PND69" s="197"/>
      <c r="PNE69" s="197"/>
      <c r="PNF69" s="197"/>
      <c r="PNG69" s="197"/>
      <c r="PNH69" s="197"/>
      <c r="PNI69" s="197"/>
      <c r="PNJ69" s="197"/>
      <c r="PNK69" s="197"/>
      <c r="PNL69" s="197"/>
      <c r="PNM69" s="197"/>
      <c r="PNN69" s="197"/>
      <c r="PNO69" s="197"/>
      <c r="PNP69" s="197"/>
      <c r="PNQ69" s="197"/>
      <c r="PNR69" s="197"/>
      <c r="PNS69" s="197"/>
      <c r="PNT69" s="197"/>
      <c r="PNU69" s="197"/>
      <c r="PNV69" s="197"/>
      <c r="PNW69" s="197"/>
      <c r="PNX69" s="197"/>
      <c r="PNY69" s="197"/>
      <c r="PNZ69" s="197"/>
      <c r="POA69" s="197"/>
      <c r="POB69" s="197"/>
      <c r="POC69" s="197"/>
      <c r="POD69" s="197"/>
      <c r="POE69" s="197"/>
      <c r="POF69" s="197"/>
      <c r="POG69" s="197"/>
      <c r="POH69" s="197"/>
      <c r="POI69" s="197"/>
      <c r="POJ69" s="197"/>
      <c r="POK69" s="197"/>
      <c r="POL69" s="197"/>
      <c r="POM69" s="197"/>
      <c r="PON69" s="197"/>
      <c r="POO69" s="197"/>
      <c r="POP69" s="197"/>
      <c r="POQ69" s="197"/>
      <c r="POR69" s="197"/>
      <c r="POS69" s="197"/>
      <c r="POT69" s="197"/>
      <c r="POU69" s="197"/>
      <c r="POV69" s="197"/>
      <c r="POW69" s="197"/>
      <c r="POX69" s="197"/>
      <c r="POY69" s="197"/>
      <c r="POZ69" s="197"/>
      <c r="PPA69" s="197"/>
      <c r="PPB69" s="197"/>
      <c r="PPC69" s="197"/>
      <c r="PPD69" s="197"/>
      <c r="PPE69" s="197"/>
      <c r="PPF69" s="197"/>
      <c r="PPG69" s="197"/>
      <c r="PPH69" s="197"/>
      <c r="PPI69" s="197"/>
      <c r="PPJ69" s="197"/>
      <c r="PPK69" s="197"/>
      <c r="PPL69" s="197"/>
      <c r="PPM69" s="197"/>
      <c r="PPN69" s="197"/>
      <c r="PPO69" s="197"/>
      <c r="PPP69" s="197"/>
      <c r="PPQ69" s="197"/>
      <c r="PPR69" s="197"/>
      <c r="PPS69" s="197"/>
      <c r="PPT69" s="197"/>
      <c r="PPU69" s="197"/>
      <c r="PPV69" s="197"/>
      <c r="PPW69" s="197"/>
      <c r="PPX69" s="197"/>
      <c r="PPY69" s="197"/>
      <c r="PPZ69" s="197"/>
      <c r="PQA69" s="197"/>
      <c r="PQB69" s="197"/>
      <c r="PQC69" s="197"/>
      <c r="PQD69" s="197"/>
      <c r="PQE69" s="197"/>
      <c r="PQF69" s="197"/>
      <c r="PQG69" s="197"/>
      <c r="PQH69" s="197"/>
      <c r="PQI69" s="197"/>
      <c r="PQJ69" s="197"/>
      <c r="PQK69" s="197"/>
      <c r="PQL69" s="197"/>
      <c r="PQM69" s="197"/>
      <c r="PQN69" s="197"/>
      <c r="PQO69" s="197"/>
      <c r="PQP69" s="197"/>
      <c r="PQQ69" s="197"/>
      <c r="PQR69" s="197"/>
      <c r="PQS69" s="197"/>
      <c r="PQT69" s="197"/>
      <c r="PQU69" s="197"/>
      <c r="PQV69" s="197"/>
      <c r="PQW69" s="197"/>
      <c r="PQX69" s="197"/>
      <c r="PQY69" s="197"/>
      <c r="PQZ69" s="197"/>
      <c r="PRA69" s="197"/>
      <c r="PRB69" s="197"/>
      <c r="PRC69" s="197"/>
      <c r="PRD69" s="197"/>
      <c r="PRE69" s="197"/>
      <c r="PRF69" s="197"/>
      <c r="PRG69" s="197"/>
      <c r="PRH69" s="197"/>
      <c r="PRI69" s="197"/>
      <c r="PRJ69" s="197"/>
      <c r="PRK69" s="197"/>
      <c r="PRL69" s="197"/>
      <c r="PRM69" s="197"/>
      <c r="PRN69" s="197"/>
      <c r="PRO69" s="197"/>
      <c r="PRP69" s="197"/>
      <c r="PRQ69" s="197"/>
      <c r="PRR69" s="197"/>
      <c r="PRS69" s="197"/>
      <c r="PRT69" s="197"/>
      <c r="PRU69" s="197"/>
      <c r="PRV69" s="197"/>
      <c r="PRW69" s="197"/>
      <c r="PRX69" s="197"/>
      <c r="PRY69" s="197"/>
      <c r="PRZ69" s="197"/>
      <c r="PSA69" s="197"/>
      <c r="PSB69" s="197"/>
      <c r="PSC69" s="197"/>
      <c r="PSD69" s="197"/>
      <c r="PSE69" s="197"/>
      <c r="PSF69" s="197"/>
      <c r="PSG69" s="197"/>
      <c r="PSH69" s="197"/>
      <c r="PSI69" s="197"/>
      <c r="PSJ69" s="197"/>
      <c r="PSK69" s="197"/>
      <c r="PSL69" s="197"/>
      <c r="PSM69" s="197"/>
      <c r="PSN69" s="197"/>
      <c r="PSO69" s="197"/>
      <c r="PSP69" s="197"/>
      <c r="PSQ69" s="197"/>
      <c r="PSR69" s="197"/>
      <c r="PSS69" s="197"/>
      <c r="PST69" s="197"/>
      <c r="PSU69" s="197"/>
      <c r="PSV69" s="197"/>
      <c r="PSW69" s="197"/>
      <c r="PSX69" s="197"/>
      <c r="PSY69" s="197"/>
      <c r="PSZ69" s="197"/>
      <c r="PTA69" s="197"/>
      <c r="PTB69" s="197"/>
      <c r="PTC69" s="197"/>
      <c r="PTD69" s="197"/>
      <c r="PTE69" s="197"/>
      <c r="PTF69" s="197"/>
      <c r="PTG69" s="197"/>
      <c r="PTH69" s="197"/>
      <c r="PTI69" s="197"/>
      <c r="PTJ69" s="197"/>
      <c r="PTK69" s="197"/>
      <c r="PTL69" s="197"/>
      <c r="PTM69" s="197"/>
      <c r="PTN69" s="197"/>
      <c r="PTO69" s="197"/>
      <c r="PTP69" s="197"/>
      <c r="PTQ69" s="197"/>
      <c r="PTR69" s="197"/>
      <c r="PTS69" s="197"/>
      <c r="PTT69" s="197"/>
      <c r="PTU69" s="197"/>
      <c r="PTV69" s="197"/>
      <c r="PTW69" s="197"/>
      <c r="PTX69" s="197"/>
      <c r="PTY69" s="197"/>
      <c r="PTZ69" s="197"/>
      <c r="PUA69" s="197"/>
      <c r="PUB69" s="197"/>
      <c r="PUC69" s="197"/>
      <c r="PUD69" s="197"/>
      <c r="PUE69" s="197"/>
      <c r="PUF69" s="197"/>
      <c r="PUG69" s="197"/>
      <c r="PUH69" s="197"/>
      <c r="PUI69" s="197"/>
      <c r="PUJ69" s="197"/>
      <c r="PUK69" s="197"/>
      <c r="PUL69" s="197"/>
      <c r="PUM69" s="197"/>
      <c r="PUN69" s="197"/>
      <c r="PUO69" s="197"/>
      <c r="PUP69" s="197"/>
      <c r="PUQ69" s="197"/>
      <c r="PUR69" s="197"/>
      <c r="PUS69" s="197"/>
      <c r="PUT69" s="197"/>
      <c r="PUU69" s="197"/>
      <c r="PUV69" s="197"/>
      <c r="PUW69" s="197"/>
      <c r="PUX69" s="197"/>
      <c r="PUY69" s="197"/>
      <c r="PUZ69" s="197"/>
      <c r="PVA69" s="197"/>
      <c r="PVB69" s="197"/>
      <c r="PVC69" s="197"/>
      <c r="PVD69" s="197"/>
      <c r="PVE69" s="197"/>
      <c r="PVF69" s="197"/>
      <c r="PVG69" s="197"/>
      <c r="PVH69" s="197"/>
      <c r="PVI69" s="197"/>
      <c r="PVJ69" s="197"/>
      <c r="PVK69" s="197"/>
      <c r="PVL69" s="197"/>
      <c r="PVM69" s="197"/>
      <c r="PVN69" s="197"/>
      <c r="PVO69" s="197"/>
      <c r="PVP69" s="197"/>
      <c r="PVQ69" s="197"/>
      <c r="PVR69" s="197"/>
      <c r="PVS69" s="197"/>
      <c r="PVT69" s="197"/>
      <c r="PVU69" s="197"/>
      <c r="PVV69" s="197"/>
      <c r="PVW69" s="197"/>
      <c r="PVX69" s="197"/>
      <c r="PVY69" s="197"/>
      <c r="PVZ69" s="197"/>
      <c r="PWA69" s="197"/>
      <c r="PWB69" s="197"/>
      <c r="PWC69" s="197"/>
      <c r="PWD69" s="197"/>
      <c r="PWE69" s="197"/>
      <c r="PWF69" s="197"/>
      <c r="PWG69" s="197"/>
      <c r="PWH69" s="197"/>
      <c r="PWI69" s="197"/>
      <c r="PWJ69" s="197"/>
      <c r="PWK69" s="197"/>
      <c r="PWL69" s="197"/>
      <c r="PWM69" s="197"/>
      <c r="PWN69" s="197"/>
      <c r="PWO69" s="197"/>
      <c r="PWP69" s="197"/>
      <c r="PWQ69" s="197"/>
      <c r="PWR69" s="197"/>
      <c r="PWS69" s="197"/>
      <c r="PWT69" s="197"/>
      <c r="PWU69" s="197"/>
      <c r="PWV69" s="197"/>
      <c r="PWW69" s="197"/>
      <c r="PWX69" s="197"/>
      <c r="PWY69" s="197"/>
      <c r="PWZ69" s="197"/>
      <c r="PXA69" s="197"/>
      <c r="PXB69" s="197"/>
      <c r="PXC69" s="197"/>
      <c r="PXD69" s="197"/>
      <c r="PXE69" s="197"/>
      <c r="PXF69" s="197"/>
      <c r="PXG69" s="197"/>
      <c r="PXH69" s="197"/>
      <c r="PXI69" s="197"/>
      <c r="PXJ69" s="197"/>
      <c r="PXK69" s="197"/>
      <c r="PXL69" s="197"/>
      <c r="PXM69" s="197"/>
      <c r="PXN69" s="197"/>
      <c r="PXO69" s="197"/>
      <c r="PXP69" s="197"/>
      <c r="PXQ69" s="197"/>
      <c r="PXR69" s="197"/>
      <c r="PXS69" s="197"/>
      <c r="PXT69" s="197"/>
      <c r="PXU69" s="197"/>
      <c r="PXV69" s="197"/>
      <c r="PXW69" s="197"/>
      <c r="PXX69" s="197"/>
      <c r="PXY69" s="197"/>
      <c r="PXZ69" s="197"/>
      <c r="PYA69" s="197"/>
      <c r="PYB69" s="197"/>
      <c r="PYC69" s="197"/>
      <c r="PYD69" s="197"/>
      <c r="PYE69" s="197"/>
      <c r="PYF69" s="197"/>
      <c r="PYG69" s="197"/>
      <c r="PYH69" s="197"/>
      <c r="PYI69" s="197"/>
      <c r="PYJ69" s="197"/>
      <c r="PYK69" s="197"/>
      <c r="PYL69" s="197"/>
      <c r="PYM69" s="197"/>
      <c r="PYN69" s="197"/>
      <c r="PYO69" s="197"/>
      <c r="PYP69" s="197"/>
      <c r="PYQ69" s="197"/>
      <c r="PYR69" s="197"/>
      <c r="PYS69" s="197"/>
      <c r="PYT69" s="197"/>
      <c r="PYU69" s="197"/>
      <c r="PYV69" s="197"/>
      <c r="PYW69" s="197"/>
      <c r="PYX69" s="197"/>
      <c r="PYY69" s="197"/>
      <c r="PYZ69" s="197"/>
      <c r="PZA69" s="197"/>
      <c r="PZB69" s="197"/>
      <c r="PZC69" s="197"/>
      <c r="PZD69" s="197"/>
      <c r="PZE69" s="197"/>
      <c r="PZF69" s="197"/>
      <c r="PZG69" s="197"/>
      <c r="PZH69" s="197"/>
      <c r="PZI69" s="197"/>
      <c r="PZJ69" s="197"/>
      <c r="PZK69" s="197"/>
      <c r="PZL69" s="197"/>
      <c r="PZM69" s="197"/>
      <c r="PZN69" s="197"/>
      <c r="PZO69" s="197"/>
      <c r="PZP69" s="197"/>
      <c r="PZQ69" s="197"/>
      <c r="PZR69" s="197"/>
      <c r="PZS69" s="197"/>
      <c r="PZT69" s="197"/>
      <c r="PZU69" s="197"/>
      <c r="PZV69" s="197"/>
      <c r="PZW69" s="197"/>
      <c r="PZX69" s="197"/>
      <c r="PZY69" s="197"/>
      <c r="PZZ69" s="197"/>
      <c r="QAA69" s="197"/>
      <c r="QAB69" s="197"/>
      <c r="QAC69" s="197"/>
      <c r="QAD69" s="197"/>
      <c r="QAE69" s="197"/>
      <c r="QAF69" s="197"/>
      <c r="QAG69" s="197"/>
      <c r="QAH69" s="197"/>
      <c r="QAI69" s="197"/>
      <c r="QAJ69" s="197"/>
      <c r="QAK69" s="197"/>
      <c r="QAL69" s="197"/>
      <c r="QAM69" s="197"/>
      <c r="QAN69" s="197"/>
      <c r="QAO69" s="197"/>
      <c r="QAP69" s="197"/>
      <c r="QAQ69" s="197"/>
      <c r="QAR69" s="197"/>
      <c r="QAS69" s="197"/>
      <c r="QAT69" s="197"/>
      <c r="QAU69" s="197"/>
      <c r="QAV69" s="197"/>
      <c r="QAW69" s="197"/>
      <c r="QAX69" s="197"/>
      <c r="QAY69" s="197"/>
      <c r="QAZ69" s="197"/>
      <c r="QBA69" s="197"/>
      <c r="QBB69" s="197"/>
      <c r="QBC69" s="197"/>
      <c r="QBD69" s="197"/>
      <c r="QBE69" s="197"/>
      <c r="QBF69" s="197"/>
      <c r="QBG69" s="197"/>
      <c r="QBH69" s="197"/>
      <c r="QBI69" s="197"/>
      <c r="QBJ69" s="197"/>
      <c r="QBK69" s="197"/>
      <c r="QBL69" s="197"/>
      <c r="QBM69" s="197"/>
      <c r="QBN69" s="197"/>
      <c r="QBO69" s="197"/>
      <c r="QBP69" s="197"/>
      <c r="QBQ69" s="197"/>
      <c r="QBR69" s="197"/>
      <c r="QBS69" s="197"/>
      <c r="QBT69" s="197"/>
      <c r="QBU69" s="197"/>
      <c r="QBV69" s="197"/>
      <c r="QBW69" s="197"/>
      <c r="QBX69" s="197"/>
      <c r="QBY69" s="197"/>
      <c r="QBZ69" s="197"/>
      <c r="QCA69" s="197"/>
      <c r="QCB69" s="197"/>
      <c r="QCC69" s="197"/>
      <c r="QCD69" s="197"/>
      <c r="QCE69" s="197"/>
      <c r="QCF69" s="197"/>
      <c r="QCG69" s="197"/>
      <c r="QCH69" s="197"/>
      <c r="QCI69" s="197"/>
      <c r="QCJ69" s="197"/>
      <c r="QCK69" s="197"/>
      <c r="QCL69" s="197"/>
      <c r="QCM69" s="197"/>
      <c r="QCN69" s="197"/>
      <c r="QCO69" s="197"/>
      <c r="QCP69" s="197"/>
      <c r="QCQ69" s="197"/>
      <c r="QCR69" s="197"/>
      <c r="QCS69" s="197"/>
      <c r="QCT69" s="197"/>
      <c r="QCU69" s="197"/>
      <c r="QCV69" s="197"/>
      <c r="QCW69" s="197"/>
      <c r="QCX69" s="197"/>
      <c r="QCY69" s="197"/>
      <c r="QCZ69" s="197"/>
      <c r="QDA69" s="197"/>
      <c r="QDB69" s="197"/>
      <c r="QDC69" s="197"/>
      <c r="QDD69" s="197"/>
      <c r="QDE69" s="197"/>
      <c r="QDF69" s="197"/>
      <c r="QDG69" s="197"/>
      <c r="QDH69" s="197"/>
      <c r="QDI69" s="197"/>
      <c r="QDJ69" s="197"/>
      <c r="QDK69" s="197"/>
      <c r="QDL69" s="197"/>
      <c r="QDM69" s="197"/>
      <c r="QDN69" s="197"/>
      <c r="QDO69" s="197"/>
      <c r="QDP69" s="197"/>
      <c r="QDQ69" s="197"/>
      <c r="QDR69" s="197"/>
      <c r="QDS69" s="197"/>
      <c r="QDT69" s="197"/>
      <c r="QDU69" s="197"/>
      <c r="QDV69" s="197"/>
      <c r="QDW69" s="197"/>
      <c r="QDX69" s="197"/>
      <c r="QDY69" s="197"/>
      <c r="QDZ69" s="197"/>
      <c r="QEA69" s="197"/>
      <c r="QEB69" s="197"/>
      <c r="QEC69" s="197"/>
      <c r="QED69" s="197"/>
      <c r="QEE69" s="197"/>
      <c r="QEF69" s="197"/>
      <c r="QEG69" s="197"/>
      <c r="QEH69" s="197"/>
      <c r="QEI69" s="197"/>
      <c r="QEJ69" s="197"/>
      <c r="QEK69" s="197"/>
      <c r="QEL69" s="197"/>
      <c r="QEM69" s="197"/>
      <c r="QEN69" s="197"/>
      <c r="QEO69" s="197"/>
      <c r="QEP69" s="197"/>
      <c r="QEQ69" s="197"/>
      <c r="QER69" s="197"/>
      <c r="QES69" s="197"/>
      <c r="QET69" s="197"/>
      <c r="QEU69" s="197"/>
      <c r="QEV69" s="197"/>
      <c r="QEW69" s="197"/>
      <c r="QEX69" s="197"/>
      <c r="QEY69" s="197"/>
      <c r="QEZ69" s="197"/>
      <c r="QFA69" s="197"/>
      <c r="QFB69" s="197"/>
      <c r="QFC69" s="197"/>
      <c r="QFD69" s="197"/>
      <c r="QFE69" s="197"/>
      <c r="QFF69" s="197"/>
      <c r="QFG69" s="197"/>
      <c r="QFH69" s="197"/>
      <c r="QFI69" s="197"/>
      <c r="QFJ69" s="197"/>
      <c r="QFK69" s="197"/>
      <c r="QFL69" s="197"/>
      <c r="QFM69" s="197"/>
      <c r="QFN69" s="197"/>
      <c r="QFO69" s="197"/>
      <c r="QFP69" s="197"/>
      <c r="QFQ69" s="197"/>
      <c r="QFR69" s="197"/>
      <c r="QFS69" s="197"/>
      <c r="QFT69" s="197"/>
      <c r="QFU69" s="197"/>
      <c r="QFV69" s="197"/>
      <c r="QFW69" s="197"/>
      <c r="QFX69" s="197"/>
      <c r="QFY69" s="197"/>
      <c r="QFZ69" s="197"/>
      <c r="QGA69" s="197"/>
      <c r="QGB69" s="197"/>
      <c r="QGC69" s="197"/>
      <c r="QGD69" s="197"/>
      <c r="QGE69" s="197"/>
      <c r="QGF69" s="197"/>
      <c r="QGG69" s="197"/>
      <c r="QGH69" s="197"/>
      <c r="QGI69" s="197"/>
      <c r="QGJ69" s="197"/>
      <c r="QGK69" s="197"/>
      <c r="QGL69" s="197"/>
      <c r="QGM69" s="197"/>
      <c r="QGN69" s="197"/>
      <c r="QGO69" s="197"/>
      <c r="QGP69" s="197"/>
      <c r="QGQ69" s="197"/>
      <c r="QGR69" s="197"/>
      <c r="QGS69" s="197"/>
      <c r="QGT69" s="197"/>
      <c r="QGU69" s="197"/>
      <c r="QGV69" s="197"/>
      <c r="QGW69" s="197"/>
      <c r="QGX69" s="197"/>
      <c r="QGY69" s="197"/>
      <c r="QGZ69" s="197"/>
      <c r="QHA69" s="197"/>
      <c r="QHB69" s="197"/>
      <c r="QHC69" s="197"/>
      <c r="QHD69" s="197"/>
      <c r="QHE69" s="197"/>
      <c r="QHF69" s="197"/>
      <c r="QHG69" s="197"/>
      <c r="QHH69" s="197"/>
      <c r="QHI69" s="197"/>
      <c r="QHJ69" s="197"/>
      <c r="QHK69" s="197"/>
      <c r="QHL69" s="197"/>
      <c r="QHM69" s="197"/>
      <c r="QHN69" s="197"/>
      <c r="QHO69" s="197"/>
      <c r="QHP69" s="197"/>
      <c r="QHQ69" s="197"/>
      <c r="QHR69" s="197"/>
      <c r="QHS69" s="197"/>
      <c r="QHT69" s="197"/>
      <c r="QHU69" s="197"/>
      <c r="QHV69" s="197"/>
      <c r="QHW69" s="197"/>
      <c r="QHX69" s="197"/>
      <c r="QHY69" s="197"/>
      <c r="QHZ69" s="197"/>
      <c r="QIA69" s="197"/>
      <c r="QIB69" s="197"/>
      <c r="QIC69" s="197"/>
      <c r="QID69" s="197"/>
      <c r="QIE69" s="197"/>
      <c r="QIF69" s="197"/>
      <c r="QIG69" s="197"/>
      <c r="QIH69" s="197"/>
      <c r="QII69" s="197"/>
      <c r="QIJ69" s="197"/>
      <c r="QIK69" s="197"/>
      <c r="QIL69" s="197"/>
      <c r="QIM69" s="197"/>
      <c r="QIN69" s="197"/>
      <c r="QIO69" s="197"/>
      <c r="QIP69" s="197"/>
      <c r="QIQ69" s="197"/>
      <c r="QIR69" s="197"/>
      <c r="QIS69" s="197"/>
      <c r="QIT69" s="197"/>
      <c r="QIU69" s="197"/>
      <c r="QIV69" s="197"/>
      <c r="QIW69" s="197"/>
      <c r="QIX69" s="197"/>
      <c r="QIY69" s="197"/>
      <c r="QIZ69" s="197"/>
      <c r="QJA69" s="197"/>
      <c r="QJB69" s="197"/>
      <c r="QJC69" s="197"/>
      <c r="QJD69" s="197"/>
      <c r="QJE69" s="197"/>
      <c r="QJF69" s="197"/>
      <c r="QJG69" s="197"/>
      <c r="QJH69" s="197"/>
      <c r="QJI69" s="197"/>
      <c r="QJJ69" s="197"/>
      <c r="QJK69" s="197"/>
      <c r="QJL69" s="197"/>
      <c r="QJM69" s="197"/>
      <c r="QJN69" s="197"/>
      <c r="QJO69" s="197"/>
      <c r="QJP69" s="197"/>
      <c r="QJQ69" s="197"/>
      <c r="QJR69" s="197"/>
      <c r="QJS69" s="197"/>
      <c r="QJT69" s="197"/>
      <c r="QJU69" s="197"/>
      <c r="QJV69" s="197"/>
      <c r="QJW69" s="197"/>
      <c r="QJX69" s="197"/>
      <c r="QJY69" s="197"/>
      <c r="QJZ69" s="197"/>
      <c r="QKA69" s="197"/>
      <c r="QKB69" s="197"/>
      <c r="QKC69" s="197"/>
      <c r="QKD69" s="197"/>
      <c r="QKE69" s="197"/>
      <c r="QKF69" s="197"/>
      <c r="QKG69" s="197"/>
      <c r="QKH69" s="197"/>
      <c r="QKI69" s="197"/>
      <c r="QKJ69" s="197"/>
      <c r="QKK69" s="197"/>
      <c r="QKL69" s="197"/>
      <c r="QKM69" s="197"/>
      <c r="QKN69" s="197"/>
      <c r="QKO69" s="197"/>
      <c r="QKP69" s="197"/>
      <c r="QKQ69" s="197"/>
      <c r="QKR69" s="197"/>
      <c r="QKS69" s="197"/>
      <c r="QKT69" s="197"/>
      <c r="QKU69" s="197"/>
      <c r="QKV69" s="197"/>
      <c r="QKW69" s="197"/>
      <c r="QKX69" s="197"/>
      <c r="QKY69" s="197"/>
      <c r="QKZ69" s="197"/>
      <c r="QLA69" s="197"/>
      <c r="QLB69" s="197"/>
      <c r="QLC69" s="197"/>
      <c r="QLD69" s="197"/>
      <c r="QLE69" s="197"/>
      <c r="QLF69" s="197"/>
      <c r="QLG69" s="197"/>
      <c r="QLH69" s="197"/>
      <c r="QLI69" s="197"/>
      <c r="QLJ69" s="197"/>
      <c r="QLK69" s="197"/>
      <c r="QLL69" s="197"/>
      <c r="QLM69" s="197"/>
      <c r="QLN69" s="197"/>
      <c r="QLO69" s="197"/>
      <c r="QLP69" s="197"/>
      <c r="QLQ69" s="197"/>
      <c r="QLR69" s="197"/>
      <c r="QLS69" s="197"/>
      <c r="QLT69" s="197"/>
      <c r="QLU69" s="197"/>
      <c r="QLV69" s="197"/>
      <c r="QLW69" s="197"/>
      <c r="QLX69" s="197"/>
      <c r="QLY69" s="197"/>
      <c r="QLZ69" s="197"/>
      <c r="QMA69" s="197"/>
      <c r="QMB69" s="197"/>
      <c r="QMC69" s="197"/>
      <c r="QMD69" s="197"/>
      <c r="QME69" s="197"/>
      <c r="QMF69" s="197"/>
      <c r="QMG69" s="197"/>
      <c r="QMH69" s="197"/>
      <c r="QMI69" s="197"/>
      <c r="QMJ69" s="197"/>
      <c r="QMK69" s="197"/>
      <c r="QML69" s="197"/>
      <c r="QMM69" s="197"/>
      <c r="QMN69" s="197"/>
      <c r="QMO69" s="197"/>
      <c r="QMP69" s="197"/>
      <c r="QMQ69" s="197"/>
      <c r="QMR69" s="197"/>
      <c r="QMS69" s="197"/>
      <c r="QMT69" s="197"/>
      <c r="QMU69" s="197"/>
      <c r="QMV69" s="197"/>
      <c r="QMW69" s="197"/>
      <c r="QMX69" s="197"/>
      <c r="QMY69" s="197"/>
      <c r="QMZ69" s="197"/>
      <c r="QNA69" s="197"/>
      <c r="QNB69" s="197"/>
      <c r="QNC69" s="197"/>
      <c r="QND69" s="197"/>
      <c r="QNE69" s="197"/>
      <c r="QNF69" s="197"/>
      <c r="QNG69" s="197"/>
      <c r="QNH69" s="197"/>
      <c r="QNI69" s="197"/>
      <c r="QNJ69" s="197"/>
      <c r="QNK69" s="197"/>
      <c r="QNL69" s="197"/>
      <c r="QNM69" s="197"/>
      <c r="QNN69" s="197"/>
      <c r="QNO69" s="197"/>
      <c r="QNP69" s="197"/>
      <c r="QNQ69" s="197"/>
      <c r="QNR69" s="197"/>
      <c r="QNS69" s="197"/>
      <c r="QNT69" s="197"/>
      <c r="QNU69" s="197"/>
      <c r="QNV69" s="197"/>
      <c r="QNW69" s="197"/>
      <c r="QNX69" s="197"/>
      <c r="QNY69" s="197"/>
      <c r="QNZ69" s="197"/>
      <c r="QOA69" s="197"/>
      <c r="QOB69" s="197"/>
      <c r="QOC69" s="197"/>
      <c r="QOD69" s="197"/>
      <c r="QOE69" s="197"/>
      <c r="QOF69" s="197"/>
      <c r="QOG69" s="197"/>
      <c r="QOH69" s="197"/>
      <c r="QOI69" s="197"/>
      <c r="QOJ69" s="197"/>
      <c r="QOK69" s="197"/>
      <c r="QOL69" s="197"/>
      <c r="QOM69" s="197"/>
      <c r="QON69" s="197"/>
      <c r="QOO69" s="197"/>
      <c r="QOP69" s="197"/>
      <c r="QOQ69" s="197"/>
      <c r="QOR69" s="197"/>
      <c r="QOS69" s="197"/>
      <c r="QOT69" s="197"/>
      <c r="QOU69" s="197"/>
      <c r="QOV69" s="197"/>
      <c r="QOW69" s="197"/>
      <c r="QOX69" s="197"/>
      <c r="QOY69" s="197"/>
      <c r="QOZ69" s="197"/>
      <c r="QPA69" s="197"/>
      <c r="QPB69" s="197"/>
      <c r="QPC69" s="197"/>
      <c r="QPD69" s="197"/>
      <c r="QPE69" s="197"/>
      <c r="QPF69" s="197"/>
      <c r="QPG69" s="197"/>
      <c r="QPH69" s="197"/>
      <c r="QPI69" s="197"/>
      <c r="QPJ69" s="197"/>
      <c r="QPK69" s="197"/>
      <c r="QPL69" s="197"/>
      <c r="QPM69" s="197"/>
      <c r="QPN69" s="197"/>
      <c r="QPO69" s="197"/>
      <c r="QPP69" s="197"/>
      <c r="QPQ69" s="197"/>
      <c r="QPR69" s="197"/>
      <c r="QPS69" s="197"/>
      <c r="QPT69" s="197"/>
      <c r="QPU69" s="197"/>
      <c r="QPV69" s="197"/>
      <c r="QPW69" s="197"/>
      <c r="QPX69" s="197"/>
      <c r="QPY69" s="197"/>
      <c r="QPZ69" s="197"/>
      <c r="QQA69" s="197"/>
      <c r="QQB69" s="197"/>
      <c r="QQC69" s="197"/>
      <c r="QQD69" s="197"/>
      <c r="QQE69" s="197"/>
      <c r="QQF69" s="197"/>
      <c r="QQG69" s="197"/>
      <c r="QQH69" s="197"/>
      <c r="QQI69" s="197"/>
      <c r="QQJ69" s="197"/>
      <c r="QQK69" s="197"/>
      <c r="QQL69" s="197"/>
      <c r="QQM69" s="197"/>
      <c r="QQN69" s="197"/>
      <c r="QQO69" s="197"/>
      <c r="QQP69" s="197"/>
      <c r="QQQ69" s="197"/>
      <c r="QQR69" s="197"/>
      <c r="QQS69" s="197"/>
      <c r="QQT69" s="197"/>
      <c r="QQU69" s="197"/>
      <c r="QQV69" s="197"/>
      <c r="QQW69" s="197"/>
      <c r="QQX69" s="197"/>
      <c r="QQY69" s="197"/>
      <c r="QQZ69" s="197"/>
      <c r="QRA69" s="197"/>
      <c r="QRB69" s="197"/>
      <c r="QRC69" s="197"/>
      <c r="QRD69" s="197"/>
      <c r="QRE69" s="197"/>
      <c r="QRF69" s="197"/>
      <c r="QRG69" s="197"/>
      <c r="QRH69" s="197"/>
      <c r="QRI69" s="197"/>
      <c r="QRJ69" s="197"/>
      <c r="QRK69" s="197"/>
      <c r="QRL69" s="197"/>
      <c r="QRM69" s="197"/>
      <c r="QRN69" s="197"/>
      <c r="QRO69" s="197"/>
      <c r="QRP69" s="197"/>
      <c r="QRQ69" s="197"/>
      <c r="QRR69" s="197"/>
      <c r="QRS69" s="197"/>
      <c r="QRT69" s="197"/>
      <c r="QRU69" s="197"/>
      <c r="QRV69" s="197"/>
      <c r="QRW69" s="197"/>
      <c r="QRX69" s="197"/>
      <c r="QRY69" s="197"/>
      <c r="QRZ69" s="197"/>
      <c r="QSA69" s="197"/>
      <c r="QSB69" s="197"/>
      <c r="QSC69" s="197"/>
      <c r="QSD69" s="197"/>
      <c r="QSE69" s="197"/>
      <c r="QSF69" s="197"/>
      <c r="QSG69" s="197"/>
      <c r="QSH69" s="197"/>
      <c r="QSI69" s="197"/>
      <c r="QSJ69" s="197"/>
      <c r="QSK69" s="197"/>
      <c r="QSL69" s="197"/>
      <c r="QSM69" s="197"/>
      <c r="QSN69" s="197"/>
      <c r="QSO69" s="197"/>
      <c r="QSP69" s="197"/>
      <c r="QSQ69" s="197"/>
      <c r="QSR69" s="197"/>
      <c r="QSS69" s="197"/>
      <c r="QST69" s="197"/>
      <c r="QSU69" s="197"/>
      <c r="QSV69" s="197"/>
      <c r="QSW69" s="197"/>
      <c r="QSX69" s="197"/>
      <c r="QSY69" s="197"/>
      <c r="QSZ69" s="197"/>
      <c r="QTA69" s="197"/>
      <c r="QTB69" s="197"/>
      <c r="QTC69" s="197"/>
      <c r="QTD69" s="197"/>
      <c r="QTE69" s="197"/>
      <c r="QTF69" s="197"/>
      <c r="QTG69" s="197"/>
      <c r="QTH69" s="197"/>
      <c r="QTI69" s="197"/>
      <c r="QTJ69" s="197"/>
      <c r="QTK69" s="197"/>
      <c r="QTL69" s="197"/>
      <c r="QTM69" s="197"/>
      <c r="QTN69" s="197"/>
      <c r="QTO69" s="197"/>
      <c r="QTP69" s="197"/>
      <c r="QTQ69" s="197"/>
      <c r="QTR69" s="197"/>
      <c r="QTS69" s="197"/>
      <c r="QTT69" s="197"/>
      <c r="QTU69" s="197"/>
      <c r="QTV69" s="197"/>
      <c r="QTW69" s="197"/>
      <c r="QTX69" s="197"/>
      <c r="QTY69" s="197"/>
      <c r="QTZ69" s="197"/>
      <c r="QUA69" s="197"/>
      <c r="QUB69" s="197"/>
      <c r="QUC69" s="197"/>
      <c r="QUD69" s="197"/>
      <c r="QUE69" s="197"/>
      <c r="QUF69" s="197"/>
      <c r="QUG69" s="197"/>
      <c r="QUH69" s="197"/>
      <c r="QUI69" s="197"/>
      <c r="QUJ69" s="197"/>
      <c r="QUK69" s="197"/>
      <c r="QUL69" s="197"/>
      <c r="QUM69" s="197"/>
      <c r="QUN69" s="197"/>
      <c r="QUO69" s="197"/>
      <c r="QUP69" s="197"/>
      <c r="QUQ69" s="197"/>
      <c r="QUR69" s="197"/>
      <c r="QUS69" s="197"/>
      <c r="QUT69" s="197"/>
      <c r="QUU69" s="197"/>
      <c r="QUV69" s="197"/>
      <c r="QUW69" s="197"/>
      <c r="QUX69" s="197"/>
      <c r="QUY69" s="197"/>
      <c r="QUZ69" s="197"/>
      <c r="QVA69" s="197"/>
      <c r="QVB69" s="197"/>
      <c r="QVC69" s="197"/>
      <c r="QVD69" s="197"/>
      <c r="QVE69" s="197"/>
      <c r="QVF69" s="197"/>
      <c r="QVG69" s="197"/>
      <c r="QVH69" s="197"/>
      <c r="QVI69" s="197"/>
      <c r="QVJ69" s="197"/>
      <c r="QVK69" s="197"/>
      <c r="QVL69" s="197"/>
      <c r="QVM69" s="197"/>
      <c r="QVN69" s="197"/>
      <c r="QVO69" s="197"/>
      <c r="QVP69" s="197"/>
      <c r="QVQ69" s="197"/>
      <c r="QVR69" s="197"/>
      <c r="QVS69" s="197"/>
      <c r="QVT69" s="197"/>
      <c r="QVU69" s="197"/>
      <c r="QVV69" s="197"/>
      <c r="QVW69" s="197"/>
      <c r="QVX69" s="197"/>
      <c r="QVY69" s="197"/>
      <c r="QVZ69" s="197"/>
      <c r="QWA69" s="197"/>
      <c r="QWB69" s="197"/>
      <c r="QWC69" s="197"/>
      <c r="QWD69" s="197"/>
      <c r="QWE69" s="197"/>
      <c r="QWF69" s="197"/>
      <c r="QWG69" s="197"/>
      <c r="QWH69" s="197"/>
      <c r="QWI69" s="197"/>
      <c r="QWJ69" s="197"/>
      <c r="QWK69" s="197"/>
      <c r="QWL69" s="197"/>
      <c r="QWM69" s="197"/>
      <c r="QWN69" s="197"/>
      <c r="QWO69" s="197"/>
      <c r="QWP69" s="197"/>
      <c r="QWQ69" s="197"/>
      <c r="QWR69" s="197"/>
      <c r="QWS69" s="197"/>
      <c r="QWT69" s="197"/>
      <c r="QWU69" s="197"/>
      <c r="QWV69" s="197"/>
      <c r="QWW69" s="197"/>
      <c r="QWX69" s="197"/>
      <c r="QWY69" s="197"/>
      <c r="QWZ69" s="197"/>
      <c r="QXA69" s="197"/>
      <c r="QXB69" s="197"/>
      <c r="QXC69" s="197"/>
      <c r="QXD69" s="197"/>
      <c r="QXE69" s="197"/>
      <c r="QXF69" s="197"/>
      <c r="QXG69" s="197"/>
      <c r="QXH69" s="197"/>
      <c r="QXI69" s="197"/>
      <c r="QXJ69" s="197"/>
      <c r="QXK69" s="197"/>
      <c r="QXL69" s="197"/>
      <c r="QXM69" s="197"/>
      <c r="QXN69" s="197"/>
      <c r="QXO69" s="197"/>
      <c r="QXP69" s="197"/>
      <c r="QXQ69" s="197"/>
      <c r="QXR69" s="197"/>
      <c r="QXS69" s="197"/>
      <c r="QXT69" s="197"/>
      <c r="QXU69" s="197"/>
      <c r="QXV69" s="197"/>
      <c r="QXW69" s="197"/>
      <c r="QXX69" s="197"/>
      <c r="QXY69" s="197"/>
      <c r="QXZ69" s="197"/>
      <c r="QYA69" s="197"/>
      <c r="QYB69" s="197"/>
      <c r="QYC69" s="197"/>
      <c r="QYD69" s="197"/>
      <c r="QYE69" s="197"/>
      <c r="QYF69" s="197"/>
      <c r="QYG69" s="197"/>
      <c r="QYH69" s="197"/>
      <c r="QYI69" s="197"/>
      <c r="QYJ69" s="197"/>
      <c r="QYK69" s="197"/>
      <c r="QYL69" s="197"/>
      <c r="QYM69" s="197"/>
      <c r="QYN69" s="197"/>
      <c r="QYO69" s="197"/>
      <c r="QYP69" s="197"/>
      <c r="QYQ69" s="197"/>
      <c r="QYR69" s="197"/>
      <c r="QYS69" s="197"/>
      <c r="QYT69" s="197"/>
      <c r="QYU69" s="197"/>
      <c r="QYV69" s="197"/>
      <c r="QYW69" s="197"/>
      <c r="QYX69" s="197"/>
      <c r="QYY69" s="197"/>
      <c r="QYZ69" s="197"/>
      <c r="QZA69" s="197"/>
      <c r="QZB69" s="197"/>
      <c r="QZC69" s="197"/>
      <c r="QZD69" s="197"/>
      <c r="QZE69" s="197"/>
      <c r="QZF69" s="197"/>
      <c r="QZG69" s="197"/>
      <c r="QZH69" s="197"/>
      <c r="QZI69" s="197"/>
      <c r="QZJ69" s="197"/>
      <c r="QZK69" s="197"/>
      <c r="QZL69" s="197"/>
      <c r="QZM69" s="197"/>
      <c r="QZN69" s="197"/>
      <c r="QZO69" s="197"/>
      <c r="QZP69" s="197"/>
      <c r="QZQ69" s="197"/>
      <c r="QZR69" s="197"/>
      <c r="QZS69" s="197"/>
      <c r="QZT69" s="197"/>
      <c r="QZU69" s="197"/>
      <c r="QZV69" s="197"/>
      <c r="QZW69" s="197"/>
      <c r="QZX69" s="197"/>
      <c r="QZY69" s="197"/>
      <c r="QZZ69" s="197"/>
      <c r="RAA69" s="197"/>
      <c r="RAB69" s="197"/>
      <c r="RAC69" s="197"/>
      <c r="RAD69" s="197"/>
      <c r="RAE69" s="197"/>
      <c r="RAF69" s="197"/>
      <c r="RAG69" s="197"/>
      <c r="RAH69" s="197"/>
      <c r="RAI69" s="197"/>
      <c r="RAJ69" s="197"/>
      <c r="RAK69" s="197"/>
      <c r="RAL69" s="197"/>
      <c r="RAM69" s="197"/>
      <c r="RAN69" s="197"/>
      <c r="RAO69" s="197"/>
      <c r="RAP69" s="197"/>
      <c r="RAQ69" s="197"/>
      <c r="RAR69" s="197"/>
      <c r="RAS69" s="197"/>
      <c r="RAT69" s="197"/>
      <c r="RAU69" s="197"/>
      <c r="RAV69" s="197"/>
      <c r="RAW69" s="197"/>
      <c r="RAX69" s="197"/>
      <c r="RAY69" s="197"/>
      <c r="RAZ69" s="197"/>
      <c r="RBA69" s="197"/>
      <c r="RBB69" s="197"/>
      <c r="RBC69" s="197"/>
      <c r="RBD69" s="197"/>
      <c r="RBE69" s="197"/>
      <c r="RBF69" s="197"/>
      <c r="RBG69" s="197"/>
      <c r="RBH69" s="197"/>
      <c r="RBI69" s="197"/>
      <c r="RBJ69" s="197"/>
      <c r="RBK69" s="197"/>
      <c r="RBL69" s="197"/>
      <c r="RBM69" s="197"/>
      <c r="RBN69" s="197"/>
      <c r="RBO69" s="197"/>
      <c r="RBP69" s="197"/>
      <c r="RBQ69" s="197"/>
      <c r="RBR69" s="197"/>
      <c r="RBS69" s="197"/>
      <c r="RBT69" s="197"/>
      <c r="RBU69" s="197"/>
      <c r="RBV69" s="197"/>
      <c r="RBW69" s="197"/>
      <c r="RBX69" s="197"/>
      <c r="RBY69" s="197"/>
      <c r="RBZ69" s="197"/>
      <c r="RCA69" s="197"/>
      <c r="RCB69" s="197"/>
      <c r="RCC69" s="197"/>
      <c r="RCD69" s="197"/>
      <c r="RCE69" s="197"/>
      <c r="RCF69" s="197"/>
      <c r="RCG69" s="197"/>
      <c r="RCH69" s="197"/>
      <c r="RCI69" s="197"/>
      <c r="RCJ69" s="197"/>
      <c r="RCK69" s="197"/>
      <c r="RCL69" s="197"/>
      <c r="RCM69" s="197"/>
      <c r="RCN69" s="197"/>
      <c r="RCO69" s="197"/>
      <c r="RCP69" s="197"/>
      <c r="RCQ69" s="197"/>
      <c r="RCR69" s="197"/>
      <c r="RCS69" s="197"/>
      <c r="RCT69" s="197"/>
      <c r="RCU69" s="197"/>
      <c r="RCV69" s="197"/>
      <c r="RCW69" s="197"/>
      <c r="RCX69" s="197"/>
      <c r="RCY69" s="197"/>
      <c r="RCZ69" s="197"/>
      <c r="RDA69" s="197"/>
      <c r="RDB69" s="197"/>
      <c r="RDC69" s="197"/>
      <c r="RDD69" s="197"/>
      <c r="RDE69" s="197"/>
      <c r="RDF69" s="197"/>
      <c r="RDG69" s="197"/>
      <c r="RDH69" s="197"/>
      <c r="RDI69" s="197"/>
      <c r="RDJ69" s="197"/>
      <c r="RDK69" s="197"/>
      <c r="RDL69" s="197"/>
      <c r="RDM69" s="197"/>
      <c r="RDN69" s="197"/>
      <c r="RDO69" s="197"/>
      <c r="RDP69" s="197"/>
      <c r="RDQ69" s="197"/>
      <c r="RDR69" s="197"/>
      <c r="RDS69" s="197"/>
      <c r="RDT69" s="197"/>
      <c r="RDU69" s="197"/>
      <c r="RDV69" s="197"/>
      <c r="RDW69" s="197"/>
      <c r="RDX69" s="197"/>
      <c r="RDY69" s="197"/>
      <c r="RDZ69" s="197"/>
      <c r="REA69" s="197"/>
      <c r="REB69" s="197"/>
      <c r="REC69" s="197"/>
      <c r="RED69" s="197"/>
      <c r="REE69" s="197"/>
      <c r="REF69" s="197"/>
      <c r="REG69" s="197"/>
      <c r="REH69" s="197"/>
      <c r="REI69" s="197"/>
      <c r="REJ69" s="197"/>
      <c r="REK69" s="197"/>
      <c r="REL69" s="197"/>
      <c r="REM69" s="197"/>
      <c r="REN69" s="197"/>
      <c r="REO69" s="197"/>
      <c r="REP69" s="197"/>
      <c r="REQ69" s="197"/>
      <c r="RER69" s="197"/>
      <c r="RES69" s="197"/>
      <c r="RET69" s="197"/>
      <c r="REU69" s="197"/>
      <c r="REV69" s="197"/>
      <c r="REW69" s="197"/>
      <c r="REX69" s="197"/>
      <c r="REY69" s="197"/>
      <c r="REZ69" s="197"/>
      <c r="RFA69" s="197"/>
      <c r="RFB69" s="197"/>
      <c r="RFC69" s="197"/>
      <c r="RFD69" s="197"/>
      <c r="RFE69" s="197"/>
      <c r="RFF69" s="197"/>
      <c r="RFG69" s="197"/>
      <c r="RFH69" s="197"/>
      <c r="RFI69" s="197"/>
      <c r="RFJ69" s="197"/>
      <c r="RFK69" s="197"/>
      <c r="RFL69" s="197"/>
      <c r="RFM69" s="197"/>
      <c r="RFN69" s="197"/>
      <c r="RFO69" s="197"/>
      <c r="RFP69" s="197"/>
      <c r="RFQ69" s="197"/>
      <c r="RFR69" s="197"/>
      <c r="RFS69" s="197"/>
      <c r="RFT69" s="197"/>
      <c r="RFU69" s="197"/>
      <c r="RFV69" s="197"/>
      <c r="RFW69" s="197"/>
      <c r="RFX69" s="197"/>
      <c r="RFY69" s="197"/>
      <c r="RFZ69" s="197"/>
      <c r="RGA69" s="197"/>
      <c r="RGB69" s="197"/>
      <c r="RGC69" s="197"/>
      <c r="RGD69" s="197"/>
      <c r="RGE69" s="197"/>
      <c r="RGF69" s="197"/>
      <c r="RGG69" s="197"/>
      <c r="RGH69" s="197"/>
      <c r="RGI69" s="197"/>
      <c r="RGJ69" s="197"/>
      <c r="RGK69" s="197"/>
      <c r="RGL69" s="197"/>
      <c r="RGM69" s="197"/>
      <c r="RGN69" s="197"/>
      <c r="RGO69" s="197"/>
      <c r="RGP69" s="197"/>
      <c r="RGQ69" s="197"/>
      <c r="RGR69" s="197"/>
      <c r="RGS69" s="197"/>
      <c r="RGT69" s="197"/>
      <c r="RGU69" s="197"/>
      <c r="RGV69" s="197"/>
      <c r="RGW69" s="197"/>
      <c r="RGX69" s="197"/>
      <c r="RGY69" s="197"/>
      <c r="RGZ69" s="197"/>
      <c r="RHA69" s="197"/>
      <c r="RHB69" s="197"/>
      <c r="RHC69" s="197"/>
      <c r="RHD69" s="197"/>
      <c r="RHE69" s="197"/>
      <c r="RHF69" s="197"/>
      <c r="RHG69" s="197"/>
      <c r="RHH69" s="197"/>
      <c r="RHI69" s="197"/>
      <c r="RHJ69" s="197"/>
      <c r="RHK69" s="197"/>
      <c r="RHL69" s="197"/>
      <c r="RHM69" s="197"/>
      <c r="RHN69" s="197"/>
      <c r="RHO69" s="197"/>
      <c r="RHP69" s="197"/>
      <c r="RHQ69" s="197"/>
      <c r="RHR69" s="197"/>
      <c r="RHS69" s="197"/>
      <c r="RHT69" s="197"/>
      <c r="RHU69" s="197"/>
      <c r="RHV69" s="197"/>
      <c r="RHW69" s="197"/>
      <c r="RHX69" s="197"/>
      <c r="RHY69" s="197"/>
      <c r="RHZ69" s="197"/>
      <c r="RIA69" s="197"/>
      <c r="RIB69" s="197"/>
      <c r="RIC69" s="197"/>
      <c r="RID69" s="197"/>
      <c r="RIE69" s="197"/>
      <c r="RIF69" s="197"/>
      <c r="RIG69" s="197"/>
      <c r="RIH69" s="197"/>
      <c r="RII69" s="197"/>
      <c r="RIJ69" s="197"/>
      <c r="RIK69" s="197"/>
      <c r="RIL69" s="197"/>
      <c r="RIM69" s="197"/>
      <c r="RIN69" s="197"/>
      <c r="RIO69" s="197"/>
      <c r="RIP69" s="197"/>
      <c r="RIQ69" s="197"/>
      <c r="RIR69" s="197"/>
      <c r="RIS69" s="197"/>
      <c r="RIT69" s="197"/>
      <c r="RIU69" s="197"/>
      <c r="RIV69" s="197"/>
      <c r="RIW69" s="197"/>
      <c r="RIX69" s="197"/>
      <c r="RIY69" s="197"/>
      <c r="RIZ69" s="197"/>
      <c r="RJA69" s="197"/>
      <c r="RJB69" s="197"/>
      <c r="RJC69" s="197"/>
      <c r="RJD69" s="197"/>
      <c r="RJE69" s="197"/>
      <c r="RJF69" s="197"/>
      <c r="RJG69" s="197"/>
      <c r="RJH69" s="197"/>
      <c r="RJI69" s="197"/>
      <c r="RJJ69" s="197"/>
      <c r="RJK69" s="197"/>
      <c r="RJL69" s="197"/>
      <c r="RJM69" s="197"/>
      <c r="RJN69" s="197"/>
      <c r="RJO69" s="197"/>
      <c r="RJP69" s="197"/>
      <c r="RJQ69" s="197"/>
      <c r="RJR69" s="197"/>
      <c r="RJS69" s="197"/>
      <c r="RJT69" s="197"/>
      <c r="RJU69" s="197"/>
      <c r="RJV69" s="197"/>
      <c r="RJW69" s="197"/>
      <c r="RJX69" s="197"/>
      <c r="RJY69" s="197"/>
      <c r="RJZ69" s="197"/>
      <c r="RKA69" s="197"/>
      <c r="RKB69" s="197"/>
      <c r="RKC69" s="197"/>
      <c r="RKD69" s="197"/>
      <c r="RKE69" s="197"/>
      <c r="RKF69" s="197"/>
      <c r="RKG69" s="197"/>
      <c r="RKH69" s="197"/>
      <c r="RKI69" s="197"/>
      <c r="RKJ69" s="197"/>
      <c r="RKK69" s="197"/>
      <c r="RKL69" s="197"/>
      <c r="RKM69" s="197"/>
      <c r="RKN69" s="197"/>
      <c r="RKO69" s="197"/>
      <c r="RKP69" s="197"/>
      <c r="RKQ69" s="197"/>
      <c r="RKR69" s="197"/>
      <c r="RKS69" s="197"/>
      <c r="RKT69" s="197"/>
      <c r="RKU69" s="197"/>
      <c r="RKV69" s="197"/>
      <c r="RKW69" s="197"/>
      <c r="RKX69" s="197"/>
      <c r="RKY69" s="197"/>
      <c r="RKZ69" s="197"/>
      <c r="RLA69" s="197"/>
      <c r="RLB69" s="197"/>
      <c r="RLC69" s="197"/>
      <c r="RLD69" s="197"/>
      <c r="RLE69" s="197"/>
      <c r="RLF69" s="197"/>
      <c r="RLG69" s="197"/>
      <c r="RLH69" s="197"/>
      <c r="RLI69" s="197"/>
      <c r="RLJ69" s="197"/>
      <c r="RLK69" s="197"/>
      <c r="RLL69" s="197"/>
      <c r="RLM69" s="197"/>
      <c r="RLN69" s="197"/>
      <c r="RLO69" s="197"/>
      <c r="RLP69" s="197"/>
      <c r="RLQ69" s="197"/>
      <c r="RLR69" s="197"/>
      <c r="RLS69" s="197"/>
      <c r="RLT69" s="197"/>
      <c r="RLU69" s="197"/>
      <c r="RLV69" s="197"/>
      <c r="RLW69" s="197"/>
      <c r="RLX69" s="197"/>
      <c r="RLY69" s="197"/>
      <c r="RLZ69" s="197"/>
      <c r="RMA69" s="197"/>
      <c r="RMB69" s="197"/>
      <c r="RMC69" s="197"/>
      <c r="RMD69" s="197"/>
      <c r="RME69" s="197"/>
      <c r="RMF69" s="197"/>
      <c r="RMG69" s="197"/>
      <c r="RMH69" s="197"/>
      <c r="RMI69" s="197"/>
      <c r="RMJ69" s="197"/>
      <c r="RMK69" s="197"/>
      <c r="RML69" s="197"/>
      <c r="RMM69" s="197"/>
      <c r="RMN69" s="197"/>
      <c r="RMO69" s="197"/>
      <c r="RMP69" s="197"/>
      <c r="RMQ69" s="197"/>
      <c r="RMR69" s="197"/>
      <c r="RMS69" s="197"/>
      <c r="RMT69" s="197"/>
      <c r="RMU69" s="197"/>
      <c r="RMV69" s="197"/>
      <c r="RMW69" s="197"/>
      <c r="RMX69" s="197"/>
      <c r="RMY69" s="197"/>
      <c r="RMZ69" s="197"/>
      <c r="RNA69" s="197"/>
      <c r="RNB69" s="197"/>
      <c r="RNC69" s="197"/>
      <c r="RND69" s="197"/>
      <c r="RNE69" s="197"/>
      <c r="RNF69" s="197"/>
      <c r="RNG69" s="197"/>
      <c r="RNH69" s="197"/>
      <c r="RNI69" s="197"/>
      <c r="RNJ69" s="197"/>
      <c r="RNK69" s="197"/>
      <c r="RNL69" s="197"/>
      <c r="RNM69" s="197"/>
      <c r="RNN69" s="197"/>
      <c r="RNO69" s="197"/>
      <c r="RNP69" s="197"/>
      <c r="RNQ69" s="197"/>
      <c r="RNR69" s="197"/>
      <c r="RNS69" s="197"/>
      <c r="RNT69" s="197"/>
      <c r="RNU69" s="197"/>
      <c r="RNV69" s="197"/>
      <c r="RNW69" s="197"/>
      <c r="RNX69" s="197"/>
      <c r="RNY69" s="197"/>
      <c r="RNZ69" s="197"/>
      <c r="ROA69" s="197"/>
      <c r="ROB69" s="197"/>
      <c r="ROC69" s="197"/>
      <c r="ROD69" s="197"/>
      <c r="ROE69" s="197"/>
      <c r="ROF69" s="197"/>
      <c r="ROG69" s="197"/>
      <c r="ROH69" s="197"/>
      <c r="ROI69" s="197"/>
      <c r="ROJ69" s="197"/>
      <c r="ROK69" s="197"/>
      <c r="ROL69" s="197"/>
      <c r="ROM69" s="197"/>
      <c r="RON69" s="197"/>
      <c r="ROO69" s="197"/>
      <c r="ROP69" s="197"/>
      <c r="ROQ69" s="197"/>
      <c r="ROR69" s="197"/>
      <c r="ROS69" s="197"/>
      <c r="ROT69" s="197"/>
      <c r="ROU69" s="197"/>
      <c r="ROV69" s="197"/>
      <c r="ROW69" s="197"/>
      <c r="ROX69" s="197"/>
      <c r="ROY69" s="197"/>
      <c r="ROZ69" s="197"/>
      <c r="RPA69" s="197"/>
      <c r="RPB69" s="197"/>
      <c r="RPC69" s="197"/>
      <c r="RPD69" s="197"/>
      <c r="RPE69" s="197"/>
      <c r="RPF69" s="197"/>
      <c r="RPG69" s="197"/>
      <c r="RPH69" s="197"/>
      <c r="RPI69" s="197"/>
      <c r="RPJ69" s="197"/>
      <c r="RPK69" s="197"/>
      <c r="RPL69" s="197"/>
      <c r="RPM69" s="197"/>
      <c r="RPN69" s="197"/>
      <c r="RPO69" s="197"/>
      <c r="RPP69" s="197"/>
      <c r="RPQ69" s="197"/>
      <c r="RPR69" s="197"/>
      <c r="RPS69" s="197"/>
      <c r="RPT69" s="197"/>
      <c r="RPU69" s="197"/>
      <c r="RPV69" s="197"/>
      <c r="RPW69" s="197"/>
      <c r="RPX69" s="197"/>
      <c r="RPY69" s="197"/>
      <c r="RPZ69" s="197"/>
      <c r="RQA69" s="197"/>
      <c r="RQB69" s="197"/>
      <c r="RQC69" s="197"/>
      <c r="RQD69" s="197"/>
      <c r="RQE69" s="197"/>
      <c r="RQF69" s="197"/>
      <c r="RQG69" s="197"/>
      <c r="RQH69" s="197"/>
      <c r="RQI69" s="197"/>
      <c r="RQJ69" s="197"/>
      <c r="RQK69" s="197"/>
      <c r="RQL69" s="197"/>
      <c r="RQM69" s="197"/>
      <c r="RQN69" s="197"/>
      <c r="RQO69" s="197"/>
      <c r="RQP69" s="197"/>
      <c r="RQQ69" s="197"/>
      <c r="RQR69" s="197"/>
      <c r="RQS69" s="197"/>
      <c r="RQT69" s="197"/>
      <c r="RQU69" s="197"/>
      <c r="RQV69" s="197"/>
      <c r="RQW69" s="197"/>
      <c r="RQX69" s="197"/>
      <c r="RQY69" s="197"/>
      <c r="RQZ69" s="197"/>
      <c r="RRA69" s="197"/>
      <c r="RRB69" s="197"/>
      <c r="RRC69" s="197"/>
      <c r="RRD69" s="197"/>
      <c r="RRE69" s="197"/>
      <c r="RRF69" s="197"/>
      <c r="RRG69" s="197"/>
      <c r="RRH69" s="197"/>
      <c r="RRI69" s="197"/>
      <c r="RRJ69" s="197"/>
      <c r="RRK69" s="197"/>
      <c r="RRL69" s="197"/>
      <c r="RRM69" s="197"/>
      <c r="RRN69" s="197"/>
      <c r="RRO69" s="197"/>
      <c r="RRP69" s="197"/>
      <c r="RRQ69" s="197"/>
      <c r="RRR69" s="197"/>
      <c r="RRS69" s="197"/>
      <c r="RRT69" s="197"/>
      <c r="RRU69" s="197"/>
      <c r="RRV69" s="197"/>
      <c r="RRW69" s="197"/>
      <c r="RRX69" s="197"/>
      <c r="RRY69" s="197"/>
      <c r="RRZ69" s="197"/>
      <c r="RSA69" s="197"/>
      <c r="RSB69" s="197"/>
      <c r="RSC69" s="197"/>
      <c r="RSD69" s="197"/>
      <c r="RSE69" s="197"/>
      <c r="RSF69" s="197"/>
      <c r="RSG69" s="197"/>
      <c r="RSH69" s="197"/>
      <c r="RSI69" s="197"/>
      <c r="RSJ69" s="197"/>
      <c r="RSK69" s="197"/>
      <c r="RSL69" s="197"/>
      <c r="RSM69" s="197"/>
      <c r="RSN69" s="197"/>
      <c r="RSO69" s="197"/>
      <c r="RSP69" s="197"/>
      <c r="RSQ69" s="197"/>
      <c r="RSR69" s="197"/>
      <c r="RSS69" s="197"/>
      <c r="RST69" s="197"/>
      <c r="RSU69" s="197"/>
      <c r="RSV69" s="197"/>
      <c r="RSW69" s="197"/>
      <c r="RSX69" s="197"/>
      <c r="RSY69" s="197"/>
      <c r="RSZ69" s="197"/>
      <c r="RTA69" s="197"/>
      <c r="RTB69" s="197"/>
      <c r="RTC69" s="197"/>
      <c r="RTD69" s="197"/>
      <c r="RTE69" s="197"/>
      <c r="RTF69" s="197"/>
      <c r="RTG69" s="197"/>
      <c r="RTH69" s="197"/>
      <c r="RTI69" s="197"/>
      <c r="RTJ69" s="197"/>
      <c r="RTK69" s="197"/>
      <c r="RTL69" s="197"/>
      <c r="RTM69" s="197"/>
      <c r="RTN69" s="197"/>
      <c r="RTO69" s="197"/>
      <c r="RTP69" s="197"/>
      <c r="RTQ69" s="197"/>
      <c r="RTR69" s="197"/>
      <c r="RTS69" s="197"/>
      <c r="RTT69" s="197"/>
      <c r="RTU69" s="197"/>
      <c r="RTV69" s="197"/>
      <c r="RTW69" s="197"/>
      <c r="RTX69" s="197"/>
      <c r="RTY69" s="197"/>
      <c r="RTZ69" s="197"/>
      <c r="RUA69" s="197"/>
      <c r="RUB69" s="197"/>
      <c r="RUC69" s="197"/>
      <c r="RUD69" s="197"/>
      <c r="RUE69" s="197"/>
      <c r="RUF69" s="197"/>
      <c r="RUG69" s="197"/>
      <c r="RUH69" s="197"/>
      <c r="RUI69" s="197"/>
      <c r="RUJ69" s="197"/>
      <c r="RUK69" s="197"/>
      <c r="RUL69" s="197"/>
      <c r="RUM69" s="197"/>
      <c r="RUN69" s="197"/>
      <c r="RUO69" s="197"/>
      <c r="RUP69" s="197"/>
      <c r="RUQ69" s="197"/>
      <c r="RUR69" s="197"/>
      <c r="RUS69" s="197"/>
      <c r="RUT69" s="197"/>
      <c r="RUU69" s="197"/>
      <c r="RUV69" s="197"/>
      <c r="RUW69" s="197"/>
      <c r="RUX69" s="197"/>
      <c r="RUY69" s="197"/>
      <c r="RUZ69" s="197"/>
      <c r="RVA69" s="197"/>
      <c r="RVB69" s="197"/>
      <c r="RVC69" s="197"/>
      <c r="RVD69" s="197"/>
      <c r="RVE69" s="197"/>
      <c r="RVF69" s="197"/>
      <c r="RVG69" s="197"/>
      <c r="RVH69" s="197"/>
      <c r="RVI69" s="197"/>
      <c r="RVJ69" s="197"/>
      <c r="RVK69" s="197"/>
      <c r="RVL69" s="197"/>
      <c r="RVM69" s="197"/>
      <c r="RVN69" s="197"/>
      <c r="RVO69" s="197"/>
      <c r="RVP69" s="197"/>
      <c r="RVQ69" s="197"/>
      <c r="RVR69" s="197"/>
      <c r="RVS69" s="197"/>
      <c r="RVT69" s="197"/>
      <c r="RVU69" s="197"/>
      <c r="RVV69" s="197"/>
      <c r="RVW69" s="197"/>
      <c r="RVX69" s="197"/>
      <c r="RVY69" s="197"/>
      <c r="RVZ69" s="197"/>
      <c r="RWA69" s="197"/>
      <c r="RWB69" s="197"/>
      <c r="RWC69" s="197"/>
      <c r="RWD69" s="197"/>
      <c r="RWE69" s="197"/>
      <c r="RWF69" s="197"/>
      <c r="RWG69" s="197"/>
      <c r="RWH69" s="197"/>
      <c r="RWI69" s="197"/>
      <c r="RWJ69" s="197"/>
      <c r="RWK69" s="197"/>
      <c r="RWL69" s="197"/>
      <c r="RWM69" s="197"/>
      <c r="RWN69" s="197"/>
      <c r="RWO69" s="197"/>
      <c r="RWP69" s="197"/>
      <c r="RWQ69" s="197"/>
      <c r="RWR69" s="197"/>
      <c r="RWS69" s="197"/>
      <c r="RWT69" s="197"/>
      <c r="RWU69" s="197"/>
      <c r="RWV69" s="197"/>
      <c r="RWW69" s="197"/>
      <c r="RWX69" s="197"/>
      <c r="RWY69" s="197"/>
      <c r="RWZ69" s="197"/>
      <c r="RXA69" s="197"/>
      <c r="RXB69" s="197"/>
      <c r="RXC69" s="197"/>
      <c r="RXD69" s="197"/>
      <c r="RXE69" s="197"/>
      <c r="RXF69" s="197"/>
      <c r="RXG69" s="197"/>
      <c r="RXH69" s="197"/>
      <c r="RXI69" s="197"/>
      <c r="RXJ69" s="197"/>
      <c r="RXK69" s="197"/>
      <c r="RXL69" s="197"/>
      <c r="RXM69" s="197"/>
      <c r="RXN69" s="197"/>
      <c r="RXO69" s="197"/>
      <c r="RXP69" s="197"/>
      <c r="RXQ69" s="197"/>
      <c r="RXR69" s="197"/>
      <c r="RXS69" s="197"/>
      <c r="RXT69" s="197"/>
      <c r="RXU69" s="197"/>
      <c r="RXV69" s="197"/>
      <c r="RXW69" s="197"/>
      <c r="RXX69" s="197"/>
      <c r="RXY69" s="197"/>
      <c r="RXZ69" s="197"/>
      <c r="RYA69" s="197"/>
      <c r="RYB69" s="197"/>
      <c r="RYC69" s="197"/>
      <c r="RYD69" s="197"/>
      <c r="RYE69" s="197"/>
      <c r="RYF69" s="197"/>
      <c r="RYG69" s="197"/>
      <c r="RYH69" s="197"/>
      <c r="RYI69" s="197"/>
      <c r="RYJ69" s="197"/>
      <c r="RYK69" s="197"/>
      <c r="RYL69" s="197"/>
      <c r="RYM69" s="197"/>
      <c r="RYN69" s="197"/>
      <c r="RYO69" s="197"/>
      <c r="RYP69" s="197"/>
      <c r="RYQ69" s="197"/>
      <c r="RYR69" s="197"/>
      <c r="RYS69" s="197"/>
      <c r="RYT69" s="197"/>
      <c r="RYU69" s="197"/>
      <c r="RYV69" s="197"/>
      <c r="RYW69" s="197"/>
      <c r="RYX69" s="197"/>
      <c r="RYY69" s="197"/>
      <c r="RYZ69" s="197"/>
      <c r="RZA69" s="197"/>
      <c r="RZB69" s="197"/>
      <c r="RZC69" s="197"/>
      <c r="RZD69" s="197"/>
      <c r="RZE69" s="197"/>
      <c r="RZF69" s="197"/>
      <c r="RZG69" s="197"/>
      <c r="RZH69" s="197"/>
      <c r="RZI69" s="197"/>
      <c r="RZJ69" s="197"/>
      <c r="RZK69" s="197"/>
      <c r="RZL69" s="197"/>
      <c r="RZM69" s="197"/>
      <c r="RZN69" s="197"/>
      <c r="RZO69" s="197"/>
      <c r="RZP69" s="197"/>
      <c r="RZQ69" s="197"/>
      <c r="RZR69" s="197"/>
      <c r="RZS69" s="197"/>
      <c r="RZT69" s="197"/>
      <c r="RZU69" s="197"/>
      <c r="RZV69" s="197"/>
      <c r="RZW69" s="197"/>
      <c r="RZX69" s="197"/>
      <c r="RZY69" s="197"/>
      <c r="RZZ69" s="197"/>
      <c r="SAA69" s="197"/>
      <c r="SAB69" s="197"/>
      <c r="SAC69" s="197"/>
      <c r="SAD69" s="197"/>
      <c r="SAE69" s="197"/>
      <c r="SAF69" s="197"/>
      <c r="SAG69" s="197"/>
      <c r="SAH69" s="197"/>
      <c r="SAI69" s="197"/>
      <c r="SAJ69" s="197"/>
      <c r="SAK69" s="197"/>
      <c r="SAL69" s="197"/>
      <c r="SAM69" s="197"/>
      <c r="SAN69" s="197"/>
      <c r="SAO69" s="197"/>
      <c r="SAP69" s="197"/>
      <c r="SAQ69" s="197"/>
      <c r="SAR69" s="197"/>
      <c r="SAS69" s="197"/>
      <c r="SAT69" s="197"/>
      <c r="SAU69" s="197"/>
      <c r="SAV69" s="197"/>
      <c r="SAW69" s="197"/>
      <c r="SAX69" s="197"/>
      <c r="SAY69" s="197"/>
      <c r="SAZ69" s="197"/>
      <c r="SBA69" s="197"/>
      <c r="SBB69" s="197"/>
      <c r="SBC69" s="197"/>
      <c r="SBD69" s="197"/>
      <c r="SBE69" s="197"/>
      <c r="SBF69" s="197"/>
      <c r="SBG69" s="197"/>
      <c r="SBH69" s="197"/>
      <c r="SBI69" s="197"/>
      <c r="SBJ69" s="197"/>
      <c r="SBK69" s="197"/>
      <c r="SBL69" s="197"/>
      <c r="SBM69" s="197"/>
      <c r="SBN69" s="197"/>
      <c r="SBO69" s="197"/>
      <c r="SBP69" s="197"/>
      <c r="SBQ69" s="197"/>
      <c r="SBR69" s="197"/>
      <c r="SBS69" s="197"/>
      <c r="SBT69" s="197"/>
      <c r="SBU69" s="197"/>
      <c r="SBV69" s="197"/>
      <c r="SBW69" s="197"/>
      <c r="SBX69" s="197"/>
      <c r="SBY69" s="197"/>
      <c r="SBZ69" s="197"/>
      <c r="SCA69" s="197"/>
      <c r="SCB69" s="197"/>
      <c r="SCC69" s="197"/>
      <c r="SCD69" s="197"/>
      <c r="SCE69" s="197"/>
      <c r="SCF69" s="197"/>
      <c r="SCG69" s="197"/>
      <c r="SCH69" s="197"/>
      <c r="SCI69" s="197"/>
      <c r="SCJ69" s="197"/>
      <c r="SCK69" s="197"/>
      <c r="SCL69" s="197"/>
      <c r="SCM69" s="197"/>
      <c r="SCN69" s="197"/>
      <c r="SCO69" s="197"/>
      <c r="SCP69" s="197"/>
      <c r="SCQ69" s="197"/>
      <c r="SCR69" s="197"/>
      <c r="SCS69" s="197"/>
      <c r="SCT69" s="197"/>
      <c r="SCU69" s="197"/>
      <c r="SCV69" s="197"/>
      <c r="SCW69" s="197"/>
      <c r="SCX69" s="197"/>
      <c r="SCY69" s="197"/>
      <c r="SCZ69" s="197"/>
      <c r="SDA69" s="197"/>
      <c r="SDB69" s="197"/>
      <c r="SDC69" s="197"/>
      <c r="SDD69" s="197"/>
      <c r="SDE69" s="197"/>
      <c r="SDF69" s="197"/>
      <c r="SDG69" s="197"/>
      <c r="SDH69" s="197"/>
      <c r="SDI69" s="197"/>
      <c r="SDJ69" s="197"/>
      <c r="SDK69" s="197"/>
      <c r="SDL69" s="197"/>
      <c r="SDM69" s="197"/>
      <c r="SDN69" s="197"/>
      <c r="SDO69" s="197"/>
      <c r="SDP69" s="197"/>
      <c r="SDQ69" s="197"/>
      <c r="SDR69" s="197"/>
      <c r="SDS69" s="197"/>
      <c r="SDT69" s="197"/>
      <c r="SDU69" s="197"/>
      <c r="SDV69" s="197"/>
      <c r="SDW69" s="197"/>
      <c r="SDX69" s="197"/>
      <c r="SDY69" s="197"/>
      <c r="SDZ69" s="197"/>
      <c r="SEA69" s="197"/>
      <c r="SEB69" s="197"/>
      <c r="SEC69" s="197"/>
      <c r="SED69" s="197"/>
      <c r="SEE69" s="197"/>
      <c r="SEF69" s="197"/>
      <c r="SEG69" s="197"/>
      <c r="SEH69" s="197"/>
      <c r="SEI69" s="197"/>
      <c r="SEJ69" s="197"/>
      <c r="SEK69" s="197"/>
      <c r="SEL69" s="197"/>
      <c r="SEM69" s="197"/>
      <c r="SEN69" s="197"/>
      <c r="SEO69" s="197"/>
      <c r="SEP69" s="197"/>
      <c r="SEQ69" s="197"/>
      <c r="SER69" s="197"/>
      <c r="SES69" s="197"/>
      <c r="SET69" s="197"/>
      <c r="SEU69" s="197"/>
      <c r="SEV69" s="197"/>
      <c r="SEW69" s="197"/>
      <c r="SEX69" s="197"/>
      <c r="SEY69" s="197"/>
      <c r="SEZ69" s="197"/>
      <c r="SFA69" s="197"/>
      <c r="SFB69" s="197"/>
      <c r="SFC69" s="197"/>
      <c r="SFD69" s="197"/>
      <c r="SFE69" s="197"/>
      <c r="SFF69" s="197"/>
      <c r="SFG69" s="197"/>
      <c r="SFH69" s="197"/>
      <c r="SFI69" s="197"/>
      <c r="SFJ69" s="197"/>
      <c r="SFK69" s="197"/>
      <c r="SFL69" s="197"/>
      <c r="SFM69" s="197"/>
      <c r="SFN69" s="197"/>
      <c r="SFO69" s="197"/>
      <c r="SFP69" s="197"/>
      <c r="SFQ69" s="197"/>
      <c r="SFR69" s="197"/>
      <c r="SFS69" s="197"/>
      <c r="SFT69" s="197"/>
      <c r="SFU69" s="197"/>
      <c r="SFV69" s="197"/>
      <c r="SFW69" s="197"/>
      <c r="SFX69" s="197"/>
      <c r="SFY69" s="197"/>
      <c r="SFZ69" s="197"/>
      <c r="SGA69" s="197"/>
      <c r="SGB69" s="197"/>
      <c r="SGC69" s="197"/>
      <c r="SGD69" s="197"/>
      <c r="SGE69" s="197"/>
      <c r="SGF69" s="197"/>
      <c r="SGG69" s="197"/>
      <c r="SGH69" s="197"/>
      <c r="SGI69" s="197"/>
      <c r="SGJ69" s="197"/>
      <c r="SGK69" s="197"/>
      <c r="SGL69" s="197"/>
      <c r="SGM69" s="197"/>
      <c r="SGN69" s="197"/>
      <c r="SGO69" s="197"/>
      <c r="SGP69" s="197"/>
      <c r="SGQ69" s="197"/>
      <c r="SGR69" s="197"/>
      <c r="SGS69" s="197"/>
      <c r="SGT69" s="197"/>
      <c r="SGU69" s="197"/>
      <c r="SGV69" s="197"/>
      <c r="SGW69" s="197"/>
      <c r="SGX69" s="197"/>
      <c r="SGY69" s="197"/>
      <c r="SGZ69" s="197"/>
      <c r="SHA69" s="197"/>
      <c r="SHB69" s="197"/>
      <c r="SHC69" s="197"/>
      <c r="SHD69" s="197"/>
      <c r="SHE69" s="197"/>
      <c r="SHF69" s="197"/>
      <c r="SHG69" s="197"/>
      <c r="SHH69" s="197"/>
      <c r="SHI69" s="197"/>
      <c r="SHJ69" s="197"/>
      <c r="SHK69" s="197"/>
      <c r="SHL69" s="197"/>
      <c r="SHM69" s="197"/>
      <c r="SHN69" s="197"/>
      <c r="SHO69" s="197"/>
      <c r="SHP69" s="197"/>
      <c r="SHQ69" s="197"/>
      <c r="SHR69" s="197"/>
      <c r="SHS69" s="197"/>
      <c r="SHT69" s="197"/>
      <c r="SHU69" s="197"/>
      <c r="SHV69" s="197"/>
      <c r="SHW69" s="197"/>
      <c r="SHX69" s="197"/>
      <c r="SHY69" s="197"/>
      <c r="SHZ69" s="197"/>
      <c r="SIA69" s="197"/>
      <c r="SIB69" s="197"/>
      <c r="SIC69" s="197"/>
      <c r="SID69" s="197"/>
      <c r="SIE69" s="197"/>
      <c r="SIF69" s="197"/>
      <c r="SIG69" s="197"/>
      <c r="SIH69" s="197"/>
      <c r="SII69" s="197"/>
      <c r="SIJ69" s="197"/>
      <c r="SIK69" s="197"/>
      <c r="SIL69" s="197"/>
      <c r="SIM69" s="197"/>
      <c r="SIN69" s="197"/>
      <c r="SIO69" s="197"/>
      <c r="SIP69" s="197"/>
      <c r="SIQ69" s="197"/>
      <c r="SIR69" s="197"/>
      <c r="SIS69" s="197"/>
      <c r="SIT69" s="197"/>
      <c r="SIU69" s="197"/>
      <c r="SIV69" s="197"/>
      <c r="SIW69" s="197"/>
      <c r="SIX69" s="197"/>
      <c r="SIY69" s="197"/>
      <c r="SIZ69" s="197"/>
      <c r="SJA69" s="197"/>
      <c r="SJB69" s="197"/>
      <c r="SJC69" s="197"/>
      <c r="SJD69" s="197"/>
      <c r="SJE69" s="197"/>
      <c r="SJF69" s="197"/>
      <c r="SJG69" s="197"/>
      <c r="SJH69" s="197"/>
      <c r="SJI69" s="197"/>
      <c r="SJJ69" s="197"/>
      <c r="SJK69" s="197"/>
      <c r="SJL69" s="197"/>
      <c r="SJM69" s="197"/>
      <c r="SJN69" s="197"/>
      <c r="SJO69" s="197"/>
      <c r="SJP69" s="197"/>
      <c r="SJQ69" s="197"/>
      <c r="SJR69" s="197"/>
      <c r="SJS69" s="197"/>
      <c r="SJT69" s="197"/>
      <c r="SJU69" s="197"/>
      <c r="SJV69" s="197"/>
      <c r="SJW69" s="197"/>
      <c r="SJX69" s="197"/>
      <c r="SJY69" s="197"/>
      <c r="SJZ69" s="197"/>
      <c r="SKA69" s="197"/>
      <c r="SKB69" s="197"/>
      <c r="SKC69" s="197"/>
      <c r="SKD69" s="197"/>
      <c r="SKE69" s="197"/>
      <c r="SKF69" s="197"/>
      <c r="SKG69" s="197"/>
      <c r="SKH69" s="197"/>
      <c r="SKI69" s="197"/>
      <c r="SKJ69" s="197"/>
      <c r="SKK69" s="197"/>
      <c r="SKL69" s="197"/>
      <c r="SKM69" s="197"/>
      <c r="SKN69" s="197"/>
      <c r="SKO69" s="197"/>
      <c r="SKP69" s="197"/>
      <c r="SKQ69" s="197"/>
      <c r="SKR69" s="197"/>
      <c r="SKS69" s="197"/>
      <c r="SKT69" s="197"/>
      <c r="SKU69" s="197"/>
      <c r="SKV69" s="197"/>
      <c r="SKW69" s="197"/>
      <c r="SKX69" s="197"/>
      <c r="SKY69" s="197"/>
      <c r="SKZ69" s="197"/>
      <c r="SLA69" s="197"/>
      <c r="SLB69" s="197"/>
      <c r="SLC69" s="197"/>
      <c r="SLD69" s="197"/>
      <c r="SLE69" s="197"/>
      <c r="SLF69" s="197"/>
      <c r="SLG69" s="197"/>
      <c r="SLH69" s="197"/>
      <c r="SLI69" s="197"/>
      <c r="SLJ69" s="197"/>
      <c r="SLK69" s="197"/>
      <c r="SLL69" s="197"/>
      <c r="SLM69" s="197"/>
      <c r="SLN69" s="197"/>
      <c r="SLO69" s="197"/>
      <c r="SLP69" s="197"/>
      <c r="SLQ69" s="197"/>
      <c r="SLR69" s="197"/>
      <c r="SLS69" s="197"/>
      <c r="SLT69" s="197"/>
      <c r="SLU69" s="197"/>
      <c r="SLV69" s="197"/>
      <c r="SLW69" s="197"/>
      <c r="SLX69" s="197"/>
      <c r="SLY69" s="197"/>
      <c r="SLZ69" s="197"/>
      <c r="SMA69" s="197"/>
      <c r="SMB69" s="197"/>
      <c r="SMC69" s="197"/>
      <c r="SMD69" s="197"/>
      <c r="SME69" s="197"/>
      <c r="SMF69" s="197"/>
      <c r="SMG69" s="197"/>
      <c r="SMH69" s="197"/>
      <c r="SMI69" s="197"/>
      <c r="SMJ69" s="197"/>
      <c r="SMK69" s="197"/>
      <c r="SML69" s="197"/>
      <c r="SMM69" s="197"/>
      <c r="SMN69" s="197"/>
      <c r="SMO69" s="197"/>
      <c r="SMP69" s="197"/>
      <c r="SMQ69" s="197"/>
      <c r="SMR69" s="197"/>
      <c r="SMS69" s="197"/>
      <c r="SMT69" s="197"/>
      <c r="SMU69" s="197"/>
      <c r="SMV69" s="197"/>
      <c r="SMW69" s="197"/>
      <c r="SMX69" s="197"/>
      <c r="SMY69" s="197"/>
      <c r="SMZ69" s="197"/>
      <c r="SNA69" s="197"/>
      <c r="SNB69" s="197"/>
      <c r="SNC69" s="197"/>
      <c r="SND69" s="197"/>
      <c r="SNE69" s="197"/>
      <c r="SNF69" s="197"/>
      <c r="SNG69" s="197"/>
      <c r="SNH69" s="197"/>
      <c r="SNI69" s="197"/>
      <c r="SNJ69" s="197"/>
      <c r="SNK69" s="197"/>
      <c r="SNL69" s="197"/>
      <c r="SNM69" s="197"/>
      <c r="SNN69" s="197"/>
      <c r="SNO69" s="197"/>
      <c r="SNP69" s="197"/>
      <c r="SNQ69" s="197"/>
      <c r="SNR69" s="197"/>
      <c r="SNS69" s="197"/>
      <c r="SNT69" s="197"/>
      <c r="SNU69" s="197"/>
      <c r="SNV69" s="197"/>
      <c r="SNW69" s="197"/>
      <c r="SNX69" s="197"/>
      <c r="SNY69" s="197"/>
      <c r="SNZ69" s="197"/>
      <c r="SOA69" s="197"/>
      <c r="SOB69" s="197"/>
      <c r="SOC69" s="197"/>
      <c r="SOD69" s="197"/>
      <c r="SOE69" s="197"/>
      <c r="SOF69" s="197"/>
      <c r="SOG69" s="197"/>
      <c r="SOH69" s="197"/>
      <c r="SOI69" s="197"/>
      <c r="SOJ69" s="197"/>
      <c r="SOK69" s="197"/>
      <c r="SOL69" s="197"/>
      <c r="SOM69" s="197"/>
      <c r="SON69" s="197"/>
      <c r="SOO69" s="197"/>
      <c r="SOP69" s="197"/>
      <c r="SOQ69" s="197"/>
      <c r="SOR69" s="197"/>
      <c r="SOS69" s="197"/>
      <c r="SOT69" s="197"/>
      <c r="SOU69" s="197"/>
      <c r="SOV69" s="197"/>
      <c r="SOW69" s="197"/>
      <c r="SOX69" s="197"/>
      <c r="SOY69" s="197"/>
      <c r="SOZ69" s="197"/>
      <c r="SPA69" s="197"/>
      <c r="SPB69" s="197"/>
      <c r="SPC69" s="197"/>
      <c r="SPD69" s="197"/>
      <c r="SPE69" s="197"/>
      <c r="SPF69" s="197"/>
      <c r="SPG69" s="197"/>
      <c r="SPH69" s="197"/>
      <c r="SPI69" s="197"/>
      <c r="SPJ69" s="197"/>
      <c r="SPK69" s="197"/>
      <c r="SPL69" s="197"/>
      <c r="SPM69" s="197"/>
      <c r="SPN69" s="197"/>
      <c r="SPO69" s="197"/>
      <c r="SPP69" s="197"/>
      <c r="SPQ69" s="197"/>
      <c r="SPR69" s="197"/>
      <c r="SPS69" s="197"/>
      <c r="SPT69" s="197"/>
      <c r="SPU69" s="197"/>
      <c r="SPV69" s="197"/>
      <c r="SPW69" s="197"/>
      <c r="SPX69" s="197"/>
      <c r="SPY69" s="197"/>
      <c r="SPZ69" s="197"/>
      <c r="SQA69" s="197"/>
      <c r="SQB69" s="197"/>
      <c r="SQC69" s="197"/>
      <c r="SQD69" s="197"/>
      <c r="SQE69" s="197"/>
      <c r="SQF69" s="197"/>
      <c r="SQG69" s="197"/>
      <c r="SQH69" s="197"/>
      <c r="SQI69" s="197"/>
      <c r="SQJ69" s="197"/>
      <c r="SQK69" s="197"/>
      <c r="SQL69" s="197"/>
      <c r="SQM69" s="197"/>
      <c r="SQN69" s="197"/>
      <c r="SQO69" s="197"/>
      <c r="SQP69" s="197"/>
      <c r="SQQ69" s="197"/>
      <c r="SQR69" s="197"/>
      <c r="SQS69" s="197"/>
      <c r="SQT69" s="197"/>
      <c r="SQU69" s="197"/>
      <c r="SQV69" s="197"/>
      <c r="SQW69" s="197"/>
      <c r="SQX69" s="197"/>
      <c r="SQY69" s="197"/>
      <c r="SQZ69" s="197"/>
      <c r="SRA69" s="197"/>
      <c r="SRB69" s="197"/>
      <c r="SRC69" s="197"/>
      <c r="SRD69" s="197"/>
      <c r="SRE69" s="197"/>
      <c r="SRF69" s="197"/>
      <c r="SRG69" s="197"/>
      <c r="SRH69" s="197"/>
      <c r="SRI69" s="197"/>
      <c r="SRJ69" s="197"/>
      <c r="SRK69" s="197"/>
      <c r="SRL69" s="197"/>
      <c r="SRM69" s="197"/>
      <c r="SRN69" s="197"/>
      <c r="SRO69" s="197"/>
      <c r="SRP69" s="197"/>
      <c r="SRQ69" s="197"/>
      <c r="SRR69" s="197"/>
      <c r="SRS69" s="197"/>
      <c r="SRT69" s="197"/>
      <c r="SRU69" s="197"/>
      <c r="SRV69" s="197"/>
      <c r="SRW69" s="197"/>
      <c r="SRX69" s="197"/>
      <c r="SRY69" s="197"/>
      <c r="SRZ69" s="197"/>
      <c r="SSA69" s="197"/>
      <c r="SSB69" s="197"/>
      <c r="SSC69" s="197"/>
      <c r="SSD69" s="197"/>
      <c r="SSE69" s="197"/>
      <c r="SSF69" s="197"/>
      <c r="SSG69" s="197"/>
      <c r="SSH69" s="197"/>
      <c r="SSI69" s="197"/>
      <c r="SSJ69" s="197"/>
      <c r="SSK69" s="197"/>
      <c r="SSL69" s="197"/>
      <c r="SSM69" s="197"/>
      <c r="SSN69" s="197"/>
      <c r="SSO69" s="197"/>
      <c r="SSP69" s="197"/>
      <c r="SSQ69" s="197"/>
      <c r="SSR69" s="197"/>
      <c r="SSS69" s="197"/>
      <c r="SST69" s="197"/>
      <c r="SSU69" s="197"/>
      <c r="SSV69" s="197"/>
      <c r="SSW69" s="197"/>
      <c r="SSX69" s="197"/>
      <c r="SSY69" s="197"/>
      <c r="SSZ69" s="197"/>
      <c r="STA69" s="197"/>
      <c r="STB69" s="197"/>
      <c r="STC69" s="197"/>
      <c r="STD69" s="197"/>
      <c r="STE69" s="197"/>
      <c r="STF69" s="197"/>
      <c r="STG69" s="197"/>
      <c r="STH69" s="197"/>
      <c r="STI69" s="197"/>
      <c r="STJ69" s="197"/>
      <c r="STK69" s="197"/>
      <c r="STL69" s="197"/>
      <c r="STM69" s="197"/>
      <c r="STN69" s="197"/>
      <c r="STO69" s="197"/>
      <c r="STP69" s="197"/>
      <c r="STQ69" s="197"/>
      <c r="STR69" s="197"/>
      <c r="STS69" s="197"/>
      <c r="STT69" s="197"/>
      <c r="STU69" s="197"/>
      <c r="STV69" s="197"/>
      <c r="STW69" s="197"/>
      <c r="STX69" s="197"/>
      <c r="STY69" s="197"/>
      <c r="STZ69" s="197"/>
      <c r="SUA69" s="197"/>
      <c r="SUB69" s="197"/>
      <c r="SUC69" s="197"/>
      <c r="SUD69" s="197"/>
      <c r="SUE69" s="197"/>
      <c r="SUF69" s="197"/>
      <c r="SUG69" s="197"/>
      <c r="SUH69" s="197"/>
      <c r="SUI69" s="197"/>
      <c r="SUJ69" s="197"/>
      <c r="SUK69" s="197"/>
      <c r="SUL69" s="197"/>
      <c r="SUM69" s="197"/>
      <c r="SUN69" s="197"/>
      <c r="SUO69" s="197"/>
      <c r="SUP69" s="197"/>
      <c r="SUQ69" s="197"/>
      <c r="SUR69" s="197"/>
      <c r="SUS69" s="197"/>
      <c r="SUT69" s="197"/>
      <c r="SUU69" s="197"/>
      <c r="SUV69" s="197"/>
      <c r="SUW69" s="197"/>
      <c r="SUX69" s="197"/>
      <c r="SUY69" s="197"/>
      <c r="SUZ69" s="197"/>
      <c r="SVA69" s="197"/>
      <c r="SVB69" s="197"/>
      <c r="SVC69" s="197"/>
      <c r="SVD69" s="197"/>
      <c r="SVE69" s="197"/>
      <c r="SVF69" s="197"/>
      <c r="SVG69" s="197"/>
      <c r="SVH69" s="197"/>
      <c r="SVI69" s="197"/>
      <c r="SVJ69" s="197"/>
      <c r="SVK69" s="197"/>
      <c r="SVL69" s="197"/>
      <c r="SVM69" s="197"/>
      <c r="SVN69" s="197"/>
      <c r="SVO69" s="197"/>
      <c r="SVP69" s="197"/>
      <c r="SVQ69" s="197"/>
      <c r="SVR69" s="197"/>
      <c r="SVS69" s="197"/>
      <c r="SVT69" s="197"/>
      <c r="SVU69" s="197"/>
      <c r="SVV69" s="197"/>
      <c r="SVW69" s="197"/>
      <c r="SVX69" s="197"/>
      <c r="SVY69" s="197"/>
      <c r="SVZ69" s="197"/>
      <c r="SWA69" s="197"/>
      <c r="SWB69" s="197"/>
      <c r="SWC69" s="197"/>
      <c r="SWD69" s="197"/>
      <c r="SWE69" s="197"/>
      <c r="SWF69" s="197"/>
      <c r="SWG69" s="197"/>
      <c r="SWH69" s="197"/>
      <c r="SWI69" s="197"/>
      <c r="SWJ69" s="197"/>
      <c r="SWK69" s="197"/>
      <c r="SWL69" s="197"/>
      <c r="SWM69" s="197"/>
      <c r="SWN69" s="197"/>
      <c r="SWO69" s="197"/>
      <c r="SWP69" s="197"/>
      <c r="SWQ69" s="197"/>
      <c r="SWR69" s="197"/>
      <c r="SWS69" s="197"/>
      <c r="SWT69" s="197"/>
      <c r="SWU69" s="197"/>
      <c r="SWV69" s="197"/>
      <c r="SWW69" s="197"/>
      <c r="SWX69" s="197"/>
      <c r="SWY69" s="197"/>
      <c r="SWZ69" s="197"/>
      <c r="SXA69" s="197"/>
      <c r="SXB69" s="197"/>
      <c r="SXC69" s="197"/>
      <c r="SXD69" s="197"/>
      <c r="SXE69" s="197"/>
      <c r="SXF69" s="197"/>
      <c r="SXG69" s="197"/>
      <c r="SXH69" s="197"/>
      <c r="SXI69" s="197"/>
      <c r="SXJ69" s="197"/>
      <c r="SXK69" s="197"/>
      <c r="SXL69" s="197"/>
      <c r="SXM69" s="197"/>
      <c r="SXN69" s="197"/>
      <c r="SXO69" s="197"/>
      <c r="SXP69" s="197"/>
      <c r="SXQ69" s="197"/>
      <c r="SXR69" s="197"/>
      <c r="SXS69" s="197"/>
      <c r="SXT69" s="197"/>
      <c r="SXU69" s="197"/>
      <c r="SXV69" s="197"/>
      <c r="SXW69" s="197"/>
      <c r="SXX69" s="197"/>
      <c r="SXY69" s="197"/>
      <c r="SXZ69" s="197"/>
      <c r="SYA69" s="197"/>
      <c r="SYB69" s="197"/>
      <c r="SYC69" s="197"/>
      <c r="SYD69" s="197"/>
      <c r="SYE69" s="197"/>
      <c r="SYF69" s="197"/>
      <c r="SYG69" s="197"/>
      <c r="SYH69" s="197"/>
      <c r="SYI69" s="197"/>
      <c r="SYJ69" s="197"/>
      <c r="SYK69" s="197"/>
      <c r="SYL69" s="197"/>
      <c r="SYM69" s="197"/>
      <c r="SYN69" s="197"/>
      <c r="SYO69" s="197"/>
      <c r="SYP69" s="197"/>
      <c r="SYQ69" s="197"/>
      <c r="SYR69" s="197"/>
      <c r="SYS69" s="197"/>
      <c r="SYT69" s="197"/>
      <c r="SYU69" s="197"/>
      <c r="SYV69" s="197"/>
      <c r="SYW69" s="197"/>
      <c r="SYX69" s="197"/>
      <c r="SYY69" s="197"/>
      <c r="SYZ69" s="197"/>
      <c r="SZA69" s="197"/>
      <c r="SZB69" s="197"/>
      <c r="SZC69" s="197"/>
      <c r="SZD69" s="197"/>
      <c r="SZE69" s="197"/>
      <c r="SZF69" s="197"/>
      <c r="SZG69" s="197"/>
      <c r="SZH69" s="197"/>
      <c r="SZI69" s="197"/>
      <c r="SZJ69" s="197"/>
      <c r="SZK69" s="197"/>
      <c r="SZL69" s="197"/>
      <c r="SZM69" s="197"/>
      <c r="SZN69" s="197"/>
      <c r="SZO69" s="197"/>
      <c r="SZP69" s="197"/>
      <c r="SZQ69" s="197"/>
      <c r="SZR69" s="197"/>
      <c r="SZS69" s="197"/>
      <c r="SZT69" s="197"/>
      <c r="SZU69" s="197"/>
      <c r="SZV69" s="197"/>
      <c r="SZW69" s="197"/>
      <c r="SZX69" s="197"/>
      <c r="SZY69" s="197"/>
      <c r="SZZ69" s="197"/>
      <c r="TAA69" s="197"/>
      <c r="TAB69" s="197"/>
      <c r="TAC69" s="197"/>
      <c r="TAD69" s="197"/>
      <c r="TAE69" s="197"/>
      <c r="TAF69" s="197"/>
      <c r="TAG69" s="197"/>
      <c r="TAH69" s="197"/>
      <c r="TAI69" s="197"/>
      <c r="TAJ69" s="197"/>
      <c r="TAK69" s="197"/>
      <c r="TAL69" s="197"/>
      <c r="TAM69" s="197"/>
      <c r="TAN69" s="197"/>
      <c r="TAO69" s="197"/>
      <c r="TAP69" s="197"/>
      <c r="TAQ69" s="197"/>
      <c r="TAR69" s="197"/>
      <c r="TAS69" s="197"/>
      <c r="TAT69" s="197"/>
      <c r="TAU69" s="197"/>
      <c r="TAV69" s="197"/>
      <c r="TAW69" s="197"/>
      <c r="TAX69" s="197"/>
      <c r="TAY69" s="197"/>
      <c r="TAZ69" s="197"/>
      <c r="TBA69" s="197"/>
      <c r="TBB69" s="197"/>
      <c r="TBC69" s="197"/>
      <c r="TBD69" s="197"/>
      <c r="TBE69" s="197"/>
      <c r="TBF69" s="197"/>
      <c r="TBG69" s="197"/>
      <c r="TBH69" s="197"/>
      <c r="TBI69" s="197"/>
      <c r="TBJ69" s="197"/>
      <c r="TBK69" s="197"/>
      <c r="TBL69" s="197"/>
      <c r="TBM69" s="197"/>
      <c r="TBN69" s="197"/>
      <c r="TBO69" s="197"/>
      <c r="TBP69" s="197"/>
      <c r="TBQ69" s="197"/>
      <c r="TBR69" s="197"/>
      <c r="TBS69" s="197"/>
      <c r="TBT69" s="197"/>
      <c r="TBU69" s="197"/>
      <c r="TBV69" s="197"/>
      <c r="TBW69" s="197"/>
      <c r="TBX69" s="197"/>
      <c r="TBY69" s="197"/>
      <c r="TBZ69" s="197"/>
      <c r="TCA69" s="197"/>
      <c r="TCB69" s="197"/>
      <c r="TCC69" s="197"/>
      <c r="TCD69" s="197"/>
      <c r="TCE69" s="197"/>
      <c r="TCF69" s="197"/>
      <c r="TCG69" s="197"/>
      <c r="TCH69" s="197"/>
      <c r="TCI69" s="197"/>
      <c r="TCJ69" s="197"/>
      <c r="TCK69" s="197"/>
      <c r="TCL69" s="197"/>
      <c r="TCM69" s="197"/>
      <c r="TCN69" s="197"/>
      <c r="TCO69" s="197"/>
      <c r="TCP69" s="197"/>
      <c r="TCQ69" s="197"/>
      <c r="TCR69" s="197"/>
      <c r="TCS69" s="197"/>
      <c r="TCT69" s="197"/>
      <c r="TCU69" s="197"/>
      <c r="TCV69" s="197"/>
      <c r="TCW69" s="197"/>
      <c r="TCX69" s="197"/>
      <c r="TCY69" s="197"/>
      <c r="TCZ69" s="197"/>
      <c r="TDA69" s="197"/>
      <c r="TDB69" s="197"/>
      <c r="TDC69" s="197"/>
      <c r="TDD69" s="197"/>
      <c r="TDE69" s="197"/>
      <c r="TDF69" s="197"/>
      <c r="TDG69" s="197"/>
      <c r="TDH69" s="197"/>
      <c r="TDI69" s="197"/>
      <c r="TDJ69" s="197"/>
      <c r="TDK69" s="197"/>
      <c r="TDL69" s="197"/>
      <c r="TDM69" s="197"/>
      <c r="TDN69" s="197"/>
      <c r="TDO69" s="197"/>
      <c r="TDP69" s="197"/>
      <c r="TDQ69" s="197"/>
      <c r="TDR69" s="197"/>
      <c r="TDS69" s="197"/>
      <c r="TDT69" s="197"/>
      <c r="TDU69" s="197"/>
      <c r="TDV69" s="197"/>
      <c r="TDW69" s="197"/>
      <c r="TDX69" s="197"/>
      <c r="TDY69" s="197"/>
      <c r="TDZ69" s="197"/>
      <c r="TEA69" s="197"/>
      <c r="TEB69" s="197"/>
      <c r="TEC69" s="197"/>
      <c r="TED69" s="197"/>
      <c r="TEE69" s="197"/>
      <c r="TEF69" s="197"/>
      <c r="TEG69" s="197"/>
      <c r="TEH69" s="197"/>
      <c r="TEI69" s="197"/>
      <c r="TEJ69" s="197"/>
      <c r="TEK69" s="197"/>
      <c r="TEL69" s="197"/>
      <c r="TEM69" s="197"/>
      <c r="TEN69" s="197"/>
      <c r="TEO69" s="197"/>
      <c r="TEP69" s="197"/>
      <c r="TEQ69" s="197"/>
      <c r="TER69" s="197"/>
      <c r="TES69" s="197"/>
      <c r="TET69" s="197"/>
      <c r="TEU69" s="197"/>
      <c r="TEV69" s="197"/>
      <c r="TEW69" s="197"/>
      <c r="TEX69" s="197"/>
      <c r="TEY69" s="197"/>
      <c r="TEZ69" s="197"/>
      <c r="TFA69" s="197"/>
      <c r="TFB69" s="197"/>
      <c r="TFC69" s="197"/>
      <c r="TFD69" s="197"/>
      <c r="TFE69" s="197"/>
      <c r="TFF69" s="197"/>
      <c r="TFG69" s="197"/>
      <c r="TFH69" s="197"/>
      <c r="TFI69" s="197"/>
      <c r="TFJ69" s="197"/>
      <c r="TFK69" s="197"/>
      <c r="TFL69" s="197"/>
      <c r="TFM69" s="197"/>
      <c r="TFN69" s="197"/>
      <c r="TFO69" s="197"/>
      <c r="TFP69" s="197"/>
      <c r="TFQ69" s="197"/>
      <c r="TFR69" s="197"/>
      <c r="TFS69" s="197"/>
      <c r="TFT69" s="197"/>
      <c r="TFU69" s="197"/>
      <c r="TFV69" s="197"/>
      <c r="TFW69" s="197"/>
      <c r="TFX69" s="197"/>
      <c r="TFY69" s="197"/>
      <c r="TFZ69" s="197"/>
      <c r="TGA69" s="197"/>
      <c r="TGB69" s="197"/>
      <c r="TGC69" s="197"/>
      <c r="TGD69" s="197"/>
      <c r="TGE69" s="197"/>
      <c r="TGF69" s="197"/>
      <c r="TGG69" s="197"/>
      <c r="TGH69" s="197"/>
      <c r="TGI69" s="197"/>
      <c r="TGJ69" s="197"/>
      <c r="TGK69" s="197"/>
      <c r="TGL69" s="197"/>
      <c r="TGM69" s="197"/>
      <c r="TGN69" s="197"/>
      <c r="TGO69" s="197"/>
      <c r="TGP69" s="197"/>
      <c r="TGQ69" s="197"/>
      <c r="TGR69" s="197"/>
      <c r="TGS69" s="197"/>
      <c r="TGT69" s="197"/>
      <c r="TGU69" s="197"/>
      <c r="TGV69" s="197"/>
      <c r="TGW69" s="197"/>
      <c r="TGX69" s="197"/>
      <c r="TGY69" s="197"/>
      <c r="TGZ69" s="197"/>
      <c r="THA69" s="197"/>
      <c r="THB69" s="197"/>
      <c r="THC69" s="197"/>
      <c r="THD69" s="197"/>
      <c r="THE69" s="197"/>
      <c r="THF69" s="197"/>
      <c r="THG69" s="197"/>
      <c r="THH69" s="197"/>
      <c r="THI69" s="197"/>
      <c r="THJ69" s="197"/>
      <c r="THK69" s="197"/>
      <c r="THL69" s="197"/>
      <c r="THM69" s="197"/>
      <c r="THN69" s="197"/>
      <c r="THO69" s="197"/>
      <c r="THP69" s="197"/>
      <c r="THQ69" s="197"/>
      <c r="THR69" s="197"/>
      <c r="THS69" s="197"/>
      <c r="THT69" s="197"/>
      <c r="THU69" s="197"/>
      <c r="THV69" s="197"/>
      <c r="THW69" s="197"/>
      <c r="THX69" s="197"/>
      <c r="THY69" s="197"/>
      <c r="THZ69" s="197"/>
      <c r="TIA69" s="197"/>
      <c r="TIB69" s="197"/>
      <c r="TIC69" s="197"/>
      <c r="TID69" s="197"/>
      <c r="TIE69" s="197"/>
      <c r="TIF69" s="197"/>
      <c r="TIG69" s="197"/>
      <c r="TIH69" s="197"/>
      <c r="TII69" s="197"/>
      <c r="TIJ69" s="197"/>
      <c r="TIK69" s="197"/>
      <c r="TIL69" s="197"/>
      <c r="TIM69" s="197"/>
      <c r="TIN69" s="197"/>
      <c r="TIO69" s="197"/>
      <c r="TIP69" s="197"/>
      <c r="TIQ69" s="197"/>
      <c r="TIR69" s="197"/>
      <c r="TIS69" s="197"/>
      <c r="TIT69" s="197"/>
      <c r="TIU69" s="197"/>
      <c r="TIV69" s="197"/>
      <c r="TIW69" s="197"/>
      <c r="TIX69" s="197"/>
      <c r="TIY69" s="197"/>
      <c r="TIZ69" s="197"/>
      <c r="TJA69" s="197"/>
      <c r="TJB69" s="197"/>
      <c r="TJC69" s="197"/>
      <c r="TJD69" s="197"/>
      <c r="TJE69" s="197"/>
      <c r="TJF69" s="197"/>
      <c r="TJG69" s="197"/>
      <c r="TJH69" s="197"/>
      <c r="TJI69" s="197"/>
      <c r="TJJ69" s="197"/>
      <c r="TJK69" s="197"/>
      <c r="TJL69" s="197"/>
      <c r="TJM69" s="197"/>
      <c r="TJN69" s="197"/>
      <c r="TJO69" s="197"/>
      <c r="TJP69" s="197"/>
      <c r="TJQ69" s="197"/>
      <c r="TJR69" s="197"/>
      <c r="TJS69" s="197"/>
      <c r="TJT69" s="197"/>
      <c r="TJU69" s="197"/>
      <c r="TJV69" s="197"/>
      <c r="TJW69" s="197"/>
      <c r="TJX69" s="197"/>
      <c r="TJY69" s="197"/>
      <c r="TJZ69" s="197"/>
      <c r="TKA69" s="197"/>
      <c r="TKB69" s="197"/>
      <c r="TKC69" s="197"/>
      <c r="TKD69" s="197"/>
      <c r="TKE69" s="197"/>
      <c r="TKF69" s="197"/>
      <c r="TKG69" s="197"/>
      <c r="TKH69" s="197"/>
      <c r="TKI69" s="197"/>
      <c r="TKJ69" s="197"/>
      <c r="TKK69" s="197"/>
      <c r="TKL69" s="197"/>
      <c r="TKM69" s="197"/>
      <c r="TKN69" s="197"/>
      <c r="TKO69" s="197"/>
      <c r="TKP69" s="197"/>
      <c r="TKQ69" s="197"/>
      <c r="TKR69" s="197"/>
      <c r="TKS69" s="197"/>
      <c r="TKT69" s="197"/>
      <c r="TKU69" s="197"/>
      <c r="TKV69" s="197"/>
      <c r="TKW69" s="197"/>
      <c r="TKX69" s="197"/>
      <c r="TKY69" s="197"/>
      <c r="TKZ69" s="197"/>
      <c r="TLA69" s="197"/>
      <c r="TLB69" s="197"/>
      <c r="TLC69" s="197"/>
      <c r="TLD69" s="197"/>
      <c r="TLE69" s="197"/>
      <c r="TLF69" s="197"/>
      <c r="TLG69" s="197"/>
      <c r="TLH69" s="197"/>
      <c r="TLI69" s="197"/>
      <c r="TLJ69" s="197"/>
      <c r="TLK69" s="197"/>
      <c r="TLL69" s="197"/>
      <c r="TLM69" s="197"/>
      <c r="TLN69" s="197"/>
      <c r="TLO69" s="197"/>
      <c r="TLP69" s="197"/>
      <c r="TLQ69" s="197"/>
      <c r="TLR69" s="197"/>
      <c r="TLS69" s="197"/>
      <c r="TLT69" s="197"/>
      <c r="TLU69" s="197"/>
      <c r="TLV69" s="197"/>
      <c r="TLW69" s="197"/>
      <c r="TLX69" s="197"/>
      <c r="TLY69" s="197"/>
      <c r="TLZ69" s="197"/>
      <c r="TMA69" s="197"/>
      <c r="TMB69" s="197"/>
      <c r="TMC69" s="197"/>
      <c r="TMD69" s="197"/>
      <c r="TME69" s="197"/>
      <c r="TMF69" s="197"/>
      <c r="TMG69" s="197"/>
      <c r="TMH69" s="197"/>
      <c r="TMI69" s="197"/>
      <c r="TMJ69" s="197"/>
      <c r="TMK69" s="197"/>
      <c r="TML69" s="197"/>
      <c r="TMM69" s="197"/>
      <c r="TMN69" s="197"/>
      <c r="TMO69" s="197"/>
      <c r="TMP69" s="197"/>
      <c r="TMQ69" s="197"/>
      <c r="TMR69" s="197"/>
      <c r="TMS69" s="197"/>
      <c r="TMT69" s="197"/>
      <c r="TMU69" s="197"/>
      <c r="TMV69" s="197"/>
      <c r="TMW69" s="197"/>
      <c r="TMX69" s="197"/>
      <c r="TMY69" s="197"/>
      <c r="TMZ69" s="197"/>
      <c r="TNA69" s="197"/>
      <c r="TNB69" s="197"/>
      <c r="TNC69" s="197"/>
      <c r="TND69" s="197"/>
      <c r="TNE69" s="197"/>
      <c r="TNF69" s="197"/>
      <c r="TNG69" s="197"/>
      <c r="TNH69" s="197"/>
      <c r="TNI69" s="197"/>
      <c r="TNJ69" s="197"/>
      <c r="TNK69" s="197"/>
      <c r="TNL69" s="197"/>
      <c r="TNM69" s="197"/>
      <c r="TNN69" s="197"/>
      <c r="TNO69" s="197"/>
      <c r="TNP69" s="197"/>
      <c r="TNQ69" s="197"/>
      <c r="TNR69" s="197"/>
      <c r="TNS69" s="197"/>
      <c r="TNT69" s="197"/>
      <c r="TNU69" s="197"/>
      <c r="TNV69" s="197"/>
      <c r="TNW69" s="197"/>
      <c r="TNX69" s="197"/>
      <c r="TNY69" s="197"/>
      <c r="TNZ69" s="197"/>
      <c r="TOA69" s="197"/>
      <c r="TOB69" s="197"/>
      <c r="TOC69" s="197"/>
      <c r="TOD69" s="197"/>
      <c r="TOE69" s="197"/>
      <c r="TOF69" s="197"/>
      <c r="TOG69" s="197"/>
      <c r="TOH69" s="197"/>
      <c r="TOI69" s="197"/>
      <c r="TOJ69" s="197"/>
      <c r="TOK69" s="197"/>
      <c r="TOL69" s="197"/>
      <c r="TOM69" s="197"/>
      <c r="TON69" s="197"/>
      <c r="TOO69" s="197"/>
      <c r="TOP69" s="197"/>
      <c r="TOQ69" s="197"/>
      <c r="TOR69" s="197"/>
      <c r="TOS69" s="197"/>
      <c r="TOT69" s="197"/>
      <c r="TOU69" s="197"/>
      <c r="TOV69" s="197"/>
      <c r="TOW69" s="197"/>
      <c r="TOX69" s="197"/>
      <c r="TOY69" s="197"/>
      <c r="TOZ69" s="197"/>
      <c r="TPA69" s="197"/>
      <c r="TPB69" s="197"/>
      <c r="TPC69" s="197"/>
      <c r="TPD69" s="197"/>
      <c r="TPE69" s="197"/>
      <c r="TPF69" s="197"/>
      <c r="TPG69" s="197"/>
      <c r="TPH69" s="197"/>
      <c r="TPI69" s="197"/>
      <c r="TPJ69" s="197"/>
      <c r="TPK69" s="197"/>
      <c r="TPL69" s="197"/>
      <c r="TPM69" s="197"/>
      <c r="TPN69" s="197"/>
      <c r="TPO69" s="197"/>
      <c r="TPP69" s="197"/>
      <c r="TPQ69" s="197"/>
      <c r="TPR69" s="197"/>
      <c r="TPS69" s="197"/>
      <c r="TPT69" s="197"/>
      <c r="TPU69" s="197"/>
      <c r="TPV69" s="197"/>
      <c r="TPW69" s="197"/>
      <c r="TPX69" s="197"/>
      <c r="TPY69" s="197"/>
      <c r="TPZ69" s="197"/>
      <c r="TQA69" s="197"/>
      <c r="TQB69" s="197"/>
      <c r="TQC69" s="197"/>
      <c r="TQD69" s="197"/>
      <c r="TQE69" s="197"/>
      <c r="TQF69" s="197"/>
      <c r="TQG69" s="197"/>
      <c r="TQH69" s="197"/>
      <c r="TQI69" s="197"/>
      <c r="TQJ69" s="197"/>
      <c r="TQK69" s="197"/>
      <c r="TQL69" s="197"/>
      <c r="TQM69" s="197"/>
      <c r="TQN69" s="197"/>
      <c r="TQO69" s="197"/>
      <c r="TQP69" s="197"/>
      <c r="TQQ69" s="197"/>
      <c r="TQR69" s="197"/>
      <c r="TQS69" s="197"/>
      <c r="TQT69" s="197"/>
      <c r="TQU69" s="197"/>
      <c r="TQV69" s="197"/>
      <c r="TQW69" s="197"/>
      <c r="TQX69" s="197"/>
      <c r="TQY69" s="197"/>
      <c r="TQZ69" s="197"/>
      <c r="TRA69" s="197"/>
      <c r="TRB69" s="197"/>
      <c r="TRC69" s="197"/>
      <c r="TRD69" s="197"/>
      <c r="TRE69" s="197"/>
      <c r="TRF69" s="197"/>
      <c r="TRG69" s="197"/>
      <c r="TRH69" s="197"/>
      <c r="TRI69" s="197"/>
      <c r="TRJ69" s="197"/>
      <c r="TRK69" s="197"/>
      <c r="TRL69" s="197"/>
      <c r="TRM69" s="197"/>
      <c r="TRN69" s="197"/>
      <c r="TRO69" s="197"/>
      <c r="TRP69" s="197"/>
      <c r="TRQ69" s="197"/>
      <c r="TRR69" s="197"/>
      <c r="TRS69" s="197"/>
      <c r="TRT69" s="197"/>
      <c r="TRU69" s="197"/>
      <c r="TRV69" s="197"/>
      <c r="TRW69" s="197"/>
      <c r="TRX69" s="197"/>
      <c r="TRY69" s="197"/>
      <c r="TRZ69" s="197"/>
      <c r="TSA69" s="197"/>
      <c r="TSB69" s="197"/>
      <c r="TSC69" s="197"/>
      <c r="TSD69" s="197"/>
      <c r="TSE69" s="197"/>
      <c r="TSF69" s="197"/>
      <c r="TSG69" s="197"/>
      <c r="TSH69" s="197"/>
      <c r="TSI69" s="197"/>
      <c r="TSJ69" s="197"/>
      <c r="TSK69" s="197"/>
      <c r="TSL69" s="197"/>
      <c r="TSM69" s="197"/>
      <c r="TSN69" s="197"/>
      <c r="TSO69" s="197"/>
      <c r="TSP69" s="197"/>
      <c r="TSQ69" s="197"/>
      <c r="TSR69" s="197"/>
      <c r="TSS69" s="197"/>
      <c r="TST69" s="197"/>
      <c r="TSU69" s="197"/>
      <c r="TSV69" s="197"/>
      <c r="TSW69" s="197"/>
      <c r="TSX69" s="197"/>
      <c r="TSY69" s="197"/>
      <c r="TSZ69" s="197"/>
      <c r="TTA69" s="197"/>
      <c r="TTB69" s="197"/>
      <c r="TTC69" s="197"/>
      <c r="TTD69" s="197"/>
      <c r="TTE69" s="197"/>
      <c r="TTF69" s="197"/>
      <c r="TTG69" s="197"/>
      <c r="TTH69" s="197"/>
      <c r="TTI69" s="197"/>
      <c r="TTJ69" s="197"/>
      <c r="TTK69" s="197"/>
      <c r="TTL69" s="197"/>
      <c r="TTM69" s="197"/>
      <c r="TTN69" s="197"/>
      <c r="TTO69" s="197"/>
      <c r="TTP69" s="197"/>
      <c r="TTQ69" s="197"/>
      <c r="TTR69" s="197"/>
      <c r="TTS69" s="197"/>
      <c r="TTT69" s="197"/>
      <c r="TTU69" s="197"/>
      <c r="TTV69" s="197"/>
      <c r="TTW69" s="197"/>
      <c r="TTX69" s="197"/>
      <c r="TTY69" s="197"/>
      <c r="TTZ69" s="197"/>
      <c r="TUA69" s="197"/>
      <c r="TUB69" s="197"/>
      <c r="TUC69" s="197"/>
      <c r="TUD69" s="197"/>
      <c r="TUE69" s="197"/>
      <c r="TUF69" s="197"/>
      <c r="TUG69" s="197"/>
      <c r="TUH69" s="197"/>
      <c r="TUI69" s="197"/>
      <c r="TUJ69" s="197"/>
      <c r="TUK69" s="197"/>
      <c r="TUL69" s="197"/>
      <c r="TUM69" s="197"/>
      <c r="TUN69" s="197"/>
      <c r="TUO69" s="197"/>
      <c r="TUP69" s="197"/>
      <c r="TUQ69" s="197"/>
      <c r="TUR69" s="197"/>
      <c r="TUS69" s="197"/>
      <c r="TUT69" s="197"/>
      <c r="TUU69" s="197"/>
      <c r="TUV69" s="197"/>
      <c r="TUW69" s="197"/>
      <c r="TUX69" s="197"/>
      <c r="TUY69" s="197"/>
      <c r="TUZ69" s="197"/>
      <c r="TVA69" s="197"/>
      <c r="TVB69" s="197"/>
      <c r="TVC69" s="197"/>
      <c r="TVD69" s="197"/>
      <c r="TVE69" s="197"/>
      <c r="TVF69" s="197"/>
      <c r="TVG69" s="197"/>
      <c r="TVH69" s="197"/>
      <c r="TVI69" s="197"/>
      <c r="TVJ69" s="197"/>
      <c r="TVK69" s="197"/>
      <c r="TVL69" s="197"/>
      <c r="TVM69" s="197"/>
      <c r="TVN69" s="197"/>
      <c r="TVO69" s="197"/>
      <c r="TVP69" s="197"/>
      <c r="TVQ69" s="197"/>
      <c r="TVR69" s="197"/>
      <c r="TVS69" s="197"/>
      <c r="TVT69" s="197"/>
      <c r="TVU69" s="197"/>
      <c r="TVV69" s="197"/>
      <c r="TVW69" s="197"/>
      <c r="TVX69" s="197"/>
      <c r="TVY69" s="197"/>
      <c r="TVZ69" s="197"/>
      <c r="TWA69" s="197"/>
      <c r="TWB69" s="197"/>
      <c r="TWC69" s="197"/>
      <c r="TWD69" s="197"/>
      <c r="TWE69" s="197"/>
      <c r="TWF69" s="197"/>
      <c r="TWG69" s="197"/>
      <c r="TWH69" s="197"/>
      <c r="TWI69" s="197"/>
      <c r="TWJ69" s="197"/>
      <c r="TWK69" s="197"/>
      <c r="TWL69" s="197"/>
      <c r="TWM69" s="197"/>
      <c r="TWN69" s="197"/>
      <c r="TWO69" s="197"/>
      <c r="TWP69" s="197"/>
      <c r="TWQ69" s="197"/>
      <c r="TWR69" s="197"/>
      <c r="TWS69" s="197"/>
      <c r="TWT69" s="197"/>
      <c r="TWU69" s="197"/>
      <c r="TWV69" s="197"/>
      <c r="TWW69" s="197"/>
      <c r="TWX69" s="197"/>
      <c r="TWY69" s="197"/>
      <c r="TWZ69" s="197"/>
      <c r="TXA69" s="197"/>
      <c r="TXB69" s="197"/>
      <c r="TXC69" s="197"/>
      <c r="TXD69" s="197"/>
      <c r="TXE69" s="197"/>
      <c r="TXF69" s="197"/>
      <c r="TXG69" s="197"/>
      <c r="TXH69" s="197"/>
      <c r="TXI69" s="197"/>
      <c r="TXJ69" s="197"/>
      <c r="TXK69" s="197"/>
      <c r="TXL69" s="197"/>
      <c r="TXM69" s="197"/>
      <c r="TXN69" s="197"/>
      <c r="TXO69" s="197"/>
      <c r="TXP69" s="197"/>
      <c r="TXQ69" s="197"/>
      <c r="TXR69" s="197"/>
      <c r="TXS69" s="197"/>
      <c r="TXT69" s="197"/>
      <c r="TXU69" s="197"/>
      <c r="TXV69" s="197"/>
      <c r="TXW69" s="197"/>
      <c r="TXX69" s="197"/>
      <c r="TXY69" s="197"/>
      <c r="TXZ69" s="197"/>
      <c r="TYA69" s="197"/>
      <c r="TYB69" s="197"/>
      <c r="TYC69" s="197"/>
      <c r="TYD69" s="197"/>
      <c r="TYE69" s="197"/>
      <c r="TYF69" s="197"/>
      <c r="TYG69" s="197"/>
      <c r="TYH69" s="197"/>
      <c r="TYI69" s="197"/>
      <c r="TYJ69" s="197"/>
      <c r="TYK69" s="197"/>
      <c r="TYL69" s="197"/>
      <c r="TYM69" s="197"/>
      <c r="TYN69" s="197"/>
      <c r="TYO69" s="197"/>
      <c r="TYP69" s="197"/>
      <c r="TYQ69" s="197"/>
      <c r="TYR69" s="197"/>
      <c r="TYS69" s="197"/>
      <c r="TYT69" s="197"/>
      <c r="TYU69" s="197"/>
      <c r="TYV69" s="197"/>
      <c r="TYW69" s="197"/>
      <c r="TYX69" s="197"/>
      <c r="TYY69" s="197"/>
      <c r="TYZ69" s="197"/>
      <c r="TZA69" s="197"/>
      <c r="TZB69" s="197"/>
      <c r="TZC69" s="197"/>
      <c r="TZD69" s="197"/>
      <c r="TZE69" s="197"/>
      <c r="TZF69" s="197"/>
      <c r="TZG69" s="197"/>
      <c r="TZH69" s="197"/>
      <c r="TZI69" s="197"/>
      <c r="TZJ69" s="197"/>
      <c r="TZK69" s="197"/>
      <c r="TZL69" s="197"/>
      <c r="TZM69" s="197"/>
      <c r="TZN69" s="197"/>
      <c r="TZO69" s="197"/>
      <c r="TZP69" s="197"/>
      <c r="TZQ69" s="197"/>
      <c r="TZR69" s="197"/>
      <c r="TZS69" s="197"/>
      <c r="TZT69" s="197"/>
      <c r="TZU69" s="197"/>
      <c r="TZV69" s="197"/>
      <c r="TZW69" s="197"/>
      <c r="TZX69" s="197"/>
      <c r="TZY69" s="197"/>
      <c r="TZZ69" s="197"/>
      <c r="UAA69" s="197"/>
      <c r="UAB69" s="197"/>
      <c r="UAC69" s="197"/>
      <c r="UAD69" s="197"/>
      <c r="UAE69" s="197"/>
      <c r="UAF69" s="197"/>
      <c r="UAG69" s="197"/>
      <c r="UAH69" s="197"/>
      <c r="UAI69" s="197"/>
      <c r="UAJ69" s="197"/>
      <c r="UAK69" s="197"/>
      <c r="UAL69" s="197"/>
      <c r="UAM69" s="197"/>
      <c r="UAN69" s="197"/>
      <c r="UAO69" s="197"/>
      <c r="UAP69" s="197"/>
      <c r="UAQ69" s="197"/>
      <c r="UAR69" s="197"/>
      <c r="UAS69" s="197"/>
      <c r="UAT69" s="197"/>
      <c r="UAU69" s="197"/>
      <c r="UAV69" s="197"/>
      <c r="UAW69" s="197"/>
      <c r="UAX69" s="197"/>
      <c r="UAY69" s="197"/>
      <c r="UAZ69" s="197"/>
      <c r="UBA69" s="197"/>
      <c r="UBB69" s="197"/>
      <c r="UBC69" s="197"/>
      <c r="UBD69" s="197"/>
      <c r="UBE69" s="197"/>
      <c r="UBF69" s="197"/>
      <c r="UBG69" s="197"/>
      <c r="UBH69" s="197"/>
      <c r="UBI69" s="197"/>
      <c r="UBJ69" s="197"/>
      <c r="UBK69" s="197"/>
      <c r="UBL69" s="197"/>
      <c r="UBM69" s="197"/>
      <c r="UBN69" s="197"/>
      <c r="UBO69" s="197"/>
      <c r="UBP69" s="197"/>
      <c r="UBQ69" s="197"/>
      <c r="UBR69" s="197"/>
      <c r="UBS69" s="197"/>
      <c r="UBT69" s="197"/>
      <c r="UBU69" s="197"/>
      <c r="UBV69" s="197"/>
      <c r="UBW69" s="197"/>
      <c r="UBX69" s="197"/>
      <c r="UBY69" s="197"/>
      <c r="UBZ69" s="197"/>
      <c r="UCA69" s="197"/>
      <c r="UCB69" s="197"/>
      <c r="UCC69" s="197"/>
      <c r="UCD69" s="197"/>
      <c r="UCE69" s="197"/>
      <c r="UCF69" s="197"/>
      <c r="UCG69" s="197"/>
      <c r="UCH69" s="197"/>
      <c r="UCI69" s="197"/>
      <c r="UCJ69" s="197"/>
      <c r="UCK69" s="197"/>
      <c r="UCL69" s="197"/>
      <c r="UCM69" s="197"/>
      <c r="UCN69" s="197"/>
      <c r="UCO69" s="197"/>
      <c r="UCP69" s="197"/>
      <c r="UCQ69" s="197"/>
      <c r="UCR69" s="197"/>
      <c r="UCS69" s="197"/>
      <c r="UCT69" s="197"/>
      <c r="UCU69" s="197"/>
      <c r="UCV69" s="197"/>
      <c r="UCW69" s="197"/>
      <c r="UCX69" s="197"/>
      <c r="UCY69" s="197"/>
      <c r="UCZ69" s="197"/>
      <c r="UDA69" s="197"/>
      <c r="UDB69" s="197"/>
      <c r="UDC69" s="197"/>
      <c r="UDD69" s="197"/>
      <c r="UDE69" s="197"/>
      <c r="UDF69" s="197"/>
      <c r="UDG69" s="197"/>
      <c r="UDH69" s="197"/>
      <c r="UDI69" s="197"/>
      <c r="UDJ69" s="197"/>
      <c r="UDK69" s="197"/>
      <c r="UDL69" s="197"/>
      <c r="UDM69" s="197"/>
      <c r="UDN69" s="197"/>
      <c r="UDO69" s="197"/>
      <c r="UDP69" s="197"/>
      <c r="UDQ69" s="197"/>
      <c r="UDR69" s="197"/>
      <c r="UDS69" s="197"/>
      <c r="UDT69" s="197"/>
      <c r="UDU69" s="197"/>
      <c r="UDV69" s="197"/>
      <c r="UDW69" s="197"/>
      <c r="UDX69" s="197"/>
      <c r="UDY69" s="197"/>
      <c r="UDZ69" s="197"/>
      <c r="UEA69" s="197"/>
      <c r="UEB69" s="197"/>
      <c r="UEC69" s="197"/>
      <c r="UED69" s="197"/>
      <c r="UEE69" s="197"/>
      <c r="UEF69" s="197"/>
      <c r="UEG69" s="197"/>
      <c r="UEH69" s="197"/>
      <c r="UEI69" s="197"/>
      <c r="UEJ69" s="197"/>
      <c r="UEK69" s="197"/>
      <c r="UEL69" s="197"/>
      <c r="UEM69" s="197"/>
      <c r="UEN69" s="197"/>
      <c r="UEO69" s="197"/>
      <c r="UEP69" s="197"/>
      <c r="UEQ69" s="197"/>
      <c r="UER69" s="197"/>
      <c r="UES69" s="197"/>
      <c r="UET69" s="197"/>
      <c r="UEU69" s="197"/>
      <c r="UEV69" s="197"/>
      <c r="UEW69" s="197"/>
      <c r="UEX69" s="197"/>
      <c r="UEY69" s="197"/>
      <c r="UEZ69" s="197"/>
      <c r="UFA69" s="197"/>
      <c r="UFB69" s="197"/>
      <c r="UFC69" s="197"/>
      <c r="UFD69" s="197"/>
      <c r="UFE69" s="197"/>
      <c r="UFF69" s="197"/>
      <c r="UFG69" s="197"/>
      <c r="UFH69" s="197"/>
      <c r="UFI69" s="197"/>
      <c r="UFJ69" s="197"/>
      <c r="UFK69" s="197"/>
      <c r="UFL69" s="197"/>
      <c r="UFM69" s="197"/>
      <c r="UFN69" s="197"/>
      <c r="UFO69" s="197"/>
      <c r="UFP69" s="197"/>
      <c r="UFQ69" s="197"/>
      <c r="UFR69" s="197"/>
      <c r="UFS69" s="197"/>
      <c r="UFT69" s="197"/>
      <c r="UFU69" s="197"/>
      <c r="UFV69" s="197"/>
      <c r="UFW69" s="197"/>
      <c r="UFX69" s="197"/>
      <c r="UFY69" s="197"/>
      <c r="UFZ69" s="197"/>
      <c r="UGA69" s="197"/>
      <c r="UGB69" s="197"/>
      <c r="UGC69" s="197"/>
      <c r="UGD69" s="197"/>
      <c r="UGE69" s="197"/>
      <c r="UGF69" s="197"/>
      <c r="UGG69" s="197"/>
      <c r="UGH69" s="197"/>
      <c r="UGI69" s="197"/>
      <c r="UGJ69" s="197"/>
      <c r="UGK69" s="197"/>
      <c r="UGL69" s="197"/>
      <c r="UGM69" s="197"/>
      <c r="UGN69" s="197"/>
      <c r="UGO69" s="197"/>
      <c r="UGP69" s="197"/>
      <c r="UGQ69" s="197"/>
      <c r="UGR69" s="197"/>
      <c r="UGS69" s="197"/>
      <c r="UGT69" s="197"/>
      <c r="UGU69" s="197"/>
      <c r="UGV69" s="197"/>
      <c r="UGW69" s="197"/>
      <c r="UGX69" s="197"/>
      <c r="UGY69" s="197"/>
      <c r="UGZ69" s="197"/>
      <c r="UHA69" s="197"/>
      <c r="UHB69" s="197"/>
      <c r="UHC69" s="197"/>
      <c r="UHD69" s="197"/>
      <c r="UHE69" s="197"/>
      <c r="UHF69" s="197"/>
      <c r="UHG69" s="197"/>
      <c r="UHH69" s="197"/>
      <c r="UHI69" s="197"/>
      <c r="UHJ69" s="197"/>
      <c r="UHK69" s="197"/>
      <c r="UHL69" s="197"/>
      <c r="UHM69" s="197"/>
      <c r="UHN69" s="197"/>
      <c r="UHO69" s="197"/>
      <c r="UHP69" s="197"/>
      <c r="UHQ69" s="197"/>
      <c r="UHR69" s="197"/>
      <c r="UHS69" s="197"/>
      <c r="UHT69" s="197"/>
      <c r="UHU69" s="197"/>
      <c r="UHV69" s="197"/>
      <c r="UHW69" s="197"/>
      <c r="UHX69" s="197"/>
      <c r="UHY69" s="197"/>
      <c r="UHZ69" s="197"/>
      <c r="UIA69" s="197"/>
      <c r="UIB69" s="197"/>
      <c r="UIC69" s="197"/>
      <c r="UID69" s="197"/>
      <c r="UIE69" s="197"/>
      <c r="UIF69" s="197"/>
      <c r="UIG69" s="197"/>
      <c r="UIH69" s="197"/>
      <c r="UII69" s="197"/>
      <c r="UIJ69" s="197"/>
      <c r="UIK69" s="197"/>
      <c r="UIL69" s="197"/>
      <c r="UIM69" s="197"/>
      <c r="UIN69" s="197"/>
      <c r="UIO69" s="197"/>
      <c r="UIP69" s="197"/>
      <c r="UIQ69" s="197"/>
      <c r="UIR69" s="197"/>
      <c r="UIS69" s="197"/>
      <c r="UIT69" s="197"/>
      <c r="UIU69" s="197"/>
      <c r="UIV69" s="197"/>
      <c r="UIW69" s="197"/>
      <c r="UIX69" s="197"/>
      <c r="UIY69" s="197"/>
      <c r="UIZ69" s="197"/>
      <c r="UJA69" s="197"/>
      <c r="UJB69" s="197"/>
      <c r="UJC69" s="197"/>
      <c r="UJD69" s="197"/>
      <c r="UJE69" s="197"/>
      <c r="UJF69" s="197"/>
      <c r="UJG69" s="197"/>
      <c r="UJH69" s="197"/>
      <c r="UJI69" s="197"/>
      <c r="UJJ69" s="197"/>
      <c r="UJK69" s="197"/>
      <c r="UJL69" s="197"/>
      <c r="UJM69" s="197"/>
      <c r="UJN69" s="197"/>
      <c r="UJO69" s="197"/>
      <c r="UJP69" s="197"/>
      <c r="UJQ69" s="197"/>
      <c r="UJR69" s="197"/>
      <c r="UJS69" s="197"/>
      <c r="UJT69" s="197"/>
      <c r="UJU69" s="197"/>
      <c r="UJV69" s="197"/>
      <c r="UJW69" s="197"/>
      <c r="UJX69" s="197"/>
      <c r="UJY69" s="197"/>
      <c r="UJZ69" s="197"/>
      <c r="UKA69" s="197"/>
      <c r="UKB69" s="197"/>
      <c r="UKC69" s="197"/>
      <c r="UKD69" s="197"/>
      <c r="UKE69" s="197"/>
      <c r="UKF69" s="197"/>
      <c r="UKG69" s="197"/>
      <c r="UKH69" s="197"/>
      <c r="UKI69" s="197"/>
      <c r="UKJ69" s="197"/>
      <c r="UKK69" s="197"/>
      <c r="UKL69" s="197"/>
      <c r="UKM69" s="197"/>
      <c r="UKN69" s="197"/>
      <c r="UKO69" s="197"/>
      <c r="UKP69" s="197"/>
      <c r="UKQ69" s="197"/>
      <c r="UKR69" s="197"/>
      <c r="UKS69" s="197"/>
      <c r="UKT69" s="197"/>
      <c r="UKU69" s="197"/>
      <c r="UKV69" s="197"/>
      <c r="UKW69" s="197"/>
      <c r="UKX69" s="197"/>
      <c r="UKY69" s="197"/>
      <c r="UKZ69" s="197"/>
      <c r="ULA69" s="197"/>
      <c r="ULB69" s="197"/>
      <c r="ULC69" s="197"/>
      <c r="ULD69" s="197"/>
      <c r="ULE69" s="197"/>
      <c r="ULF69" s="197"/>
      <c r="ULG69" s="197"/>
      <c r="ULH69" s="197"/>
      <c r="ULI69" s="197"/>
      <c r="ULJ69" s="197"/>
      <c r="ULK69" s="197"/>
      <c r="ULL69" s="197"/>
      <c r="ULM69" s="197"/>
      <c r="ULN69" s="197"/>
      <c r="ULO69" s="197"/>
      <c r="ULP69" s="197"/>
      <c r="ULQ69" s="197"/>
      <c r="ULR69" s="197"/>
      <c r="ULS69" s="197"/>
      <c r="ULT69" s="197"/>
      <c r="ULU69" s="197"/>
      <c r="ULV69" s="197"/>
      <c r="ULW69" s="197"/>
      <c r="ULX69" s="197"/>
      <c r="ULY69" s="197"/>
      <c r="ULZ69" s="197"/>
      <c r="UMA69" s="197"/>
      <c r="UMB69" s="197"/>
      <c r="UMC69" s="197"/>
      <c r="UMD69" s="197"/>
      <c r="UME69" s="197"/>
      <c r="UMF69" s="197"/>
      <c r="UMG69" s="197"/>
      <c r="UMH69" s="197"/>
      <c r="UMI69" s="197"/>
      <c r="UMJ69" s="197"/>
      <c r="UMK69" s="197"/>
      <c r="UML69" s="197"/>
      <c r="UMM69" s="197"/>
      <c r="UMN69" s="197"/>
      <c r="UMO69" s="197"/>
      <c r="UMP69" s="197"/>
      <c r="UMQ69" s="197"/>
      <c r="UMR69" s="197"/>
      <c r="UMS69" s="197"/>
      <c r="UMT69" s="197"/>
      <c r="UMU69" s="197"/>
      <c r="UMV69" s="197"/>
      <c r="UMW69" s="197"/>
      <c r="UMX69" s="197"/>
      <c r="UMY69" s="197"/>
      <c r="UMZ69" s="197"/>
      <c r="UNA69" s="197"/>
      <c r="UNB69" s="197"/>
      <c r="UNC69" s="197"/>
      <c r="UND69" s="197"/>
      <c r="UNE69" s="197"/>
      <c r="UNF69" s="197"/>
      <c r="UNG69" s="197"/>
      <c r="UNH69" s="197"/>
      <c r="UNI69" s="197"/>
      <c r="UNJ69" s="197"/>
      <c r="UNK69" s="197"/>
      <c r="UNL69" s="197"/>
      <c r="UNM69" s="197"/>
      <c r="UNN69" s="197"/>
      <c r="UNO69" s="197"/>
      <c r="UNP69" s="197"/>
      <c r="UNQ69" s="197"/>
      <c r="UNR69" s="197"/>
      <c r="UNS69" s="197"/>
      <c r="UNT69" s="197"/>
      <c r="UNU69" s="197"/>
      <c r="UNV69" s="197"/>
      <c r="UNW69" s="197"/>
      <c r="UNX69" s="197"/>
      <c r="UNY69" s="197"/>
      <c r="UNZ69" s="197"/>
      <c r="UOA69" s="197"/>
      <c r="UOB69" s="197"/>
      <c r="UOC69" s="197"/>
      <c r="UOD69" s="197"/>
      <c r="UOE69" s="197"/>
      <c r="UOF69" s="197"/>
      <c r="UOG69" s="197"/>
      <c r="UOH69" s="197"/>
      <c r="UOI69" s="197"/>
      <c r="UOJ69" s="197"/>
      <c r="UOK69" s="197"/>
      <c r="UOL69" s="197"/>
      <c r="UOM69" s="197"/>
      <c r="UON69" s="197"/>
      <c r="UOO69" s="197"/>
      <c r="UOP69" s="197"/>
      <c r="UOQ69" s="197"/>
      <c r="UOR69" s="197"/>
      <c r="UOS69" s="197"/>
      <c r="UOT69" s="197"/>
      <c r="UOU69" s="197"/>
      <c r="UOV69" s="197"/>
      <c r="UOW69" s="197"/>
      <c r="UOX69" s="197"/>
      <c r="UOY69" s="197"/>
      <c r="UOZ69" s="197"/>
      <c r="UPA69" s="197"/>
      <c r="UPB69" s="197"/>
      <c r="UPC69" s="197"/>
      <c r="UPD69" s="197"/>
      <c r="UPE69" s="197"/>
      <c r="UPF69" s="197"/>
      <c r="UPG69" s="197"/>
      <c r="UPH69" s="197"/>
      <c r="UPI69" s="197"/>
      <c r="UPJ69" s="197"/>
      <c r="UPK69" s="197"/>
      <c r="UPL69" s="197"/>
      <c r="UPM69" s="197"/>
      <c r="UPN69" s="197"/>
      <c r="UPO69" s="197"/>
      <c r="UPP69" s="197"/>
      <c r="UPQ69" s="197"/>
      <c r="UPR69" s="197"/>
      <c r="UPS69" s="197"/>
      <c r="UPT69" s="197"/>
      <c r="UPU69" s="197"/>
      <c r="UPV69" s="197"/>
      <c r="UPW69" s="197"/>
      <c r="UPX69" s="197"/>
      <c r="UPY69" s="197"/>
      <c r="UPZ69" s="197"/>
      <c r="UQA69" s="197"/>
      <c r="UQB69" s="197"/>
      <c r="UQC69" s="197"/>
      <c r="UQD69" s="197"/>
      <c r="UQE69" s="197"/>
      <c r="UQF69" s="197"/>
      <c r="UQG69" s="197"/>
      <c r="UQH69" s="197"/>
      <c r="UQI69" s="197"/>
      <c r="UQJ69" s="197"/>
      <c r="UQK69" s="197"/>
      <c r="UQL69" s="197"/>
      <c r="UQM69" s="197"/>
      <c r="UQN69" s="197"/>
      <c r="UQO69" s="197"/>
      <c r="UQP69" s="197"/>
      <c r="UQQ69" s="197"/>
      <c r="UQR69" s="197"/>
      <c r="UQS69" s="197"/>
      <c r="UQT69" s="197"/>
      <c r="UQU69" s="197"/>
      <c r="UQV69" s="197"/>
      <c r="UQW69" s="197"/>
      <c r="UQX69" s="197"/>
      <c r="UQY69" s="197"/>
      <c r="UQZ69" s="197"/>
      <c r="URA69" s="197"/>
      <c r="URB69" s="197"/>
      <c r="URC69" s="197"/>
      <c r="URD69" s="197"/>
      <c r="URE69" s="197"/>
      <c r="URF69" s="197"/>
      <c r="URG69" s="197"/>
      <c r="URH69" s="197"/>
      <c r="URI69" s="197"/>
      <c r="URJ69" s="197"/>
      <c r="URK69" s="197"/>
      <c r="URL69" s="197"/>
      <c r="URM69" s="197"/>
      <c r="URN69" s="197"/>
      <c r="URO69" s="197"/>
      <c r="URP69" s="197"/>
      <c r="URQ69" s="197"/>
      <c r="URR69" s="197"/>
      <c r="URS69" s="197"/>
      <c r="URT69" s="197"/>
      <c r="URU69" s="197"/>
      <c r="URV69" s="197"/>
      <c r="URW69" s="197"/>
      <c r="URX69" s="197"/>
      <c r="URY69" s="197"/>
      <c r="URZ69" s="197"/>
      <c r="USA69" s="197"/>
      <c r="USB69" s="197"/>
      <c r="USC69" s="197"/>
      <c r="USD69" s="197"/>
      <c r="USE69" s="197"/>
      <c r="USF69" s="197"/>
      <c r="USG69" s="197"/>
      <c r="USH69" s="197"/>
      <c r="USI69" s="197"/>
      <c r="USJ69" s="197"/>
      <c r="USK69" s="197"/>
      <c r="USL69" s="197"/>
      <c r="USM69" s="197"/>
      <c r="USN69" s="197"/>
      <c r="USO69" s="197"/>
      <c r="USP69" s="197"/>
      <c r="USQ69" s="197"/>
      <c r="USR69" s="197"/>
      <c r="USS69" s="197"/>
      <c r="UST69" s="197"/>
      <c r="USU69" s="197"/>
      <c r="USV69" s="197"/>
      <c r="USW69" s="197"/>
      <c r="USX69" s="197"/>
      <c r="USY69" s="197"/>
      <c r="USZ69" s="197"/>
      <c r="UTA69" s="197"/>
      <c r="UTB69" s="197"/>
      <c r="UTC69" s="197"/>
      <c r="UTD69" s="197"/>
      <c r="UTE69" s="197"/>
      <c r="UTF69" s="197"/>
      <c r="UTG69" s="197"/>
      <c r="UTH69" s="197"/>
      <c r="UTI69" s="197"/>
      <c r="UTJ69" s="197"/>
      <c r="UTK69" s="197"/>
      <c r="UTL69" s="197"/>
      <c r="UTM69" s="197"/>
      <c r="UTN69" s="197"/>
      <c r="UTO69" s="197"/>
      <c r="UTP69" s="197"/>
      <c r="UTQ69" s="197"/>
      <c r="UTR69" s="197"/>
      <c r="UTS69" s="197"/>
      <c r="UTT69" s="197"/>
      <c r="UTU69" s="197"/>
      <c r="UTV69" s="197"/>
      <c r="UTW69" s="197"/>
      <c r="UTX69" s="197"/>
      <c r="UTY69" s="197"/>
      <c r="UTZ69" s="197"/>
      <c r="UUA69" s="197"/>
      <c r="UUB69" s="197"/>
      <c r="UUC69" s="197"/>
      <c r="UUD69" s="197"/>
      <c r="UUE69" s="197"/>
      <c r="UUF69" s="197"/>
      <c r="UUG69" s="197"/>
      <c r="UUH69" s="197"/>
      <c r="UUI69" s="197"/>
      <c r="UUJ69" s="197"/>
      <c r="UUK69" s="197"/>
      <c r="UUL69" s="197"/>
      <c r="UUM69" s="197"/>
      <c r="UUN69" s="197"/>
      <c r="UUO69" s="197"/>
      <c r="UUP69" s="197"/>
      <c r="UUQ69" s="197"/>
      <c r="UUR69" s="197"/>
      <c r="UUS69" s="197"/>
      <c r="UUT69" s="197"/>
      <c r="UUU69" s="197"/>
      <c r="UUV69" s="197"/>
      <c r="UUW69" s="197"/>
      <c r="UUX69" s="197"/>
      <c r="UUY69" s="197"/>
      <c r="UUZ69" s="197"/>
      <c r="UVA69" s="197"/>
      <c r="UVB69" s="197"/>
      <c r="UVC69" s="197"/>
      <c r="UVD69" s="197"/>
      <c r="UVE69" s="197"/>
      <c r="UVF69" s="197"/>
      <c r="UVG69" s="197"/>
      <c r="UVH69" s="197"/>
      <c r="UVI69" s="197"/>
      <c r="UVJ69" s="197"/>
      <c r="UVK69" s="197"/>
      <c r="UVL69" s="197"/>
      <c r="UVM69" s="197"/>
      <c r="UVN69" s="197"/>
      <c r="UVO69" s="197"/>
      <c r="UVP69" s="197"/>
      <c r="UVQ69" s="197"/>
      <c r="UVR69" s="197"/>
      <c r="UVS69" s="197"/>
      <c r="UVT69" s="197"/>
      <c r="UVU69" s="197"/>
      <c r="UVV69" s="197"/>
      <c r="UVW69" s="197"/>
      <c r="UVX69" s="197"/>
      <c r="UVY69" s="197"/>
      <c r="UVZ69" s="197"/>
      <c r="UWA69" s="197"/>
      <c r="UWB69" s="197"/>
      <c r="UWC69" s="197"/>
      <c r="UWD69" s="197"/>
      <c r="UWE69" s="197"/>
      <c r="UWF69" s="197"/>
      <c r="UWG69" s="197"/>
      <c r="UWH69" s="197"/>
      <c r="UWI69" s="197"/>
      <c r="UWJ69" s="197"/>
      <c r="UWK69" s="197"/>
      <c r="UWL69" s="197"/>
      <c r="UWM69" s="197"/>
      <c r="UWN69" s="197"/>
      <c r="UWO69" s="197"/>
      <c r="UWP69" s="197"/>
      <c r="UWQ69" s="197"/>
      <c r="UWR69" s="197"/>
      <c r="UWS69" s="197"/>
      <c r="UWT69" s="197"/>
      <c r="UWU69" s="197"/>
      <c r="UWV69" s="197"/>
      <c r="UWW69" s="197"/>
      <c r="UWX69" s="197"/>
      <c r="UWY69" s="197"/>
      <c r="UWZ69" s="197"/>
      <c r="UXA69" s="197"/>
      <c r="UXB69" s="197"/>
      <c r="UXC69" s="197"/>
      <c r="UXD69" s="197"/>
      <c r="UXE69" s="197"/>
      <c r="UXF69" s="197"/>
      <c r="UXG69" s="197"/>
      <c r="UXH69" s="197"/>
      <c r="UXI69" s="197"/>
      <c r="UXJ69" s="197"/>
      <c r="UXK69" s="197"/>
      <c r="UXL69" s="197"/>
      <c r="UXM69" s="197"/>
      <c r="UXN69" s="197"/>
      <c r="UXO69" s="197"/>
      <c r="UXP69" s="197"/>
      <c r="UXQ69" s="197"/>
      <c r="UXR69" s="197"/>
      <c r="UXS69" s="197"/>
      <c r="UXT69" s="197"/>
      <c r="UXU69" s="197"/>
      <c r="UXV69" s="197"/>
      <c r="UXW69" s="197"/>
      <c r="UXX69" s="197"/>
      <c r="UXY69" s="197"/>
      <c r="UXZ69" s="197"/>
      <c r="UYA69" s="197"/>
      <c r="UYB69" s="197"/>
      <c r="UYC69" s="197"/>
      <c r="UYD69" s="197"/>
      <c r="UYE69" s="197"/>
      <c r="UYF69" s="197"/>
      <c r="UYG69" s="197"/>
      <c r="UYH69" s="197"/>
      <c r="UYI69" s="197"/>
      <c r="UYJ69" s="197"/>
      <c r="UYK69" s="197"/>
      <c r="UYL69" s="197"/>
      <c r="UYM69" s="197"/>
      <c r="UYN69" s="197"/>
      <c r="UYO69" s="197"/>
      <c r="UYP69" s="197"/>
      <c r="UYQ69" s="197"/>
      <c r="UYR69" s="197"/>
      <c r="UYS69" s="197"/>
      <c r="UYT69" s="197"/>
      <c r="UYU69" s="197"/>
      <c r="UYV69" s="197"/>
      <c r="UYW69" s="197"/>
      <c r="UYX69" s="197"/>
      <c r="UYY69" s="197"/>
      <c r="UYZ69" s="197"/>
      <c r="UZA69" s="197"/>
      <c r="UZB69" s="197"/>
      <c r="UZC69" s="197"/>
      <c r="UZD69" s="197"/>
      <c r="UZE69" s="197"/>
      <c r="UZF69" s="197"/>
      <c r="UZG69" s="197"/>
      <c r="UZH69" s="197"/>
      <c r="UZI69" s="197"/>
      <c r="UZJ69" s="197"/>
      <c r="UZK69" s="197"/>
      <c r="UZL69" s="197"/>
      <c r="UZM69" s="197"/>
      <c r="UZN69" s="197"/>
      <c r="UZO69" s="197"/>
      <c r="UZP69" s="197"/>
      <c r="UZQ69" s="197"/>
      <c r="UZR69" s="197"/>
      <c r="UZS69" s="197"/>
      <c r="UZT69" s="197"/>
      <c r="UZU69" s="197"/>
      <c r="UZV69" s="197"/>
      <c r="UZW69" s="197"/>
      <c r="UZX69" s="197"/>
      <c r="UZY69" s="197"/>
      <c r="UZZ69" s="197"/>
      <c r="VAA69" s="197"/>
      <c r="VAB69" s="197"/>
      <c r="VAC69" s="197"/>
      <c r="VAD69" s="197"/>
      <c r="VAE69" s="197"/>
      <c r="VAF69" s="197"/>
      <c r="VAG69" s="197"/>
      <c r="VAH69" s="197"/>
      <c r="VAI69" s="197"/>
      <c r="VAJ69" s="197"/>
      <c r="VAK69" s="197"/>
      <c r="VAL69" s="197"/>
      <c r="VAM69" s="197"/>
      <c r="VAN69" s="197"/>
      <c r="VAO69" s="197"/>
      <c r="VAP69" s="197"/>
      <c r="VAQ69" s="197"/>
      <c r="VAR69" s="197"/>
      <c r="VAS69" s="197"/>
      <c r="VAT69" s="197"/>
      <c r="VAU69" s="197"/>
      <c r="VAV69" s="197"/>
      <c r="VAW69" s="197"/>
      <c r="VAX69" s="197"/>
      <c r="VAY69" s="197"/>
      <c r="VAZ69" s="197"/>
      <c r="VBA69" s="197"/>
      <c r="VBB69" s="197"/>
      <c r="VBC69" s="197"/>
      <c r="VBD69" s="197"/>
      <c r="VBE69" s="197"/>
      <c r="VBF69" s="197"/>
      <c r="VBG69" s="197"/>
      <c r="VBH69" s="197"/>
      <c r="VBI69" s="197"/>
      <c r="VBJ69" s="197"/>
      <c r="VBK69" s="197"/>
      <c r="VBL69" s="197"/>
      <c r="VBM69" s="197"/>
      <c r="VBN69" s="197"/>
      <c r="VBO69" s="197"/>
      <c r="VBP69" s="197"/>
      <c r="VBQ69" s="197"/>
      <c r="VBR69" s="197"/>
      <c r="VBS69" s="197"/>
      <c r="VBT69" s="197"/>
      <c r="VBU69" s="197"/>
      <c r="VBV69" s="197"/>
      <c r="VBW69" s="197"/>
      <c r="VBX69" s="197"/>
      <c r="VBY69" s="197"/>
      <c r="VBZ69" s="197"/>
      <c r="VCA69" s="197"/>
      <c r="VCB69" s="197"/>
      <c r="VCC69" s="197"/>
      <c r="VCD69" s="197"/>
      <c r="VCE69" s="197"/>
      <c r="VCF69" s="197"/>
      <c r="VCG69" s="197"/>
      <c r="VCH69" s="197"/>
      <c r="VCI69" s="197"/>
      <c r="VCJ69" s="197"/>
      <c r="VCK69" s="197"/>
      <c r="VCL69" s="197"/>
      <c r="VCM69" s="197"/>
      <c r="VCN69" s="197"/>
      <c r="VCO69" s="197"/>
      <c r="VCP69" s="197"/>
      <c r="VCQ69" s="197"/>
      <c r="VCR69" s="197"/>
      <c r="VCS69" s="197"/>
      <c r="VCT69" s="197"/>
      <c r="VCU69" s="197"/>
      <c r="VCV69" s="197"/>
      <c r="VCW69" s="197"/>
      <c r="VCX69" s="197"/>
      <c r="VCY69" s="197"/>
      <c r="VCZ69" s="197"/>
      <c r="VDA69" s="197"/>
      <c r="VDB69" s="197"/>
      <c r="VDC69" s="197"/>
      <c r="VDD69" s="197"/>
      <c r="VDE69" s="197"/>
      <c r="VDF69" s="197"/>
      <c r="VDG69" s="197"/>
      <c r="VDH69" s="197"/>
      <c r="VDI69" s="197"/>
      <c r="VDJ69" s="197"/>
      <c r="VDK69" s="197"/>
      <c r="VDL69" s="197"/>
      <c r="VDM69" s="197"/>
      <c r="VDN69" s="197"/>
      <c r="VDO69" s="197"/>
      <c r="VDP69" s="197"/>
      <c r="VDQ69" s="197"/>
      <c r="VDR69" s="197"/>
      <c r="VDS69" s="197"/>
      <c r="VDT69" s="197"/>
      <c r="VDU69" s="197"/>
      <c r="VDV69" s="197"/>
      <c r="VDW69" s="197"/>
      <c r="VDX69" s="197"/>
      <c r="VDY69" s="197"/>
      <c r="VDZ69" s="197"/>
      <c r="VEA69" s="197"/>
      <c r="VEB69" s="197"/>
      <c r="VEC69" s="197"/>
      <c r="VED69" s="197"/>
      <c r="VEE69" s="197"/>
      <c r="VEF69" s="197"/>
      <c r="VEG69" s="197"/>
      <c r="VEH69" s="197"/>
      <c r="VEI69" s="197"/>
      <c r="VEJ69" s="197"/>
      <c r="VEK69" s="197"/>
      <c r="VEL69" s="197"/>
      <c r="VEM69" s="197"/>
      <c r="VEN69" s="197"/>
      <c r="VEO69" s="197"/>
      <c r="VEP69" s="197"/>
      <c r="VEQ69" s="197"/>
      <c r="VER69" s="197"/>
      <c r="VES69" s="197"/>
      <c r="VET69" s="197"/>
      <c r="VEU69" s="197"/>
      <c r="VEV69" s="197"/>
      <c r="VEW69" s="197"/>
      <c r="VEX69" s="197"/>
      <c r="VEY69" s="197"/>
      <c r="VEZ69" s="197"/>
      <c r="VFA69" s="197"/>
      <c r="VFB69" s="197"/>
      <c r="VFC69" s="197"/>
      <c r="VFD69" s="197"/>
      <c r="VFE69" s="197"/>
      <c r="VFF69" s="197"/>
      <c r="VFG69" s="197"/>
      <c r="VFH69" s="197"/>
      <c r="VFI69" s="197"/>
      <c r="VFJ69" s="197"/>
      <c r="VFK69" s="197"/>
      <c r="VFL69" s="197"/>
      <c r="VFM69" s="197"/>
      <c r="VFN69" s="197"/>
      <c r="VFO69" s="197"/>
      <c r="VFP69" s="197"/>
      <c r="VFQ69" s="197"/>
      <c r="VFR69" s="197"/>
      <c r="VFS69" s="197"/>
      <c r="VFT69" s="197"/>
      <c r="VFU69" s="197"/>
      <c r="VFV69" s="197"/>
      <c r="VFW69" s="197"/>
      <c r="VFX69" s="197"/>
      <c r="VFY69" s="197"/>
      <c r="VFZ69" s="197"/>
      <c r="VGA69" s="197"/>
      <c r="VGB69" s="197"/>
      <c r="VGC69" s="197"/>
      <c r="VGD69" s="197"/>
      <c r="VGE69" s="197"/>
      <c r="VGF69" s="197"/>
      <c r="VGG69" s="197"/>
      <c r="VGH69" s="197"/>
      <c r="VGI69" s="197"/>
      <c r="VGJ69" s="197"/>
      <c r="VGK69" s="197"/>
      <c r="VGL69" s="197"/>
      <c r="VGM69" s="197"/>
      <c r="VGN69" s="197"/>
      <c r="VGO69" s="197"/>
      <c r="VGP69" s="197"/>
      <c r="VGQ69" s="197"/>
      <c r="VGR69" s="197"/>
      <c r="VGS69" s="197"/>
      <c r="VGT69" s="197"/>
      <c r="VGU69" s="197"/>
      <c r="VGV69" s="197"/>
      <c r="VGW69" s="197"/>
      <c r="VGX69" s="197"/>
      <c r="VGY69" s="197"/>
      <c r="VGZ69" s="197"/>
      <c r="VHA69" s="197"/>
      <c r="VHB69" s="197"/>
      <c r="VHC69" s="197"/>
      <c r="VHD69" s="197"/>
      <c r="VHE69" s="197"/>
      <c r="VHF69" s="197"/>
      <c r="VHG69" s="197"/>
      <c r="VHH69" s="197"/>
      <c r="VHI69" s="197"/>
      <c r="VHJ69" s="197"/>
      <c r="VHK69" s="197"/>
      <c r="VHL69" s="197"/>
      <c r="VHM69" s="197"/>
      <c r="VHN69" s="197"/>
      <c r="VHO69" s="197"/>
      <c r="VHP69" s="197"/>
      <c r="VHQ69" s="197"/>
      <c r="VHR69" s="197"/>
      <c r="VHS69" s="197"/>
      <c r="VHT69" s="197"/>
      <c r="VHU69" s="197"/>
      <c r="VHV69" s="197"/>
      <c r="VHW69" s="197"/>
      <c r="VHX69" s="197"/>
      <c r="VHY69" s="197"/>
      <c r="VHZ69" s="197"/>
      <c r="VIA69" s="197"/>
      <c r="VIB69" s="197"/>
      <c r="VIC69" s="197"/>
      <c r="VID69" s="197"/>
      <c r="VIE69" s="197"/>
      <c r="VIF69" s="197"/>
      <c r="VIG69" s="197"/>
      <c r="VIH69" s="197"/>
      <c r="VII69" s="197"/>
      <c r="VIJ69" s="197"/>
      <c r="VIK69" s="197"/>
      <c r="VIL69" s="197"/>
      <c r="VIM69" s="197"/>
      <c r="VIN69" s="197"/>
      <c r="VIO69" s="197"/>
      <c r="VIP69" s="197"/>
      <c r="VIQ69" s="197"/>
      <c r="VIR69" s="197"/>
      <c r="VIS69" s="197"/>
      <c r="VIT69" s="197"/>
      <c r="VIU69" s="197"/>
      <c r="VIV69" s="197"/>
      <c r="VIW69" s="197"/>
      <c r="VIX69" s="197"/>
      <c r="VIY69" s="197"/>
      <c r="VIZ69" s="197"/>
      <c r="VJA69" s="197"/>
      <c r="VJB69" s="197"/>
      <c r="VJC69" s="197"/>
      <c r="VJD69" s="197"/>
      <c r="VJE69" s="197"/>
      <c r="VJF69" s="197"/>
      <c r="VJG69" s="197"/>
      <c r="VJH69" s="197"/>
      <c r="VJI69" s="197"/>
      <c r="VJJ69" s="197"/>
      <c r="VJK69" s="197"/>
      <c r="VJL69" s="197"/>
      <c r="VJM69" s="197"/>
      <c r="VJN69" s="197"/>
      <c r="VJO69" s="197"/>
      <c r="VJP69" s="197"/>
      <c r="VJQ69" s="197"/>
      <c r="VJR69" s="197"/>
      <c r="VJS69" s="197"/>
      <c r="VJT69" s="197"/>
      <c r="VJU69" s="197"/>
      <c r="VJV69" s="197"/>
      <c r="VJW69" s="197"/>
      <c r="VJX69" s="197"/>
      <c r="VJY69" s="197"/>
      <c r="VJZ69" s="197"/>
      <c r="VKA69" s="197"/>
      <c r="VKB69" s="197"/>
      <c r="VKC69" s="197"/>
      <c r="VKD69" s="197"/>
      <c r="VKE69" s="197"/>
      <c r="VKF69" s="197"/>
      <c r="VKG69" s="197"/>
      <c r="VKH69" s="197"/>
      <c r="VKI69" s="197"/>
      <c r="VKJ69" s="197"/>
      <c r="VKK69" s="197"/>
      <c r="VKL69" s="197"/>
      <c r="VKM69" s="197"/>
      <c r="VKN69" s="197"/>
      <c r="VKO69" s="197"/>
      <c r="VKP69" s="197"/>
      <c r="VKQ69" s="197"/>
      <c r="VKR69" s="197"/>
      <c r="VKS69" s="197"/>
      <c r="VKT69" s="197"/>
      <c r="VKU69" s="197"/>
      <c r="VKV69" s="197"/>
      <c r="VKW69" s="197"/>
      <c r="VKX69" s="197"/>
      <c r="VKY69" s="197"/>
      <c r="VKZ69" s="197"/>
      <c r="VLA69" s="197"/>
      <c r="VLB69" s="197"/>
      <c r="VLC69" s="197"/>
      <c r="VLD69" s="197"/>
      <c r="VLE69" s="197"/>
      <c r="VLF69" s="197"/>
      <c r="VLG69" s="197"/>
      <c r="VLH69" s="197"/>
      <c r="VLI69" s="197"/>
      <c r="VLJ69" s="197"/>
      <c r="VLK69" s="197"/>
      <c r="VLL69" s="197"/>
      <c r="VLM69" s="197"/>
      <c r="VLN69" s="197"/>
      <c r="VLO69" s="197"/>
      <c r="VLP69" s="197"/>
      <c r="VLQ69" s="197"/>
      <c r="VLR69" s="197"/>
      <c r="VLS69" s="197"/>
      <c r="VLT69" s="197"/>
      <c r="VLU69" s="197"/>
      <c r="VLV69" s="197"/>
      <c r="VLW69" s="197"/>
      <c r="VLX69" s="197"/>
      <c r="VLY69" s="197"/>
      <c r="VLZ69" s="197"/>
      <c r="VMA69" s="197"/>
      <c r="VMB69" s="197"/>
      <c r="VMC69" s="197"/>
      <c r="VMD69" s="197"/>
      <c r="VME69" s="197"/>
      <c r="VMF69" s="197"/>
      <c r="VMG69" s="197"/>
      <c r="VMH69" s="197"/>
      <c r="VMI69" s="197"/>
      <c r="VMJ69" s="197"/>
      <c r="VMK69" s="197"/>
      <c r="VML69" s="197"/>
      <c r="VMM69" s="197"/>
      <c r="VMN69" s="197"/>
      <c r="VMO69" s="197"/>
      <c r="VMP69" s="197"/>
      <c r="VMQ69" s="197"/>
      <c r="VMR69" s="197"/>
      <c r="VMS69" s="197"/>
      <c r="VMT69" s="197"/>
      <c r="VMU69" s="197"/>
      <c r="VMV69" s="197"/>
      <c r="VMW69" s="197"/>
      <c r="VMX69" s="197"/>
      <c r="VMY69" s="197"/>
      <c r="VMZ69" s="197"/>
      <c r="VNA69" s="197"/>
      <c r="VNB69" s="197"/>
      <c r="VNC69" s="197"/>
      <c r="VND69" s="197"/>
      <c r="VNE69" s="197"/>
      <c r="VNF69" s="197"/>
      <c r="VNG69" s="197"/>
      <c r="VNH69" s="197"/>
      <c r="VNI69" s="197"/>
      <c r="VNJ69" s="197"/>
      <c r="VNK69" s="197"/>
      <c r="VNL69" s="197"/>
      <c r="VNM69" s="197"/>
      <c r="VNN69" s="197"/>
      <c r="VNO69" s="197"/>
      <c r="VNP69" s="197"/>
      <c r="VNQ69" s="197"/>
      <c r="VNR69" s="197"/>
      <c r="VNS69" s="197"/>
      <c r="VNT69" s="197"/>
      <c r="VNU69" s="197"/>
      <c r="VNV69" s="197"/>
      <c r="VNW69" s="197"/>
      <c r="VNX69" s="197"/>
      <c r="VNY69" s="197"/>
      <c r="VNZ69" s="197"/>
      <c r="VOA69" s="197"/>
      <c r="VOB69" s="197"/>
      <c r="VOC69" s="197"/>
      <c r="VOD69" s="197"/>
      <c r="VOE69" s="197"/>
      <c r="VOF69" s="197"/>
      <c r="VOG69" s="197"/>
      <c r="VOH69" s="197"/>
      <c r="VOI69" s="197"/>
      <c r="VOJ69" s="197"/>
      <c r="VOK69" s="197"/>
      <c r="VOL69" s="197"/>
      <c r="VOM69" s="197"/>
      <c r="VON69" s="197"/>
      <c r="VOO69" s="197"/>
      <c r="VOP69" s="197"/>
      <c r="VOQ69" s="197"/>
      <c r="VOR69" s="197"/>
      <c r="VOS69" s="197"/>
      <c r="VOT69" s="197"/>
      <c r="VOU69" s="197"/>
      <c r="VOV69" s="197"/>
      <c r="VOW69" s="197"/>
      <c r="VOX69" s="197"/>
      <c r="VOY69" s="197"/>
      <c r="VOZ69" s="197"/>
      <c r="VPA69" s="197"/>
      <c r="VPB69" s="197"/>
      <c r="VPC69" s="197"/>
      <c r="VPD69" s="197"/>
      <c r="VPE69" s="197"/>
      <c r="VPF69" s="197"/>
      <c r="VPG69" s="197"/>
      <c r="VPH69" s="197"/>
      <c r="VPI69" s="197"/>
      <c r="VPJ69" s="197"/>
      <c r="VPK69" s="197"/>
      <c r="VPL69" s="197"/>
      <c r="VPM69" s="197"/>
      <c r="VPN69" s="197"/>
      <c r="VPO69" s="197"/>
      <c r="VPP69" s="197"/>
      <c r="VPQ69" s="197"/>
      <c r="VPR69" s="197"/>
      <c r="VPS69" s="197"/>
      <c r="VPT69" s="197"/>
      <c r="VPU69" s="197"/>
      <c r="VPV69" s="197"/>
      <c r="VPW69" s="197"/>
      <c r="VPX69" s="197"/>
      <c r="VPY69" s="197"/>
      <c r="VPZ69" s="197"/>
      <c r="VQA69" s="197"/>
      <c r="VQB69" s="197"/>
      <c r="VQC69" s="197"/>
      <c r="VQD69" s="197"/>
      <c r="VQE69" s="197"/>
      <c r="VQF69" s="197"/>
      <c r="VQG69" s="197"/>
      <c r="VQH69" s="197"/>
      <c r="VQI69" s="197"/>
      <c r="VQJ69" s="197"/>
      <c r="VQK69" s="197"/>
      <c r="VQL69" s="197"/>
      <c r="VQM69" s="197"/>
      <c r="VQN69" s="197"/>
      <c r="VQO69" s="197"/>
      <c r="VQP69" s="197"/>
      <c r="VQQ69" s="197"/>
      <c r="VQR69" s="197"/>
      <c r="VQS69" s="197"/>
      <c r="VQT69" s="197"/>
      <c r="VQU69" s="197"/>
      <c r="VQV69" s="197"/>
      <c r="VQW69" s="197"/>
      <c r="VQX69" s="197"/>
      <c r="VQY69" s="197"/>
      <c r="VQZ69" s="197"/>
      <c r="VRA69" s="197"/>
      <c r="VRB69" s="197"/>
      <c r="VRC69" s="197"/>
      <c r="VRD69" s="197"/>
      <c r="VRE69" s="197"/>
      <c r="VRF69" s="197"/>
      <c r="VRG69" s="197"/>
      <c r="VRH69" s="197"/>
      <c r="VRI69" s="197"/>
      <c r="VRJ69" s="197"/>
      <c r="VRK69" s="197"/>
      <c r="VRL69" s="197"/>
      <c r="VRM69" s="197"/>
      <c r="VRN69" s="197"/>
      <c r="VRO69" s="197"/>
      <c r="VRP69" s="197"/>
      <c r="VRQ69" s="197"/>
      <c r="VRR69" s="197"/>
      <c r="VRS69" s="197"/>
      <c r="VRT69" s="197"/>
      <c r="VRU69" s="197"/>
      <c r="VRV69" s="197"/>
      <c r="VRW69" s="197"/>
      <c r="VRX69" s="197"/>
      <c r="VRY69" s="197"/>
      <c r="VRZ69" s="197"/>
      <c r="VSA69" s="197"/>
      <c r="VSB69" s="197"/>
      <c r="VSC69" s="197"/>
      <c r="VSD69" s="197"/>
      <c r="VSE69" s="197"/>
      <c r="VSF69" s="197"/>
      <c r="VSG69" s="197"/>
      <c r="VSH69" s="197"/>
      <c r="VSI69" s="197"/>
      <c r="VSJ69" s="197"/>
      <c r="VSK69" s="197"/>
      <c r="VSL69" s="197"/>
      <c r="VSM69" s="197"/>
      <c r="VSN69" s="197"/>
      <c r="VSO69" s="197"/>
      <c r="VSP69" s="197"/>
      <c r="VSQ69" s="197"/>
      <c r="VSR69" s="197"/>
      <c r="VSS69" s="197"/>
      <c r="VST69" s="197"/>
      <c r="VSU69" s="197"/>
      <c r="VSV69" s="197"/>
      <c r="VSW69" s="197"/>
      <c r="VSX69" s="197"/>
      <c r="VSY69" s="197"/>
      <c r="VSZ69" s="197"/>
      <c r="VTA69" s="197"/>
      <c r="VTB69" s="197"/>
      <c r="VTC69" s="197"/>
      <c r="VTD69" s="197"/>
      <c r="VTE69" s="197"/>
      <c r="VTF69" s="197"/>
      <c r="VTG69" s="197"/>
      <c r="VTH69" s="197"/>
      <c r="VTI69" s="197"/>
      <c r="VTJ69" s="197"/>
      <c r="VTK69" s="197"/>
      <c r="VTL69" s="197"/>
      <c r="VTM69" s="197"/>
      <c r="VTN69" s="197"/>
      <c r="VTO69" s="197"/>
      <c r="VTP69" s="197"/>
      <c r="VTQ69" s="197"/>
      <c r="VTR69" s="197"/>
      <c r="VTS69" s="197"/>
      <c r="VTT69" s="197"/>
      <c r="VTU69" s="197"/>
      <c r="VTV69" s="197"/>
      <c r="VTW69" s="197"/>
      <c r="VTX69" s="197"/>
      <c r="VTY69" s="197"/>
      <c r="VTZ69" s="197"/>
      <c r="VUA69" s="197"/>
      <c r="VUB69" s="197"/>
      <c r="VUC69" s="197"/>
      <c r="VUD69" s="197"/>
      <c r="VUE69" s="197"/>
      <c r="VUF69" s="197"/>
      <c r="VUG69" s="197"/>
      <c r="VUH69" s="197"/>
      <c r="VUI69" s="197"/>
      <c r="VUJ69" s="197"/>
      <c r="VUK69" s="197"/>
      <c r="VUL69" s="197"/>
      <c r="VUM69" s="197"/>
      <c r="VUN69" s="197"/>
      <c r="VUO69" s="197"/>
      <c r="VUP69" s="197"/>
      <c r="VUQ69" s="197"/>
      <c r="VUR69" s="197"/>
      <c r="VUS69" s="197"/>
      <c r="VUT69" s="197"/>
      <c r="VUU69" s="197"/>
      <c r="VUV69" s="197"/>
      <c r="VUW69" s="197"/>
      <c r="VUX69" s="197"/>
      <c r="VUY69" s="197"/>
      <c r="VUZ69" s="197"/>
      <c r="VVA69" s="197"/>
      <c r="VVB69" s="197"/>
      <c r="VVC69" s="197"/>
      <c r="VVD69" s="197"/>
      <c r="VVE69" s="197"/>
      <c r="VVF69" s="197"/>
      <c r="VVG69" s="197"/>
      <c r="VVH69" s="197"/>
      <c r="VVI69" s="197"/>
      <c r="VVJ69" s="197"/>
      <c r="VVK69" s="197"/>
      <c r="VVL69" s="197"/>
      <c r="VVM69" s="197"/>
      <c r="VVN69" s="197"/>
      <c r="VVO69" s="197"/>
      <c r="VVP69" s="197"/>
      <c r="VVQ69" s="197"/>
      <c r="VVR69" s="197"/>
      <c r="VVS69" s="197"/>
      <c r="VVT69" s="197"/>
      <c r="VVU69" s="197"/>
      <c r="VVV69" s="197"/>
      <c r="VVW69" s="197"/>
      <c r="VVX69" s="197"/>
      <c r="VVY69" s="197"/>
      <c r="VVZ69" s="197"/>
      <c r="VWA69" s="197"/>
      <c r="VWB69" s="197"/>
      <c r="VWC69" s="197"/>
      <c r="VWD69" s="197"/>
      <c r="VWE69" s="197"/>
      <c r="VWF69" s="197"/>
      <c r="VWG69" s="197"/>
      <c r="VWH69" s="197"/>
      <c r="VWI69" s="197"/>
      <c r="VWJ69" s="197"/>
      <c r="VWK69" s="197"/>
      <c r="VWL69" s="197"/>
      <c r="VWM69" s="197"/>
      <c r="VWN69" s="197"/>
      <c r="VWO69" s="197"/>
      <c r="VWP69" s="197"/>
      <c r="VWQ69" s="197"/>
      <c r="VWR69" s="197"/>
      <c r="VWS69" s="197"/>
      <c r="VWT69" s="197"/>
      <c r="VWU69" s="197"/>
      <c r="VWV69" s="197"/>
      <c r="VWW69" s="197"/>
      <c r="VWX69" s="197"/>
      <c r="VWY69" s="197"/>
      <c r="VWZ69" s="197"/>
      <c r="VXA69" s="197"/>
      <c r="VXB69" s="197"/>
      <c r="VXC69" s="197"/>
      <c r="VXD69" s="197"/>
      <c r="VXE69" s="197"/>
      <c r="VXF69" s="197"/>
      <c r="VXG69" s="197"/>
      <c r="VXH69" s="197"/>
      <c r="VXI69" s="197"/>
      <c r="VXJ69" s="197"/>
      <c r="VXK69" s="197"/>
      <c r="VXL69" s="197"/>
      <c r="VXM69" s="197"/>
      <c r="VXN69" s="197"/>
      <c r="VXO69" s="197"/>
      <c r="VXP69" s="197"/>
      <c r="VXQ69" s="197"/>
      <c r="VXR69" s="197"/>
      <c r="VXS69" s="197"/>
      <c r="VXT69" s="197"/>
      <c r="VXU69" s="197"/>
      <c r="VXV69" s="197"/>
      <c r="VXW69" s="197"/>
      <c r="VXX69" s="197"/>
      <c r="VXY69" s="197"/>
      <c r="VXZ69" s="197"/>
      <c r="VYA69" s="197"/>
      <c r="VYB69" s="197"/>
      <c r="VYC69" s="197"/>
      <c r="VYD69" s="197"/>
      <c r="VYE69" s="197"/>
      <c r="VYF69" s="197"/>
      <c r="VYG69" s="197"/>
      <c r="VYH69" s="197"/>
      <c r="VYI69" s="197"/>
      <c r="VYJ69" s="197"/>
      <c r="VYK69" s="197"/>
      <c r="VYL69" s="197"/>
      <c r="VYM69" s="197"/>
      <c r="VYN69" s="197"/>
      <c r="VYO69" s="197"/>
      <c r="VYP69" s="197"/>
      <c r="VYQ69" s="197"/>
      <c r="VYR69" s="197"/>
      <c r="VYS69" s="197"/>
      <c r="VYT69" s="197"/>
      <c r="VYU69" s="197"/>
      <c r="VYV69" s="197"/>
      <c r="VYW69" s="197"/>
      <c r="VYX69" s="197"/>
      <c r="VYY69" s="197"/>
      <c r="VYZ69" s="197"/>
      <c r="VZA69" s="197"/>
      <c r="VZB69" s="197"/>
      <c r="VZC69" s="197"/>
      <c r="VZD69" s="197"/>
      <c r="VZE69" s="197"/>
      <c r="VZF69" s="197"/>
      <c r="VZG69" s="197"/>
      <c r="VZH69" s="197"/>
      <c r="VZI69" s="197"/>
      <c r="VZJ69" s="197"/>
      <c r="VZK69" s="197"/>
      <c r="VZL69" s="197"/>
      <c r="VZM69" s="197"/>
      <c r="VZN69" s="197"/>
      <c r="VZO69" s="197"/>
      <c r="VZP69" s="197"/>
      <c r="VZQ69" s="197"/>
      <c r="VZR69" s="197"/>
      <c r="VZS69" s="197"/>
      <c r="VZT69" s="197"/>
      <c r="VZU69" s="197"/>
      <c r="VZV69" s="197"/>
      <c r="VZW69" s="197"/>
      <c r="VZX69" s="197"/>
      <c r="VZY69" s="197"/>
      <c r="VZZ69" s="197"/>
      <c r="WAA69" s="197"/>
      <c r="WAB69" s="197"/>
      <c r="WAC69" s="197"/>
      <c r="WAD69" s="197"/>
      <c r="WAE69" s="197"/>
      <c r="WAF69" s="197"/>
      <c r="WAG69" s="197"/>
      <c r="WAH69" s="197"/>
      <c r="WAI69" s="197"/>
      <c r="WAJ69" s="197"/>
      <c r="WAK69" s="197"/>
      <c r="WAL69" s="197"/>
      <c r="WAM69" s="197"/>
      <c r="WAN69" s="197"/>
      <c r="WAO69" s="197"/>
      <c r="WAP69" s="197"/>
      <c r="WAQ69" s="197"/>
      <c r="WAR69" s="197"/>
      <c r="WAS69" s="197"/>
      <c r="WAT69" s="197"/>
      <c r="WAU69" s="197"/>
      <c r="WAV69" s="197"/>
      <c r="WAW69" s="197"/>
      <c r="WAX69" s="197"/>
      <c r="WAY69" s="197"/>
      <c r="WAZ69" s="197"/>
      <c r="WBA69" s="197"/>
      <c r="WBB69" s="197"/>
      <c r="WBC69" s="197"/>
      <c r="WBD69" s="197"/>
      <c r="WBE69" s="197"/>
      <c r="WBF69" s="197"/>
      <c r="WBG69" s="197"/>
      <c r="WBH69" s="197"/>
      <c r="WBI69" s="197"/>
      <c r="WBJ69" s="197"/>
      <c r="WBK69" s="197"/>
      <c r="WBL69" s="197"/>
      <c r="WBM69" s="197"/>
      <c r="WBN69" s="197"/>
      <c r="WBO69" s="197"/>
      <c r="WBP69" s="197"/>
      <c r="WBQ69" s="197"/>
      <c r="WBR69" s="197"/>
      <c r="WBS69" s="197"/>
      <c r="WBT69" s="197"/>
      <c r="WBU69" s="197"/>
      <c r="WBV69" s="197"/>
      <c r="WBW69" s="197"/>
      <c r="WBX69" s="197"/>
      <c r="WBY69" s="197"/>
      <c r="WBZ69" s="197"/>
      <c r="WCA69" s="197"/>
      <c r="WCB69" s="197"/>
      <c r="WCC69" s="197"/>
      <c r="WCD69" s="197"/>
      <c r="WCE69" s="197"/>
      <c r="WCF69" s="197"/>
      <c r="WCG69" s="197"/>
      <c r="WCH69" s="197"/>
      <c r="WCI69" s="197"/>
      <c r="WCJ69" s="197"/>
      <c r="WCK69" s="197"/>
      <c r="WCL69" s="197"/>
      <c r="WCM69" s="197"/>
      <c r="WCN69" s="197"/>
      <c r="WCO69" s="197"/>
      <c r="WCP69" s="197"/>
      <c r="WCQ69" s="197"/>
      <c r="WCR69" s="197"/>
      <c r="WCS69" s="197"/>
      <c r="WCT69" s="197"/>
      <c r="WCU69" s="197"/>
      <c r="WCV69" s="197"/>
      <c r="WCW69" s="197"/>
      <c r="WCX69" s="197"/>
      <c r="WCY69" s="197"/>
      <c r="WCZ69" s="197"/>
      <c r="WDA69" s="197"/>
      <c r="WDB69" s="197"/>
      <c r="WDC69" s="197"/>
      <c r="WDD69" s="197"/>
      <c r="WDE69" s="197"/>
      <c r="WDF69" s="197"/>
      <c r="WDG69" s="197"/>
      <c r="WDH69" s="197"/>
      <c r="WDI69" s="197"/>
      <c r="WDJ69" s="197"/>
      <c r="WDK69" s="197"/>
      <c r="WDL69" s="197"/>
      <c r="WDM69" s="197"/>
      <c r="WDN69" s="197"/>
      <c r="WDO69" s="197"/>
      <c r="WDP69" s="197"/>
      <c r="WDQ69" s="197"/>
      <c r="WDR69" s="197"/>
      <c r="WDS69" s="197"/>
      <c r="WDT69" s="197"/>
      <c r="WDU69" s="197"/>
      <c r="WDV69" s="197"/>
      <c r="WDW69" s="197"/>
      <c r="WDX69" s="197"/>
      <c r="WDY69" s="197"/>
      <c r="WDZ69" s="197"/>
      <c r="WEA69" s="197"/>
      <c r="WEB69" s="197"/>
      <c r="WEC69" s="197"/>
      <c r="WED69" s="197"/>
      <c r="WEE69" s="197"/>
      <c r="WEF69" s="197"/>
      <c r="WEG69" s="197"/>
      <c r="WEH69" s="197"/>
      <c r="WEI69" s="197"/>
      <c r="WEJ69" s="197"/>
      <c r="WEK69" s="197"/>
      <c r="WEL69" s="197"/>
      <c r="WEM69" s="197"/>
      <c r="WEN69" s="197"/>
      <c r="WEO69" s="197"/>
      <c r="WEP69" s="197"/>
      <c r="WEQ69" s="197"/>
      <c r="WER69" s="197"/>
      <c r="WES69" s="197"/>
      <c r="WET69" s="197"/>
      <c r="WEU69" s="197"/>
      <c r="WEV69" s="197"/>
      <c r="WEW69" s="197"/>
      <c r="WEX69" s="197"/>
      <c r="WEY69" s="197"/>
      <c r="WEZ69" s="197"/>
      <c r="WFA69" s="197"/>
      <c r="WFB69" s="197"/>
      <c r="WFC69" s="197"/>
      <c r="WFD69" s="197"/>
      <c r="WFE69" s="197"/>
      <c r="WFF69" s="197"/>
      <c r="WFG69" s="197"/>
      <c r="WFH69" s="197"/>
      <c r="WFI69" s="197"/>
      <c r="WFJ69" s="197"/>
      <c r="WFK69" s="197"/>
      <c r="WFL69" s="197"/>
      <c r="WFM69" s="197"/>
      <c r="WFN69" s="197"/>
      <c r="WFO69" s="197"/>
      <c r="WFP69" s="197"/>
      <c r="WFQ69" s="197"/>
      <c r="WFR69" s="197"/>
      <c r="WFS69" s="197"/>
      <c r="WFT69" s="197"/>
      <c r="WFU69" s="197"/>
      <c r="WFV69" s="197"/>
      <c r="WFW69" s="197"/>
      <c r="WFX69" s="197"/>
      <c r="WFY69" s="197"/>
      <c r="WFZ69" s="197"/>
      <c r="WGA69" s="197"/>
      <c r="WGB69" s="197"/>
      <c r="WGC69" s="197"/>
      <c r="WGD69" s="197"/>
      <c r="WGE69" s="197"/>
      <c r="WGF69" s="197"/>
      <c r="WGG69" s="197"/>
      <c r="WGH69" s="197"/>
      <c r="WGI69" s="197"/>
      <c r="WGJ69" s="197"/>
      <c r="WGK69" s="197"/>
      <c r="WGL69" s="197"/>
      <c r="WGM69" s="197"/>
      <c r="WGN69" s="197"/>
      <c r="WGO69" s="197"/>
      <c r="WGP69" s="197"/>
      <c r="WGQ69" s="197"/>
      <c r="WGR69" s="197"/>
      <c r="WGS69" s="197"/>
      <c r="WGT69" s="197"/>
      <c r="WGU69" s="197"/>
      <c r="WGV69" s="197"/>
      <c r="WGW69" s="197"/>
      <c r="WGX69" s="197"/>
      <c r="WGY69" s="197"/>
      <c r="WGZ69" s="197"/>
      <c r="WHA69" s="197"/>
      <c r="WHB69" s="197"/>
      <c r="WHC69" s="197"/>
      <c r="WHD69" s="197"/>
      <c r="WHE69" s="197"/>
      <c r="WHF69" s="197"/>
      <c r="WHG69" s="197"/>
      <c r="WHH69" s="197"/>
      <c r="WHI69" s="197"/>
      <c r="WHJ69" s="197"/>
      <c r="WHK69" s="197"/>
      <c r="WHL69" s="197"/>
      <c r="WHM69" s="197"/>
      <c r="WHN69" s="197"/>
      <c r="WHO69" s="197"/>
      <c r="WHP69" s="197"/>
      <c r="WHQ69" s="197"/>
      <c r="WHR69" s="197"/>
      <c r="WHS69" s="197"/>
      <c r="WHT69" s="197"/>
      <c r="WHU69" s="197"/>
      <c r="WHV69" s="197"/>
      <c r="WHW69" s="197"/>
      <c r="WHX69" s="197"/>
      <c r="WHY69" s="197"/>
      <c r="WHZ69" s="197"/>
      <c r="WIA69" s="197"/>
      <c r="WIB69" s="197"/>
      <c r="WIC69" s="197"/>
      <c r="WID69" s="197"/>
      <c r="WIE69" s="197"/>
      <c r="WIF69" s="197"/>
      <c r="WIG69" s="197"/>
      <c r="WIH69" s="197"/>
      <c r="WII69" s="197"/>
      <c r="WIJ69" s="197"/>
      <c r="WIK69" s="197"/>
      <c r="WIL69" s="197"/>
      <c r="WIM69" s="197"/>
      <c r="WIN69" s="197"/>
      <c r="WIO69" s="197"/>
      <c r="WIP69" s="197"/>
      <c r="WIQ69" s="197"/>
      <c r="WIR69" s="197"/>
      <c r="WIS69" s="197"/>
      <c r="WIT69" s="197"/>
      <c r="WIU69" s="197"/>
      <c r="WIV69" s="197"/>
      <c r="WIW69" s="197"/>
      <c r="WIX69" s="197"/>
      <c r="WIY69" s="197"/>
      <c r="WIZ69" s="197"/>
      <c r="WJA69" s="197"/>
      <c r="WJB69" s="197"/>
      <c r="WJC69" s="197"/>
      <c r="WJD69" s="197"/>
      <c r="WJE69" s="197"/>
      <c r="WJF69" s="197"/>
      <c r="WJG69" s="197"/>
      <c r="WJH69" s="197"/>
      <c r="WJI69" s="197"/>
      <c r="WJJ69" s="197"/>
      <c r="WJK69" s="197"/>
      <c r="WJL69" s="197"/>
      <c r="WJM69" s="197"/>
      <c r="WJN69" s="197"/>
      <c r="WJO69" s="197"/>
      <c r="WJP69" s="197"/>
      <c r="WJQ69" s="197"/>
      <c r="WJR69" s="197"/>
      <c r="WJS69" s="197"/>
      <c r="WJT69" s="197"/>
      <c r="WJU69" s="197"/>
      <c r="WJV69" s="197"/>
      <c r="WJW69" s="197"/>
      <c r="WJX69" s="197"/>
      <c r="WJY69" s="197"/>
      <c r="WJZ69" s="197"/>
      <c r="WKA69" s="197"/>
      <c r="WKB69" s="197"/>
      <c r="WKC69" s="197"/>
      <c r="WKD69" s="197"/>
      <c r="WKE69" s="197"/>
      <c r="WKF69" s="197"/>
      <c r="WKG69" s="197"/>
      <c r="WKH69" s="197"/>
      <c r="WKI69" s="197"/>
      <c r="WKJ69" s="197"/>
      <c r="WKK69" s="197"/>
      <c r="WKL69" s="197"/>
      <c r="WKM69" s="197"/>
      <c r="WKN69" s="197"/>
      <c r="WKO69" s="197"/>
      <c r="WKP69" s="197"/>
      <c r="WKQ69" s="197"/>
      <c r="WKR69" s="197"/>
      <c r="WKS69" s="197"/>
      <c r="WKT69" s="197"/>
      <c r="WKU69" s="197"/>
      <c r="WKV69" s="197"/>
      <c r="WKW69" s="197"/>
      <c r="WKX69" s="197"/>
      <c r="WKY69" s="197"/>
      <c r="WKZ69" s="197"/>
      <c r="WLA69" s="197"/>
      <c r="WLB69" s="197"/>
      <c r="WLC69" s="197"/>
      <c r="WLD69" s="197"/>
      <c r="WLE69" s="197"/>
      <c r="WLF69" s="197"/>
      <c r="WLG69" s="197"/>
      <c r="WLH69" s="197"/>
      <c r="WLI69" s="197"/>
      <c r="WLJ69" s="197"/>
      <c r="WLK69" s="197"/>
      <c r="WLL69" s="197"/>
      <c r="WLM69" s="197"/>
      <c r="WLN69" s="197"/>
      <c r="WLO69" s="197"/>
      <c r="WLP69" s="197"/>
      <c r="WLQ69" s="197"/>
      <c r="WLR69" s="197"/>
      <c r="WLS69" s="197"/>
      <c r="WLT69" s="197"/>
      <c r="WLU69" s="197"/>
      <c r="WLV69" s="197"/>
      <c r="WLW69" s="197"/>
      <c r="WLX69" s="197"/>
      <c r="WLY69" s="197"/>
      <c r="WLZ69" s="197"/>
      <c r="WMA69" s="197"/>
      <c r="WMB69" s="197"/>
      <c r="WMC69" s="197"/>
      <c r="WMD69" s="197"/>
      <c r="WME69" s="197"/>
      <c r="WMF69" s="197"/>
      <c r="WMG69" s="197"/>
      <c r="WMH69" s="197"/>
      <c r="WMI69" s="197"/>
      <c r="WMJ69" s="197"/>
      <c r="WMK69" s="197"/>
      <c r="WML69" s="197"/>
      <c r="WMM69" s="197"/>
      <c r="WMN69" s="197"/>
      <c r="WMO69" s="197"/>
      <c r="WMP69" s="197"/>
      <c r="WMQ69" s="197"/>
      <c r="WMR69" s="197"/>
      <c r="WMS69" s="197"/>
      <c r="WMT69" s="197"/>
      <c r="WMU69" s="197"/>
      <c r="WMV69" s="197"/>
      <c r="WMW69" s="197"/>
      <c r="WMX69" s="197"/>
      <c r="WMY69" s="197"/>
      <c r="WMZ69" s="197"/>
      <c r="WNA69" s="197"/>
      <c r="WNB69" s="197"/>
      <c r="WNC69" s="197"/>
      <c r="WND69" s="197"/>
      <c r="WNE69" s="197"/>
      <c r="WNF69" s="197"/>
      <c r="WNG69" s="197"/>
      <c r="WNH69" s="197"/>
      <c r="WNI69" s="197"/>
      <c r="WNJ69" s="197"/>
      <c r="WNK69" s="197"/>
      <c r="WNL69" s="197"/>
      <c r="WNM69" s="197"/>
      <c r="WNN69" s="197"/>
      <c r="WNO69" s="197"/>
      <c r="WNP69" s="197"/>
      <c r="WNQ69" s="197"/>
      <c r="WNR69" s="197"/>
      <c r="WNS69" s="197"/>
      <c r="WNT69" s="197"/>
      <c r="WNU69" s="197"/>
      <c r="WNV69" s="197"/>
      <c r="WNW69" s="197"/>
      <c r="WNX69" s="197"/>
      <c r="WNY69" s="197"/>
      <c r="WNZ69" s="197"/>
      <c r="WOA69" s="197"/>
      <c r="WOB69" s="197"/>
      <c r="WOC69" s="197"/>
      <c r="WOD69" s="197"/>
      <c r="WOE69" s="197"/>
      <c r="WOF69" s="197"/>
      <c r="WOG69" s="197"/>
      <c r="WOH69" s="197"/>
      <c r="WOI69" s="197"/>
      <c r="WOJ69" s="197"/>
      <c r="WOK69" s="197"/>
      <c r="WOL69" s="197"/>
      <c r="WOM69" s="197"/>
      <c r="WON69" s="197"/>
      <c r="WOO69" s="197"/>
      <c r="WOP69" s="197"/>
      <c r="WOQ69" s="197"/>
      <c r="WOR69" s="197"/>
      <c r="WOS69" s="197"/>
      <c r="WOT69" s="197"/>
      <c r="WOU69" s="197"/>
      <c r="WOV69" s="197"/>
      <c r="WOW69" s="197"/>
      <c r="WOX69" s="197"/>
      <c r="WOY69" s="197"/>
      <c r="WOZ69" s="197"/>
      <c r="WPA69" s="197"/>
      <c r="WPB69" s="197"/>
      <c r="WPC69" s="197"/>
      <c r="WPD69" s="197"/>
      <c r="WPE69" s="197"/>
      <c r="WPF69" s="197"/>
      <c r="WPG69" s="197"/>
      <c r="WPH69" s="197"/>
      <c r="WPI69" s="197"/>
      <c r="WPJ69" s="197"/>
      <c r="WPK69" s="197"/>
      <c r="WPL69" s="197"/>
      <c r="WPM69" s="197"/>
      <c r="WPN69" s="197"/>
      <c r="WPO69" s="197"/>
      <c r="WPP69" s="197"/>
      <c r="WPQ69" s="197"/>
      <c r="WPR69" s="197"/>
      <c r="WPS69" s="197"/>
      <c r="WPT69" s="197"/>
      <c r="WPU69" s="197"/>
      <c r="WPV69" s="197"/>
      <c r="WPW69" s="197"/>
      <c r="WPX69" s="197"/>
      <c r="WPY69" s="197"/>
      <c r="WPZ69" s="197"/>
      <c r="WQA69" s="197"/>
      <c r="WQB69" s="197"/>
      <c r="WQC69" s="197"/>
      <c r="WQD69" s="197"/>
      <c r="WQE69" s="197"/>
      <c r="WQF69" s="197"/>
      <c r="WQG69" s="197"/>
      <c r="WQH69" s="197"/>
      <c r="WQI69" s="197"/>
      <c r="WQJ69" s="197"/>
      <c r="WQK69" s="197"/>
      <c r="WQL69" s="197"/>
      <c r="WQM69" s="197"/>
      <c r="WQN69" s="197"/>
      <c r="WQO69" s="197"/>
      <c r="WQP69" s="197"/>
      <c r="WQQ69" s="197"/>
      <c r="WQR69" s="197"/>
      <c r="WQS69" s="197"/>
      <c r="WQT69" s="197"/>
      <c r="WQU69" s="197"/>
      <c r="WQV69" s="197"/>
      <c r="WQW69" s="197"/>
      <c r="WQX69" s="197"/>
      <c r="WQY69" s="197"/>
      <c r="WQZ69" s="197"/>
      <c r="WRA69" s="197"/>
      <c r="WRB69" s="197"/>
      <c r="WRC69" s="197"/>
      <c r="WRD69" s="197"/>
      <c r="WRE69" s="197"/>
      <c r="WRF69" s="197"/>
      <c r="WRG69" s="197"/>
      <c r="WRH69" s="197"/>
      <c r="WRI69" s="197"/>
      <c r="WRJ69" s="197"/>
      <c r="WRK69" s="197"/>
      <c r="WRL69" s="197"/>
      <c r="WRM69" s="197"/>
      <c r="WRN69" s="197"/>
      <c r="WRO69" s="197"/>
      <c r="WRP69" s="197"/>
      <c r="WRQ69" s="197"/>
      <c r="WRR69" s="197"/>
      <c r="WRS69" s="197"/>
      <c r="WRT69" s="197"/>
      <c r="WRU69" s="197"/>
      <c r="WRV69" s="197"/>
      <c r="WRW69" s="197"/>
      <c r="WRX69" s="197"/>
      <c r="WRY69" s="197"/>
      <c r="WRZ69" s="197"/>
      <c r="WSA69" s="197"/>
      <c r="WSB69" s="197"/>
      <c r="WSC69" s="197"/>
      <c r="WSD69" s="197"/>
      <c r="WSE69" s="197"/>
      <c r="WSF69" s="197"/>
      <c r="WSG69" s="197"/>
      <c r="WSH69" s="197"/>
      <c r="WSI69" s="197"/>
      <c r="WSJ69" s="197"/>
      <c r="WSK69" s="197"/>
      <c r="WSL69" s="197"/>
      <c r="WSM69" s="197"/>
      <c r="WSN69" s="197"/>
      <c r="WSO69" s="197"/>
      <c r="WSP69" s="197"/>
      <c r="WSQ69" s="197"/>
      <c r="WSR69" s="197"/>
      <c r="WSS69" s="197"/>
      <c r="WST69" s="197"/>
      <c r="WSU69" s="197"/>
      <c r="WSV69" s="197"/>
      <c r="WSW69" s="197"/>
      <c r="WSX69" s="197"/>
      <c r="WSY69" s="197"/>
      <c r="WSZ69" s="197"/>
      <c r="WTA69" s="197"/>
      <c r="WTB69" s="197"/>
      <c r="WTC69" s="197"/>
      <c r="WTD69" s="197"/>
      <c r="WTE69" s="197"/>
      <c r="WTF69" s="197"/>
      <c r="WTG69" s="197"/>
      <c r="WTH69" s="197"/>
      <c r="WTI69" s="197"/>
      <c r="WTJ69" s="197"/>
      <c r="WTK69" s="197"/>
      <c r="WTL69" s="197"/>
      <c r="WTM69" s="197"/>
      <c r="WTN69" s="197"/>
      <c r="WTO69" s="197"/>
      <c r="WTP69" s="197"/>
      <c r="WTQ69" s="197"/>
      <c r="WTR69" s="197"/>
      <c r="WTS69" s="197"/>
      <c r="WTT69" s="197"/>
      <c r="WTU69" s="197"/>
      <c r="WTV69" s="197"/>
      <c r="WTW69" s="197"/>
      <c r="WTX69" s="197"/>
      <c r="WTY69" s="197"/>
      <c r="WTZ69" s="197"/>
      <c r="WUA69" s="197"/>
      <c r="WUB69" s="197"/>
      <c r="WUC69" s="197"/>
      <c r="WUD69" s="197"/>
      <c r="WUE69" s="197"/>
      <c r="WUF69" s="197"/>
      <c r="WUG69" s="197"/>
      <c r="WUH69" s="197"/>
      <c r="WUI69" s="197"/>
      <c r="WUJ69" s="197"/>
      <c r="WUK69" s="197"/>
      <c r="WUL69" s="197"/>
      <c r="WUM69" s="197"/>
      <c r="WUN69" s="197"/>
      <c r="WUO69" s="197"/>
      <c r="WUP69" s="197"/>
      <c r="WUQ69" s="197"/>
      <c r="WUR69" s="197"/>
      <c r="WUS69" s="197"/>
      <c r="WUT69" s="197"/>
      <c r="WUU69" s="197"/>
      <c r="WUV69" s="197"/>
      <c r="WUW69" s="197"/>
      <c r="WUX69" s="197"/>
      <c r="WUY69" s="197"/>
      <c r="WUZ69" s="197"/>
      <c r="WVA69" s="197"/>
      <c r="WVB69" s="197"/>
      <c r="WVC69" s="197"/>
      <c r="WVD69" s="197"/>
      <c r="WVE69" s="197"/>
      <c r="WVF69" s="197"/>
      <c r="WVG69" s="197"/>
      <c r="WVH69" s="197"/>
      <c r="WVI69" s="197"/>
      <c r="WVJ69" s="197"/>
      <c r="WVK69" s="197"/>
      <c r="WVL69" s="197"/>
      <c r="WVM69" s="197"/>
      <c r="WVN69" s="197"/>
      <c r="WVO69" s="197"/>
      <c r="WVP69" s="197"/>
      <c r="WVQ69" s="197"/>
      <c r="WVR69" s="197"/>
      <c r="WVS69" s="197"/>
      <c r="WVT69" s="197"/>
      <c r="WVU69" s="197"/>
      <c r="WVV69" s="197"/>
      <c r="WVW69" s="197"/>
      <c r="WVX69" s="197"/>
      <c r="WVY69" s="197"/>
      <c r="WVZ69" s="197"/>
      <c r="WWA69" s="197"/>
      <c r="WWB69" s="197"/>
      <c r="WWC69" s="197"/>
      <c r="WWD69" s="197"/>
      <c r="WWE69" s="197"/>
      <c r="WWF69" s="197"/>
      <c r="WWG69" s="197"/>
      <c r="WWH69" s="197"/>
      <c r="WWI69" s="197"/>
      <c r="WWJ69" s="197"/>
      <c r="WWK69" s="197"/>
      <c r="WWL69" s="197"/>
      <c r="WWM69" s="197"/>
      <c r="WWN69" s="197"/>
      <c r="WWO69" s="197"/>
      <c r="WWP69" s="197"/>
      <c r="WWQ69" s="197"/>
      <c r="WWR69" s="197"/>
      <c r="WWS69" s="197"/>
      <c r="WWT69" s="197"/>
      <c r="WWU69" s="197"/>
      <c r="WWV69" s="197"/>
      <c r="WWW69" s="197"/>
      <c r="WWX69" s="197"/>
      <c r="WWY69" s="197"/>
      <c r="WWZ69" s="197"/>
      <c r="WXA69" s="197"/>
      <c r="WXB69" s="197"/>
      <c r="WXC69" s="197"/>
      <c r="WXD69" s="197"/>
      <c r="WXE69" s="197"/>
      <c r="WXF69" s="197"/>
      <c r="WXG69" s="197"/>
      <c r="WXH69" s="197"/>
      <c r="WXI69" s="197"/>
      <c r="WXJ69" s="197"/>
      <c r="WXK69" s="197"/>
      <c r="WXL69" s="197"/>
      <c r="WXM69" s="197"/>
      <c r="WXN69" s="197"/>
      <c r="WXO69" s="197"/>
      <c r="WXP69" s="197"/>
      <c r="WXQ69" s="197"/>
      <c r="WXR69" s="197"/>
      <c r="WXS69" s="197"/>
      <c r="WXT69" s="197"/>
      <c r="WXU69" s="197"/>
      <c r="WXV69" s="197"/>
      <c r="WXW69" s="197"/>
      <c r="WXX69" s="197"/>
      <c r="WXY69" s="197"/>
      <c r="WXZ69" s="197"/>
      <c r="WYA69" s="197"/>
      <c r="WYB69" s="197"/>
      <c r="WYC69" s="197"/>
      <c r="WYD69" s="197"/>
      <c r="WYE69" s="197"/>
      <c r="WYF69" s="197"/>
      <c r="WYG69" s="197"/>
      <c r="WYH69" s="197"/>
      <c r="WYI69" s="197"/>
      <c r="WYJ69" s="197"/>
      <c r="WYK69" s="197"/>
      <c r="WYL69" s="197"/>
      <c r="WYM69" s="197"/>
      <c r="WYN69" s="197"/>
      <c r="WYO69" s="197"/>
      <c r="WYP69" s="197"/>
      <c r="WYQ69" s="197"/>
      <c r="WYR69" s="197"/>
      <c r="WYS69" s="197"/>
      <c r="WYT69" s="197"/>
      <c r="WYU69" s="197"/>
      <c r="WYV69" s="197"/>
      <c r="WYW69" s="197"/>
      <c r="WYX69" s="197"/>
      <c r="WYY69" s="197"/>
      <c r="WYZ69" s="197"/>
      <c r="WZA69" s="197"/>
      <c r="WZB69" s="197"/>
      <c r="WZC69" s="197"/>
      <c r="WZD69" s="197"/>
      <c r="WZE69" s="197"/>
      <c r="WZF69" s="197"/>
      <c r="WZG69" s="197"/>
      <c r="WZH69" s="197"/>
      <c r="WZI69" s="197"/>
      <c r="WZJ69" s="197"/>
      <c r="WZK69" s="197"/>
      <c r="WZL69" s="197"/>
      <c r="WZM69" s="197"/>
      <c r="WZN69" s="197"/>
      <c r="WZO69" s="197"/>
      <c r="WZP69" s="197"/>
      <c r="WZQ69" s="197"/>
      <c r="WZR69" s="197"/>
      <c r="WZS69" s="197"/>
      <c r="WZT69" s="197"/>
      <c r="WZU69" s="197"/>
      <c r="WZV69" s="197"/>
      <c r="WZW69" s="197"/>
      <c r="WZX69" s="197"/>
      <c r="WZY69" s="197"/>
      <c r="WZZ69" s="197"/>
      <c r="XAA69" s="197"/>
      <c r="XAB69" s="197"/>
      <c r="XAC69" s="197"/>
      <c r="XAD69" s="197"/>
      <c r="XAE69" s="197"/>
      <c r="XAF69" s="197"/>
      <c r="XAG69" s="197"/>
      <c r="XAH69" s="197"/>
      <c r="XAI69" s="197"/>
      <c r="XAJ69" s="197"/>
      <c r="XAK69" s="197"/>
      <c r="XAL69" s="197"/>
      <c r="XAM69" s="197"/>
      <c r="XAN69" s="197"/>
      <c r="XAO69" s="197"/>
      <c r="XAP69" s="197"/>
      <c r="XAQ69" s="197"/>
      <c r="XAR69" s="197"/>
      <c r="XAS69" s="197"/>
      <c r="XAT69" s="197"/>
      <c r="XAU69" s="197"/>
      <c r="XAV69" s="197"/>
      <c r="XAW69" s="197"/>
      <c r="XAX69" s="197"/>
      <c r="XAY69" s="197"/>
      <c r="XAZ69" s="197"/>
      <c r="XBA69" s="197"/>
      <c r="XBB69" s="197"/>
      <c r="XBC69" s="197"/>
      <c r="XBD69" s="197"/>
      <c r="XBE69" s="197"/>
      <c r="XBF69" s="197"/>
      <c r="XBG69" s="197"/>
      <c r="XBH69" s="197"/>
      <c r="XBI69" s="197"/>
      <c r="XBJ69" s="197"/>
      <c r="XBK69" s="197"/>
      <c r="XBL69" s="197"/>
      <c r="XBM69" s="197"/>
      <c r="XBN69" s="197"/>
      <c r="XBO69" s="197"/>
      <c r="XBP69" s="197"/>
      <c r="XBQ69" s="197"/>
      <c r="XBR69" s="197"/>
      <c r="XBS69" s="197"/>
      <c r="XBT69" s="197"/>
      <c r="XBU69" s="197"/>
      <c r="XBV69" s="197"/>
      <c r="XBW69" s="197"/>
      <c r="XBX69" s="197"/>
      <c r="XBY69" s="197"/>
      <c r="XBZ69" s="197"/>
      <c r="XCA69" s="197"/>
      <c r="XCB69" s="197"/>
      <c r="XCC69" s="197"/>
      <c r="XCD69" s="197"/>
      <c r="XCE69" s="197"/>
      <c r="XCF69" s="197"/>
      <c r="XCG69" s="197"/>
      <c r="XCH69" s="197"/>
      <c r="XCI69" s="197"/>
      <c r="XCJ69" s="197"/>
      <c r="XCK69" s="197"/>
      <c r="XCL69" s="197"/>
      <c r="XCM69" s="197"/>
      <c r="XCN69" s="197"/>
      <c r="XCO69" s="197"/>
      <c r="XCP69" s="197"/>
      <c r="XCQ69" s="197"/>
      <c r="XCR69" s="197"/>
      <c r="XCS69" s="197"/>
      <c r="XCT69" s="197"/>
      <c r="XCU69" s="197"/>
      <c r="XCV69" s="197"/>
      <c r="XCW69" s="197"/>
      <c r="XCX69" s="197"/>
      <c r="XCY69" s="197"/>
      <c r="XCZ69" s="197"/>
      <c r="XDA69" s="197"/>
      <c r="XDB69" s="197"/>
      <c r="XDC69" s="197"/>
      <c r="XDD69" s="197"/>
      <c r="XDE69" s="197"/>
      <c r="XDF69" s="197"/>
      <c r="XDG69" s="197"/>
      <c r="XDH69" s="197"/>
      <c r="XDI69" s="197"/>
      <c r="XDJ69" s="197"/>
      <c r="XDK69" s="197"/>
      <c r="XDL69" s="197"/>
      <c r="XDM69" s="197"/>
      <c r="XDN69" s="197"/>
      <c r="XDO69" s="197"/>
      <c r="XDP69" s="197"/>
      <c r="XDQ69" s="197"/>
      <c r="XDR69" s="197"/>
      <c r="XDS69" s="197"/>
      <c r="XDT69" s="197"/>
      <c r="XDU69" s="197"/>
      <c r="XDV69" s="197"/>
      <c r="XDW69" s="197"/>
      <c r="XDX69" s="197"/>
      <c r="XDY69" s="197"/>
      <c r="XDZ69" s="197"/>
      <c r="XEA69" s="197"/>
      <c r="XEB69" s="197"/>
      <c r="XEC69" s="197"/>
      <c r="XED69" s="197"/>
      <c r="XEE69" s="197"/>
      <c r="XEF69" s="197"/>
      <c r="XEG69" s="197"/>
      <c r="XEH69" s="197"/>
      <c r="XEI69" s="197"/>
      <c r="XEJ69" s="197"/>
      <c r="XEK69" s="197"/>
      <c r="XEL69" s="197"/>
      <c r="XEM69" s="197"/>
      <c r="XEN69" s="197"/>
      <c r="XEO69" s="197"/>
      <c r="XEP69" s="197"/>
      <c r="XEQ69" s="197"/>
      <c r="XER69" s="197"/>
      <c r="XES69" s="197"/>
      <c r="XET69" s="197"/>
      <c r="XEU69" s="197"/>
      <c r="XEV69" s="197"/>
      <c r="XEW69" s="197"/>
      <c r="XEX69" s="197"/>
      <c r="XEY69" s="197"/>
      <c r="XEZ69" s="197"/>
      <c r="XFA69" s="197"/>
      <c r="XFB69" s="197"/>
      <c r="XFC69" s="197"/>
    </row>
    <row r="70" spans="1:16383" s="203" customFormat="1" ht="15" x14ac:dyDescent="0.25">
      <c r="C70" s="193" t="s">
        <v>220</v>
      </c>
      <c r="D70" s="85"/>
      <c r="E70" s="248"/>
      <c r="F70" s="258" t="s">
        <v>0</v>
      </c>
      <c r="G70" s="258"/>
      <c r="H70" s="258"/>
      <c r="I70" s="259"/>
      <c r="J70" s="197"/>
      <c r="K70" s="197"/>
      <c r="L70" s="197"/>
      <c r="M70" s="197"/>
      <c r="N70" s="197"/>
      <c r="O70" s="195"/>
      <c r="P70" s="205"/>
      <c r="Q70" s="205"/>
      <c r="R70" s="205"/>
      <c r="S70" s="205"/>
    </row>
    <row r="71" spans="1:16383" s="245" customFormat="1" ht="15" x14ac:dyDescent="0.25">
      <c r="C71" s="263"/>
      <c r="D71" s="248"/>
      <c r="E71" s="248"/>
      <c r="F71" s="248" t="s">
        <v>0</v>
      </c>
      <c r="G71" s="248"/>
      <c r="H71" s="248" t="s">
        <v>0</v>
      </c>
      <c r="I71" s="249" t="s">
        <v>45</v>
      </c>
      <c r="J71" s="197"/>
      <c r="K71" s="197"/>
      <c r="L71" s="197"/>
      <c r="M71" s="197"/>
      <c r="N71" s="197"/>
      <c r="O71" s="254"/>
      <c r="P71" s="255"/>
      <c r="Q71" s="255"/>
      <c r="R71" s="255"/>
      <c r="S71" s="255"/>
    </row>
    <row r="72" spans="1:16383" s="373" customFormat="1" ht="15" x14ac:dyDescent="0.25">
      <c r="A72" s="245"/>
      <c r="B72" s="245"/>
      <c r="C72" s="263"/>
      <c r="D72" s="248"/>
      <c r="E72" s="248"/>
      <c r="F72" s="248"/>
      <c r="G72" s="248"/>
      <c r="H72" s="248"/>
      <c r="I72" s="249" t="s">
        <v>101</v>
      </c>
      <c r="J72" s="197"/>
      <c r="K72" s="197"/>
    </row>
    <row r="73" spans="1:16383" s="245" customFormat="1" ht="15" x14ac:dyDescent="0.25">
      <c r="C73" s="367" t="s">
        <v>37</v>
      </c>
      <c r="D73" s="265"/>
      <c r="E73" s="265"/>
      <c r="F73" s="510" t="str">
        <f>"aantallen "&amp;C70</f>
        <v>aantallen Eenheid</v>
      </c>
      <c r="G73" s="265"/>
      <c r="H73" s="265" t="s">
        <v>0</v>
      </c>
      <c r="I73" s="249" t="s">
        <v>99</v>
      </c>
      <c r="J73" s="197"/>
      <c r="K73" s="197"/>
      <c r="L73" s="250"/>
      <c r="M73" s="250"/>
      <c r="N73" s="250"/>
      <c r="O73" s="255"/>
      <c r="P73" s="255"/>
      <c r="Q73" s="255"/>
      <c r="R73" s="255"/>
      <c r="S73" s="255"/>
    </row>
    <row r="74" spans="1:16383" s="245" customFormat="1" ht="15" customHeight="1" x14ac:dyDescent="0.25">
      <c r="C74" s="256"/>
      <c r="D74" s="512" t="str">
        <f>"aantallen "&amp;C70</f>
        <v>aantallen Eenheid</v>
      </c>
      <c r="E74" s="513"/>
      <c r="F74" s="510"/>
      <c r="G74" s="267" t="s">
        <v>45</v>
      </c>
      <c r="H74" s="510" t="s">
        <v>55</v>
      </c>
      <c r="I74" s="266" t="s">
        <v>100</v>
      </c>
      <c r="J74" s="197"/>
      <c r="K74" s="197"/>
      <c r="L74" s="197"/>
      <c r="M74" s="197"/>
      <c r="N74" s="197"/>
      <c r="O74" s="255"/>
      <c r="P74" s="255"/>
      <c r="Q74" s="255"/>
      <c r="R74" s="255"/>
      <c r="S74" s="255"/>
    </row>
    <row r="75" spans="1:16383" s="245" customFormat="1" ht="15" x14ac:dyDescent="0.25">
      <c r="C75" s="269" t="s">
        <v>36</v>
      </c>
      <c r="D75" s="270" t="s">
        <v>13</v>
      </c>
      <c r="E75" s="271" t="s">
        <v>14</v>
      </c>
      <c r="F75" s="272" t="s">
        <v>43</v>
      </c>
      <c r="G75" s="273" t="str">
        <f>C70</f>
        <v>Eenheid</v>
      </c>
      <c r="H75" s="514"/>
      <c r="I75" s="274" t="s">
        <v>98</v>
      </c>
      <c r="J75" s="197"/>
      <c r="K75" s="197"/>
      <c r="L75" s="197"/>
      <c r="M75" s="197"/>
      <c r="N75" s="197"/>
      <c r="O75" s="255"/>
      <c r="P75" s="255"/>
      <c r="Q75" s="255"/>
      <c r="R75" s="276"/>
      <c r="S75" s="255"/>
    </row>
    <row r="76" spans="1:16383" s="203" customFormat="1" ht="15" x14ac:dyDescent="0.2">
      <c r="B76" s="277"/>
      <c r="C76" s="278" t="s">
        <v>15</v>
      </c>
      <c r="D76" s="279">
        <v>1</v>
      </c>
      <c r="E76" s="313" t="s">
        <v>34</v>
      </c>
      <c r="F76" s="280" t="str">
        <f>IF(+E76&lt;&gt;0,E76,"&gt;")</f>
        <v>&gt;</v>
      </c>
      <c r="G76" s="281">
        <f>$D$70</f>
        <v>0</v>
      </c>
      <c r="H76" s="86"/>
      <c r="I76" s="282">
        <f>IF(D76="","",+G76*(1-H76))</f>
        <v>0</v>
      </c>
      <c r="J76" s="197"/>
      <c r="K76" s="197"/>
      <c r="L76" s="197"/>
      <c r="M76" s="197"/>
      <c r="N76" s="197"/>
      <c r="O76" s="283"/>
      <c r="P76" s="283"/>
      <c r="Q76" s="283"/>
      <c r="R76" s="284"/>
      <c r="S76" s="205"/>
    </row>
    <row r="77" spans="1:16383" s="203" customFormat="1" ht="15" x14ac:dyDescent="0.2">
      <c r="B77" s="277"/>
      <c r="C77" s="285" t="s">
        <v>16</v>
      </c>
      <c r="D77" s="279" t="str">
        <f>IF(OR(E76="",E76="&gt;"),"",E76+1)</f>
        <v/>
      </c>
      <c r="E77" s="287" t="s">
        <v>34</v>
      </c>
      <c r="F77" s="280" t="str">
        <f>IF(D77="","",IF(+E77&lt;&gt;0,E77,"&gt;"))</f>
        <v/>
      </c>
      <c r="G77" s="281" t="str">
        <f>IF(D77=""," ",+$D$70)</f>
        <v xml:space="preserve"> </v>
      </c>
      <c r="H77" s="86"/>
      <c r="I77" s="282" t="str">
        <f>IF(D77="","",+G77*(1-H77))</f>
        <v/>
      </c>
      <c r="J77" s="197"/>
      <c r="K77" s="197"/>
      <c r="L77" s="197"/>
      <c r="M77" s="197"/>
      <c r="N77" s="197"/>
      <c r="O77" s="283"/>
      <c r="P77" s="283"/>
      <c r="Q77" s="283"/>
      <c r="R77" s="284"/>
      <c r="S77" s="205"/>
    </row>
    <row r="78" spans="1:16383" s="203" customFormat="1" ht="16.149999999999999" customHeight="1" x14ac:dyDescent="0.25">
      <c r="B78" s="277"/>
      <c r="C78" s="504" t="s">
        <v>203</v>
      </c>
      <c r="D78" s="505"/>
      <c r="E78" s="505"/>
      <c r="F78" s="505"/>
      <c r="G78" s="505"/>
      <c r="H78" s="506"/>
      <c r="J78" s="197"/>
      <c r="K78" s="197"/>
      <c r="L78" s="197"/>
      <c r="M78" s="197"/>
      <c r="N78" s="197"/>
      <c r="O78" s="288"/>
      <c r="P78" s="283"/>
      <c r="Q78" s="283"/>
      <c r="R78" s="205"/>
      <c r="S78" s="205"/>
    </row>
    <row r="79" spans="1:16383" s="203" customFormat="1" ht="15" x14ac:dyDescent="0.25">
      <c r="B79" s="277"/>
      <c r="C79" s="507"/>
      <c r="D79" s="508"/>
      <c r="E79" s="508"/>
      <c r="F79" s="508"/>
      <c r="G79" s="508"/>
      <c r="H79" s="509"/>
      <c r="J79" s="197"/>
      <c r="K79" s="197"/>
      <c r="L79" s="197"/>
      <c r="M79" s="197"/>
      <c r="N79" s="197"/>
      <c r="O79" s="288"/>
      <c r="P79" s="283"/>
      <c r="Q79" s="289"/>
      <c r="R79" s="205"/>
      <c r="S79" s="205"/>
    </row>
    <row r="80" spans="1:16383" s="203" customFormat="1" ht="15" x14ac:dyDescent="0.25">
      <c r="B80" s="277"/>
      <c r="C80" s="205"/>
      <c r="D80" s="239"/>
      <c r="E80" s="239"/>
      <c r="F80" s="239"/>
      <c r="G80" s="239"/>
      <c r="J80" s="290"/>
      <c r="L80" s="197"/>
      <c r="M80" s="197"/>
      <c r="N80" s="195"/>
      <c r="O80" s="197"/>
      <c r="P80" s="197"/>
      <c r="Q80" s="288"/>
      <c r="R80" s="283"/>
      <c r="S80" s="205"/>
      <c r="T80" s="205"/>
      <c r="U80" s="205"/>
    </row>
    <row r="81" spans="2:21" s="203" customFormat="1" ht="15" x14ac:dyDescent="0.25">
      <c r="C81" s="228" t="s">
        <v>193</v>
      </c>
      <c r="D81" s="310" t="str">
        <f>+E10</f>
        <v>Jaar 1</v>
      </c>
      <c r="E81" s="310" t="str">
        <f>+F10</f>
        <v>Jaar 2</v>
      </c>
      <c r="F81" s="310" t="str">
        <f>+G10</f>
        <v>Jaar 3</v>
      </c>
      <c r="G81" s="310" t="str">
        <f>+H10</f>
        <v>Jaar 4</v>
      </c>
      <c r="J81" s="290"/>
      <c r="L81" s="197"/>
      <c r="M81" s="197"/>
    </row>
    <row r="82" spans="2:21" s="203" customFormat="1" ht="15" x14ac:dyDescent="0.25">
      <c r="C82" s="292" t="s">
        <v>94</v>
      </c>
      <c r="D82" s="181">
        <f>+E22</f>
        <v>0</v>
      </c>
      <c r="E82" s="178">
        <f>+F22-E22</f>
        <v>0</v>
      </c>
      <c r="F82" s="178">
        <f>+G22-F22</f>
        <v>0</v>
      </c>
      <c r="G82" s="178">
        <f>+H22-G22</f>
        <v>0</v>
      </c>
      <c r="J82" s="290"/>
      <c r="L82" s="197"/>
      <c r="M82" s="197"/>
    </row>
    <row r="83" spans="2:21" s="203" customFormat="1" ht="15" x14ac:dyDescent="0.25">
      <c r="C83" s="292" t="str">
        <f>"Prijs conform staffel cumulatief"</f>
        <v>Prijs conform staffel cumulatief</v>
      </c>
      <c r="D83" s="374">
        <f>IF(ISERROR(VLOOKUP(D82,$D$76:$I$77,6,TRUE)),0,VLOOKUP(D82,$D$76:$I$77,6,TRUE))</f>
        <v>0</v>
      </c>
      <c r="E83" s="374">
        <f t="shared" ref="E83:G83" si="4">IF(ISERROR(VLOOKUP(E82,$D$76:$I$77,6,TRUE)),0,VLOOKUP(E82,$D$76:$I$77,6,TRUE))</f>
        <v>0</v>
      </c>
      <c r="F83" s="374">
        <f t="shared" si="4"/>
        <v>0</v>
      </c>
      <c r="G83" s="374">
        <f t="shared" si="4"/>
        <v>0</v>
      </c>
      <c r="J83" s="290"/>
      <c r="L83" s="197"/>
      <c r="M83" s="197"/>
      <c r="N83" s="195"/>
      <c r="O83" s="205"/>
      <c r="P83" s="205"/>
      <c r="Q83" s="205"/>
      <c r="R83" s="205"/>
      <c r="S83" s="205"/>
      <c r="T83" s="205"/>
      <c r="U83" s="205"/>
    </row>
    <row r="84" spans="2:21" s="203" customFormat="1" ht="15.75" thickBot="1" x14ac:dyDescent="0.3">
      <c r="C84" s="292" t="s">
        <v>194</v>
      </c>
      <c r="D84" s="375">
        <f>+D83*D82</f>
        <v>0</v>
      </c>
      <c r="E84" s="297">
        <f>IF(ISERROR(+E83*E82),0,+E83*E82)</f>
        <v>0</v>
      </c>
      <c r="F84" s="297">
        <f>IF(ISERROR(+F83*F82),0,+F83*F82)</f>
        <v>0</v>
      </c>
      <c r="G84" s="297">
        <f>IF(ISERROR(+G83*G82),0,+G83*G82)</f>
        <v>0</v>
      </c>
      <c r="J84" s="290"/>
      <c r="L84" s="197"/>
      <c r="M84" s="197"/>
      <c r="N84" s="195"/>
      <c r="O84" s="205"/>
      <c r="P84" s="205"/>
      <c r="Q84" s="205"/>
      <c r="R84" s="205"/>
      <c r="S84" s="205"/>
      <c r="T84" s="205"/>
      <c r="U84" s="205"/>
    </row>
    <row r="85" spans="2:21" s="203" customFormat="1" ht="15" thickTop="1" x14ac:dyDescent="0.25">
      <c r="C85" s="211"/>
      <c r="D85" s="212"/>
      <c r="E85" s="212"/>
      <c r="F85" s="212"/>
      <c r="G85" s="212"/>
      <c r="H85" s="212"/>
      <c r="I85" s="212"/>
      <c r="J85" s="212"/>
      <c r="K85" s="212"/>
      <c r="L85" s="212"/>
      <c r="M85" s="212"/>
      <c r="N85" s="195"/>
      <c r="O85" s="195"/>
      <c r="P85" s="205"/>
      <c r="Q85" s="205"/>
      <c r="R85" s="205"/>
      <c r="S85" s="205"/>
      <c r="T85" s="205"/>
      <c r="U85" s="205"/>
    </row>
    <row r="86" spans="2:21" s="203" customFormat="1" ht="15" x14ac:dyDescent="0.25">
      <c r="C86" s="228" t="s">
        <v>32</v>
      </c>
      <c r="D86" s="311" t="s">
        <v>41</v>
      </c>
      <c r="E86" s="239"/>
      <c r="F86" s="239"/>
      <c r="G86" s="239"/>
      <c r="H86" s="239"/>
      <c r="I86" s="239"/>
      <c r="J86" s="239"/>
      <c r="K86" s="197"/>
      <c r="L86" s="197"/>
      <c r="M86" s="197"/>
      <c r="N86" s="205"/>
      <c r="O86" s="195"/>
      <c r="P86" s="205"/>
      <c r="Q86" s="205"/>
      <c r="R86" s="205"/>
      <c r="S86" s="205"/>
      <c r="T86" s="205"/>
      <c r="U86" s="205"/>
    </row>
    <row r="87" spans="2:21" s="203" customFormat="1" ht="15.75" thickBot="1" x14ac:dyDescent="0.3">
      <c r="C87" s="302" t="s">
        <v>52</v>
      </c>
      <c r="D87" s="303">
        <f>+D84</f>
        <v>0</v>
      </c>
      <c r="E87" s="304"/>
      <c r="G87" s="239"/>
      <c r="H87" s="239"/>
      <c r="I87" s="239"/>
      <c r="J87" s="239"/>
      <c r="K87" s="197"/>
      <c r="L87" s="197"/>
      <c r="M87" s="197"/>
      <c r="N87" s="205"/>
      <c r="O87" s="195"/>
      <c r="P87" s="205"/>
      <c r="Q87" s="205"/>
      <c r="R87" s="205"/>
      <c r="S87" s="205"/>
      <c r="T87" s="205"/>
      <c r="U87" s="205"/>
    </row>
    <row r="88" spans="2:21" s="203" customFormat="1" ht="15.75" thickTop="1" thickBot="1" x14ac:dyDescent="0.3">
      <c r="B88" s="225"/>
      <c r="C88" s="225"/>
      <c r="D88" s="226"/>
      <c r="E88" s="226"/>
      <c r="F88" s="226"/>
      <c r="G88" s="226"/>
      <c r="H88" s="226"/>
      <c r="I88" s="226"/>
      <c r="J88" s="226"/>
      <c r="K88" s="226"/>
      <c r="L88" s="226"/>
      <c r="M88" s="226"/>
      <c r="N88" s="226"/>
      <c r="O88" s="195"/>
      <c r="P88" s="205"/>
      <c r="Q88" s="205"/>
      <c r="R88" s="205"/>
      <c r="S88" s="205"/>
      <c r="T88" s="205"/>
      <c r="U88" s="205"/>
    </row>
    <row r="89" spans="2:21" s="203" customFormat="1" ht="12.75" x14ac:dyDescent="0.25">
      <c r="B89" s="211"/>
      <c r="C89" s="211"/>
      <c r="D89" s="212"/>
      <c r="E89" s="212"/>
      <c r="F89" s="212"/>
      <c r="G89" s="212"/>
      <c r="H89" s="212"/>
      <c r="I89" s="212"/>
      <c r="J89" s="212"/>
      <c r="K89" s="212"/>
      <c r="L89" s="212"/>
      <c r="M89" s="212"/>
      <c r="N89" s="212"/>
      <c r="O89" s="212"/>
      <c r="P89" s="205"/>
      <c r="Q89" s="205"/>
      <c r="R89" s="205"/>
      <c r="S89" s="205"/>
      <c r="T89" s="205"/>
      <c r="U89" s="205"/>
    </row>
    <row r="90" spans="2:21" s="203" customFormat="1" ht="24.75" x14ac:dyDescent="0.25">
      <c r="B90" s="358">
        <v>3</v>
      </c>
      <c r="C90" s="228" t="s">
        <v>189</v>
      </c>
      <c r="D90" s="229"/>
      <c r="E90" s="229"/>
      <c r="F90" s="230"/>
      <c r="G90" s="230"/>
      <c r="H90" s="230"/>
      <c r="I90" s="230"/>
      <c r="J90" s="230"/>
      <c r="K90" s="230"/>
      <c r="L90" s="230"/>
      <c r="M90" s="230"/>
      <c r="N90" s="231"/>
      <c r="O90" s="205"/>
      <c r="P90" s="205"/>
      <c r="Q90" s="205"/>
      <c r="R90" s="205"/>
      <c r="S90" s="205"/>
      <c r="T90" s="205"/>
      <c r="U90" s="205"/>
    </row>
    <row r="91" spans="2:21" s="203" customFormat="1" ht="15" x14ac:dyDescent="0.25">
      <c r="C91" s="239"/>
      <c r="D91" s="239"/>
      <c r="E91" s="239"/>
      <c r="F91" s="239"/>
      <c r="G91" s="239"/>
      <c r="H91" s="239"/>
      <c r="I91" s="239"/>
      <c r="J91" s="239"/>
      <c r="K91" s="197"/>
      <c r="L91" s="197"/>
      <c r="M91" s="205"/>
      <c r="N91" s="195"/>
      <c r="O91" s="205"/>
      <c r="P91" s="205"/>
      <c r="Q91" s="205"/>
      <c r="R91" s="205"/>
      <c r="S91" s="205"/>
      <c r="T91" s="205"/>
      <c r="U91" s="205"/>
    </row>
    <row r="92" spans="2:21" s="203" customFormat="1" ht="15" x14ac:dyDescent="0.25">
      <c r="C92" s="213"/>
      <c r="D92" s="240" t="s">
        <v>0</v>
      </c>
      <c r="E92" s="241" t="s">
        <v>0</v>
      </c>
      <c r="F92" s="241" t="s">
        <v>0</v>
      </c>
      <c r="G92" s="241"/>
      <c r="H92" s="241"/>
      <c r="I92" s="242"/>
      <c r="J92" s="197"/>
      <c r="K92" s="197"/>
      <c r="L92" s="197"/>
      <c r="M92" s="197"/>
      <c r="N92" s="195"/>
      <c r="O92" s="205"/>
      <c r="P92" s="205"/>
      <c r="Q92" s="205"/>
      <c r="R92" s="205"/>
      <c r="S92" s="205"/>
    </row>
    <row r="93" spans="2:21" s="245" customFormat="1" ht="15" x14ac:dyDescent="0.25">
      <c r="C93" s="256" t="s">
        <v>0</v>
      </c>
      <c r="D93" s="247" t="s">
        <v>45</v>
      </c>
      <c r="E93" s="248"/>
      <c r="F93" s="248"/>
      <c r="G93" s="248"/>
      <c r="H93" s="248"/>
      <c r="I93" s="249"/>
      <c r="J93" s="197"/>
      <c r="K93" s="197"/>
      <c r="L93" s="197"/>
      <c r="M93" s="197"/>
      <c r="N93" s="254"/>
      <c r="O93" s="255"/>
      <c r="P93" s="255"/>
      <c r="Q93" s="255"/>
      <c r="R93" s="255"/>
      <c r="S93" s="255"/>
    </row>
    <row r="94" spans="2:21" s="245" customFormat="1" ht="15" x14ac:dyDescent="0.25">
      <c r="C94" s="256" t="s">
        <v>35</v>
      </c>
      <c r="D94" s="257" t="str">
        <f>C95</f>
        <v>Stuks</v>
      </c>
      <c r="E94" s="248"/>
      <c r="F94" s="248"/>
      <c r="G94" s="248"/>
      <c r="H94" s="248"/>
      <c r="I94" s="249"/>
      <c r="J94" s="197"/>
      <c r="K94" s="197"/>
      <c r="L94" s="197"/>
      <c r="M94" s="197"/>
      <c r="N94" s="254"/>
      <c r="O94" s="255"/>
      <c r="P94" s="255"/>
      <c r="Q94" s="255"/>
      <c r="R94" s="255"/>
      <c r="S94" s="255"/>
    </row>
    <row r="95" spans="2:21" s="203" customFormat="1" ht="15" x14ac:dyDescent="0.25">
      <c r="C95" s="193" t="s">
        <v>219</v>
      </c>
      <c r="D95" s="85"/>
      <c r="E95" s="248"/>
      <c r="F95" s="258" t="s">
        <v>0</v>
      </c>
      <c r="G95" s="258"/>
      <c r="H95" s="258"/>
      <c r="I95" s="259"/>
      <c r="J95" s="197"/>
      <c r="K95" s="197"/>
      <c r="L95" s="197"/>
      <c r="M95" s="197"/>
      <c r="N95" s="195"/>
      <c r="O95" s="205"/>
      <c r="P95" s="205"/>
      <c r="Q95" s="205"/>
      <c r="R95" s="205"/>
      <c r="S95" s="205"/>
    </row>
    <row r="96" spans="2:21" s="245" customFormat="1" ht="15" x14ac:dyDescent="0.25">
      <c r="C96" s="263"/>
      <c r="D96" s="248"/>
      <c r="E96" s="248"/>
      <c r="F96" s="248" t="s">
        <v>0</v>
      </c>
      <c r="G96" s="248"/>
      <c r="H96" s="248" t="s">
        <v>0</v>
      </c>
      <c r="I96" s="249" t="s">
        <v>45</v>
      </c>
      <c r="J96" s="197"/>
      <c r="K96" s="197"/>
      <c r="L96" s="197"/>
      <c r="M96" s="197"/>
      <c r="N96" s="254"/>
      <c r="O96" s="255"/>
      <c r="P96" s="255"/>
      <c r="Q96" s="255"/>
      <c r="R96" s="255"/>
      <c r="S96" s="255"/>
    </row>
    <row r="97" spans="2:21" s="245" customFormat="1" ht="15" x14ac:dyDescent="0.25">
      <c r="C97" s="263"/>
      <c r="D97" s="248"/>
      <c r="E97" s="248"/>
      <c r="F97" s="248"/>
      <c r="G97" s="248"/>
      <c r="H97" s="248"/>
      <c r="I97" s="249" t="s">
        <v>101</v>
      </c>
      <c r="J97" s="197"/>
      <c r="K97" s="197"/>
      <c r="L97" s="197"/>
      <c r="M97" s="197"/>
      <c r="N97" s="254"/>
      <c r="O97" s="255"/>
      <c r="P97" s="255"/>
      <c r="Q97" s="255"/>
      <c r="R97" s="255"/>
      <c r="S97" s="255"/>
    </row>
    <row r="98" spans="2:21" s="245" customFormat="1" ht="15" x14ac:dyDescent="0.25">
      <c r="C98" s="367" t="s">
        <v>37</v>
      </c>
      <c r="D98" s="265"/>
      <c r="E98" s="265"/>
      <c r="F98" s="510" t="str">
        <f>"aantaallen "&amp;C95</f>
        <v>aantaallen Stuks</v>
      </c>
      <c r="G98" s="265"/>
      <c r="H98" s="265" t="s">
        <v>0</v>
      </c>
      <c r="I98" s="249" t="s">
        <v>99</v>
      </c>
      <c r="J98" s="197"/>
      <c r="K98" s="197"/>
      <c r="L98" s="197"/>
      <c r="M98" s="197"/>
      <c r="N98" s="254"/>
      <c r="O98" s="255"/>
      <c r="P98" s="255"/>
      <c r="Q98" s="255"/>
      <c r="R98" s="255"/>
      <c r="S98" s="255"/>
    </row>
    <row r="99" spans="2:21" s="245" customFormat="1" ht="15" customHeight="1" x14ac:dyDescent="0.25">
      <c r="C99" s="256"/>
      <c r="D99" s="512" t="str">
        <f>"aantallen "&amp;C95</f>
        <v>aantallen Stuks</v>
      </c>
      <c r="E99" s="513"/>
      <c r="F99" s="511"/>
      <c r="G99" s="267" t="s">
        <v>45</v>
      </c>
      <c r="H99" s="510" t="s">
        <v>55</v>
      </c>
      <c r="I99" s="266" t="s">
        <v>100</v>
      </c>
      <c r="J99" s="197"/>
      <c r="K99" s="197"/>
      <c r="L99" s="197"/>
      <c r="M99" s="197"/>
      <c r="N99" s="254"/>
      <c r="O99" s="255"/>
      <c r="P99" s="255"/>
      <c r="Q99" s="255"/>
      <c r="R99" s="255"/>
      <c r="S99" s="255"/>
    </row>
    <row r="100" spans="2:21" s="245" customFormat="1" ht="15" x14ac:dyDescent="0.25">
      <c r="C100" s="269" t="s">
        <v>36</v>
      </c>
      <c r="D100" s="270" t="s">
        <v>13</v>
      </c>
      <c r="E100" s="271" t="s">
        <v>14</v>
      </c>
      <c r="F100" s="272" t="s">
        <v>43</v>
      </c>
      <c r="G100" s="273" t="str">
        <f>C95</f>
        <v>Stuks</v>
      </c>
      <c r="H100" s="514"/>
      <c r="I100" s="274" t="s">
        <v>98</v>
      </c>
      <c r="J100" s="197"/>
      <c r="K100" s="197"/>
      <c r="L100" s="197"/>
      <c r="M100" s="197"/>
      <c r="N100" s="254"/>
      <c r="O100" s="255"/>
      <c r="P100" s="255"/>
      <c r="Q100" s="255"/>
      <c r="R100" s="276"/>
      <c r="S100" s="255"/>
    </row>
    <row r="101" spans="2:21" s="203" customFormat="1" ht="15" x14ac:dyDescent="0.2">
      <c r="B101" s="277"/>
      <c r="C101" s="278" t="s">
        <v>15</v>
      </c>
      <c r="D101" s="279">
        <v>1</v>
      </c>
      <c r="E101" s="313"/>
      <c r="F101" s="280" t="str">
        <f>IF(+E101&lt;&gt;0,E101,"&gt;")</f>
        <v>&gt;</v>
      </c>
      <c r="G101" s="281">
        <f>+$D$95</f>
        <v>0</v>
      </c>
      <c r="H101" s="86"/>
      <c r="I101" s="282">
        <f>IF(D101="","",+G101*(1-H101))</f>
        <v>0</v>
      </c>
      <c r="J101" s="197"/>
      <c r="K101" s="197"/>
      <c r="L101" s="197"/>
      <c r="M101" s="197"/>
      <c r="N101" s="195"/>
      <c r="O101" s="283"/>
      <c r="P101" s="283"/>
      <c r="Q101" s="283"/>
      <c r="R101" s="284"/>
      <c r="S101" s="205"/>
    </row>
    <row r="102" spans="2:21" s="203" customFormat="1" ht="15" x14ac:dyDescent="0.2">
      <c r="B102" s="277"/>
      <c r="C102" s="285" t="s">
        <v>16</v>
      </c>
      <c r="D102" s="279" t="str">
        <f>IF(OR(E101="",E101="&gt;"),"",E101+1)</f>
        <v/>
      </c>
      <c r="E102" s="313"/>
      <c r="F102" s="280" t="str">
        <f>IF(D102="","",IF(+E102&lt;&gt;0,E102,"&gt;"))</f>
        <v/>
      </c>
      <c r="G102" s="281" t="str">
        <f>IF(D102=""," ",+$D$95)</f>
        <v xml:space="preserve"> </v>
      </c>
      <c r="H102" s="86"/>
      <c r="I102" s="282" t="str">
        <f>IF(D102="","",+G102*(1-H102))</f>
        <v/>
      </c>
      <c r="J102" s="197"/>
      <c r="K102" s="197"/>
      <c r="L102" s="197"/>
      <c r="M102" s="197"/>
      <c r="N102" s="195"/>
      <c r="O102" s="283"/>
      <c r="P102" s="283"/>
      <c r="Q102" s="283"/>
      <c r="R102" s="284"/>
      <c r="S102" s="205"/>
    </row>
    <row r="103" spans="2:21" s="203" customFormat="1" ht="15" x14ac:dyDescent="0.2">
      <c r="B103" s="277"/>
      <c r="C103" s="286" t="s">
        <v>17</v>
      </c>
      <c r="D103" s="279" t="str">
        <f>IF(OR(E102="",E102="&gt;"),"",E102+1)</f>
        <v/>
      </c>
      <c r="E103" s="287" t="s">
        <v>34</v>
      </c>
      <c r="F103" s="280" t="str">
        <f>IF(D103="","",IF(+E103&lt;&gt;0,E103,"&gt;"))</f>
        <v/>
      </c>
      <c r="G103" s="281" t="str">
        <f>IF(D103=""," ",+$D$95)</f>
        <v xml:space="preserve"> </v>
      </c>
      <c r="H103" s="86"/>
      <c r="I103" s="282" t="str">
        <f>IF(D103="","",+G103*(1-H103))</f>
        <v/>
      </c>
      <c r="J103" s="197"/>
      <c r="K103" s="197"/>
      <c r="L103" s="197"/>
      <c r="M103" s="197"/>
      <c r="N103" s="195"/>
      <c r="O103" s="283"/>
      <c r="P103" s="283"/>
      <c r="Q103" s="283"/>
      <c r="R103" s="284"/>
      <c r="S103" s="205"/>
    </row>
    <row r="104" spans="2:21" s="203" customFormat="1" ht="16.149999999999999" customHeight="1" x14ac:dyDescent="0.25">
      <c r="B104" s="277"/>
      <c r="C104" s="504" t="s">
        <v>203</v>
      </c>
      <c r="D104" s="505"/>
      <c r="E104" s="505"/>
      <c r="F104" s="505"/>
      <c r="G104" s="505"/>
      <c r="H104" s="506"/>
      <c r="J104" s="197"/>
      <c r="K104" s="197"/>
      <c r="L104" s="197"/>
      <c r="M104" s="197"/>
      <c r="N104" s="195"/>
      <c r="O104" s="288"/>
      <c r="P104" s="283"/>
      <c r="Q104" s="283"/>
      <c r="R104" s="205"/>
      <c r="S104" s="205"/>
    </row>
    <row r="105" spans="2:21" s="203" customFormat="1" ht="15" x14ac:dyDescent="0.25">
      <c r="B105" s="277"/>
      <c r="C105" s="507"/>
      <c r="D105" s="508"/>
      <c r="E105" s="508"/>
      <c r="F105" s="508"/>
      <c r="G105" s="508"/>
      <c r="H105" s="509"/>
      <c r="J105" s="197"/>
      <c r="K105" s="197"/>
      <c r="L105" s="197"/>
      <c r="M105" s="197"/>
      <c r="N105" s="195"/>
      <c r="O105" s="288"/>
      <c r="P105" s="283"/>
      <c r="Q105" s="289"/>
      <c r="R105" s="205"/>
      <c r="S105" s="205"/>
    </row>
    <row r="106" spans="2:21" s="203" customFormat="1" ht="15" x14ac:dyDescent="0.25">
      <c r="B106" s="277"/>
      <c r="C106" s="205"/>
      <c r="D106" s="239"/>
      <c r="E106" s="239"/>
      <c r="F106" s="239"/>
      <c r="G106" s="239"/>
      <c r="H106" s="239"/>
      <c r="I106" s="239"/>
      <c r="J106" s="239"/>
      <c r="K106" s="239"/>
      <c r="L106" s="239"/>
      <c r="M106" s="239"/>
      <c r="N106" s="239"/>
      <c r="O106" s="197"/>
      <c r="P106" s="197"/>
      <c r="Q106" s="288"/>
      <c r="R106" s="283"/>
      <c r="S106" s="205"/>
      <c r="T106" s="205"/>
      <c r="U106" s="205"/>
    </row>
    <row r="107" spans="2:21" s="203" customFormat="1" ht="15" x14ac:dyDescent="0.25">
      <c r="C107" s="228" t="s">
        <v>193</v>
      </c>
      <c r="D107" s="219" t="s">
        <v>23</v>
      </c>
      <c r="E107" s="239"/>
      <c r="F107" s="239"/>
      <c r="G107" s="239"/>
      <c r="H107" s="239"/>
      <c r="I107" s="239"/>
      <c r="J107" s="239"/>
      <c r="K107" s="239"/>
      <c r="L107" s="239"/>
      <c r="M107" s="239"/>
      <c r="N107" s="239"/>
      <c r="O107" s="197"/>
      <c r="P107" s="197"/>
      <c r="Q107" s="205"/>
      <c r="R107" s="205"/>
      <c r="S107" s="205"/>
      <c r="T107" s="205"/>
      <c r="U107" s="205"/>
    </row>
    <row r="108" spans="2:21" s="203" customFormat="1" ht="15" hidden="1" x14ac:dyDescent="0.25">
      <c r="C108" s="292" t="s">
        <v>94</v>
      </c>
      <c r="D108" s="293">
        <v>10</v>
      </c>
      <c r="E108" s="239"/>
      <c r="F108" s="239"/>
      <c r="G108" s="239"/>
      <c r="H108" s="239"/>
      <c r="I108" s="239"/>
      <c r="J108" s="239"/>
      <c r="K108" s="239"/>
      <c r="L108" s="239"/>
      <c r="M108" s="239"/>
      <c r="N108" s="239"/>
      <c r="O108" s="197"/>
      <c r="P108" s="197"/>
      <c r="Q108" s="205"/>
      <c r="R108" s="205"/>
      <c r="S108" s="205"/>
      <c r="T108" s="205"/>
      <c r="U108" s="205"/>
    </row>
    <row r="109" spans="2:21" s="203" customFormat="1" ht="15" x14ac:dyDescent="0.25">
      <c r="C109" s="292" t="s">
        <v>94</v>
      </c>
      <c r="D109" s="376">
        <v>10</v>
      </c>
      <c r="E109" s="239"/>
      <c r="F109" s="377"/>
      <c r="G109" s="239"/>
      <c r="H109" s="239"/>
      <c r="I109" s="239"/>
      <c r="J109" s="239"/>
      <c r="K109" s="239"/>
      <c r="L109" s="239"/>
      <c r="M109" s="239"/>
      <c r="N109" s="239"/>
      <c r="O109" s="197"/>
      <c r="P109" s="197"/>
      <c r="Q109" s="205"/>
      <c r="R109" s="205"/>
      <c r="S109" s="205"/>
      <c r="T109" s="205"/>
      <c r="U109" s="205"/>
    </row>
    <row r="110" spans="2:21" s="203" customFormat="1" ht="15" x14ac:dyDescent="0.25">
      <c r="C110" s="292" t="str">
        <f>"Prijs conform staffel cumulatief"</f>
        <v>Prijs conform staffel cumulatief</v>
      </c>
      <c r="D110" s="295">
        <f>IF(ISERROR(VLOOKUP(D108,$D$101:$I$103,6,TRUE)),"",VLOOKUP(D108,$D$101:$I$103,6,TRUE))</f>
        <v>0</v>
      </c>
      <c r="E110" s="239"/>
      <c r="F110" s="239"/>
      <c r="G110" s="239"/>
      <c r="H110" s="239"/>
      <c r="I110" s="239"/>
      <c r="J110" s="239"/>
      <c r="K110" s="239"/>
      <c r="L110" s="239"/>
      <c r="M110" s="239"/>
      <c r="N110" s="239"/>
      <c r="O110" s="197"/>
      <c r="P110" s="205"/>
      <c r="Q110" s="205"/>
      <c r="R110" s="205"/>
      <c r="S110" s="205"/>
      <c r="T110" s="205"/>
      <c r="U110" s="205"/>
    </row>
    <row r="111" spans="2:21" s="203" customFormat="1" ht="15.75" thickBot="1" x14ac:dyDescent="0.3">
      <c r="C111" s="292" t="s">
        <v>194</v>
      </c>
      <c r="D111" s="297">
        <f>IF(ISERROR(+D110*D109),0,+D110*D109)</f>
        <v>0</v>
      </c>
      <c r="E111" s="239"/>
      <c r="F111" s="239"/>
      <c r="G111" s="239"/>
      <c r="H111" s="239"/>
      <c r="I111" s="239"/>
      <c r="J111" s="239"/>
      <c r="K111" s="239"/>
      <c r="L111" s="239"/>
      <c r="M111" s="239"/>
      <c r="N111" s="239"/>
      <c r="O111" s="197"/>
      <c r="P111" s="205"/>
      <c r="Q111" s="205"/>
      <c r="R111" s="205"/>
      <c r="S111" s="205"/>
      <c r="T111" s="205"/>
      <c r="U111" s="205"/>
    </row>
    <row r="112" spans="2:21" s="203" customFormat="1" ht="15.75" thickTop="1" x14ac:dyDescent="0.25">
      <c r="C112" s="239"/>
      <c r="D112" s="239"/>
      <c r="E112" s="239"/>
      <c r="F112" s="239"/>
      <c r="G112" s="239"/>
      <c r="H112" s="239"/>
      <c r="I112" s="239"/>
      <c r="J112" s="239"/>
      <c r="K112" s="239"/>
      <c r="L112" s="239"/>
      <c r="M112" s="239"/>
      <c r="N112" s="239"/>
      <c r="O112" s="197"/>
      <c r="P112" s="205"/>
      <c r="Q112" s="205"/>
      <c r="R112" s="205"/>
      <c r="S112" s="205"/>
      <c r="T112" s="205"/>
      <c r="U112" s="205"/>
    </row>
    <row r="113" spans="2:21" s="203" customFormat="1" ht="15" x14ac:dyDescent="0.25">
      <c r="C113" s="228" t="s">
        <v>32</v>
      </c>
      <c r="D113" s="301" t="s">
        <v>41</v>
      </c>
      <c r="E113" s="239"/>
      <c r="F113" s="239"/>
      <c r="G113" s="239"/>
      <c r="H113" s="239"/>
      <c r="I113" s="239"/>
      <c r="J113" s="239"/>
      <c r="K113" s="197"/>
      <c r="L113" s="197"/>
      <c r="M113" s="205"/>
      <c r="N113" s="205"/>
      <c r="O113" s="197"/>
      <c r="P113" s="205"/>
      <c r="Q113" s="205"/>
      <c r="R113" s="205"/>
      <c r="S113" s="205"/>
      <c r="T113" s="205"/>
      <c r="U113" s="205"/>
    </row>
    <row r="114" spans="2:21" s="203" customFormat="1" ht="15.75" thickBot="1" x14ac:dyDescent="0.3">
      <c r="C114" s="312" t="s">
        <v>52</v>
      </c>
      <c r="D114" s="303">
        <f>+D111</f>
        <v>0</v>
      </c>
      <c r="E114" s="304"/>
      <c r="G114" s="239"/>
      <c r="H114" s="239"/>
      <c r="I114" s="239"/>
      <c r="J114" s="239"/>
      <c r="K114" s="197"/>
      <c r="L114" s="197"/>
      <c r="M114" s="205"/>
      <c r="N114" s="205"/>
      <c r="O114" s="197"/>
      <c r="P114" s="205"/>
      <c r="Q114" s="205"/>
      <c r="R114" s="205"/>
      <c r="S114" s="205"/>
      <c r="T114" s="205"/>
      <c r="U114" s="205"/>
    </row>
    <row r="115" spans="2:21" s="203" customFormat="1" ht="16.5" thickTop="1" thickBot="1" x14ac:dyDescent="0.3">
      <c r="B115" s="225"/>
      <c r="C115" s="225"/>
      <c r="D115" s="226"/>
      <c r="E115" s="226"/>
      <c r="F115" s="226"/>
      <c r="G115" s="226"/>
      <c r="H115" s="226"/>
      <c r="I115" s="226"/>
      <c r="J115" s="226"/>
      <c r="K115" s="226"/>
      <c r="L115" s="226"/>
      <c r="M115" s="226"/>
      <c r="N115" s="226"/>
      <c r="O115" s="197"/>
      <c r="P115" s="205"/>
      <c r="Q115" s="205"/>
      <c r="R115" s="205"/>
      <c r="S115" s="205"/>
      <c r="T115" s="205"/>
      <c r="U115" s="205"/>
    </row>
    <row r="116" spans="2:21" s="203" customFormat="1" ht="15" x14ac:dyDescent="0.25">
      <c r="B116" s="211"/>
      <c r="C116" s="211"/>
      <c r="D116" s="212"/>
      <c r="E116" s="212"/>
      <c r="F116" s="212"/>
      <c r="G116" s="212"/>
      <c r="H116" s="212"/>
      <c r="I116" s="212"/>
      <c r="J116" s="212"/>
      <c r="K116" s="212"/>
      <c r="L116" s="212"/>
      <c r="M116" s="212"/>
      <c r="N116" s="195"/>
      <c r="O116" s="197"/>
      <c r="P116" s="205"/>
      <c r="Q116" s="205"/>
      <c r="R116" s="205"/>
      <c r="S116" s="205"/>
      <c r="T116" s="205"/>
      <c r="U116" s="205"/>
    </row>
    <row r="117" spans="2:21" s="203" customFormat="1" ht="14.25" hidden="1" x14ac:dyDescent="0.25">
      <c r="C117" s="211"/>
      <c r="D117" s="212"/>
      <c r="E117" s="212"/>
      <c r="F117" s="212"/>
      <c r="G117" s="212"/>
      <c r="H117" s="212"/>
      <c r="I117" s="212"/>
      <c r="J117" s="212"/>
      <c r="K117" s="212"/>
      <c r="L117" s="212"/>
      <c r="M117" s="212"/>
      <c r="N117" s="195"/>
      <c r="O117" s="212"/>
      <c r="P117" s="205"/>
      <c r="Q117" s="205"/>
      <c r="R117" s="205"/>
      <c r="S117" s="205"/>
      <c r="T117" s="205"/>
      <c r="U117" s="205"/>
    </row>
    <row r="118" spans="2:21" s="203" customFormat="1" ht="14.25" hidden="1" x14ac:dyDescent="0.25">
      <c r="C118" s="211"/>
      <c r="D118" s="212"/>
      <c r="E118" s="212"/>
      <c r="F118" s="212"/>
      <c r="G118" s="212"/>
      <c r="H118" s="212"/>
      <c r="I118" s="212"/>
      <c r="J118" s="212"/>
      <c r="K118" s="212"/>
      <c r="L118" s="212"/>
      <c r="M118" s="212"/>
      <c r="N118" s="195"/>
      <c r="O118" s="212"/>
      <c r="P118" s="205"/>
      <c r="Q118" s="205"/>
      <c r="R118" s="205"/>
      <c r="S118" s="205"/>
      <c r="T118" s="205"/>
      <c r="U118" s="205"/>
    </row>
    <row r="119" spans="2:21" s="203" customFormat="1" ht="14.25" hidden="1" x14ac:dyDescent="0.25">
      <c r="C119" s="211"/>
      <c r="D119" s="212"/>
      <c r="E119" s="212"/>
      <c r="F119" s="212"/>
      <c r="G119" s="212"/>
      <c r="H119" s="212"/>
      <c r="I119" s="212"/>
      <c r="J119" s="212"/>
      <c r="K119" s="212"/>
      <c r="L119" s="212"/>
      <c r="M119" s="212"/>
      <c r="N119" s="195"/>
      <c r="O119" s="212"/>
      <c r="P119" s="205"/>
      <c r="Q119" s="205"/>
      <c r="R119" s="205"/>
      <c r="S119" s="205"/>
      <c r="T119" s="205"/>
      <c r="U119" s="205"/>
    </row>
    <row r="120" spans="2:21" s="203" customFormat="1" ht="14.25" hidden="1" x14ac:dyDescent="0.25">
      <c r="C120" s="211"/>
      <c r="D120" s="212"/>
      <c r="E120" s="212"/>
      <c r="F120" s="212"/>
      <c r="G120" s="212"/>
      <c r="H120" s="212"/>
      <c r="I120" s="212"/>
      <c r="J120" s="212"/>
      <c r="K120" s="212"/>
      <c r="L120" s="212"/>
      <c r="M120" s="212"/>
      <c r="N120" s="195"/>
      <c r="O120" s="212"/>
      <c r="P120" s="205"/>
      <c r="Q120" s="205"/>
      <c r="R120" s="205"/>
      <c r="S120" s="205"/>
      <c r="T120" s="205"/>
      <c r="U120" s="205"/>
    </row>
    <row r="121" spans="2:21" s="203" customFormat="1" ht="14.25" hidden="1" x14ac:dyDescent="0.25">
      <c r="C121" s="211"/>
      <c r="D121" s="212"/>
      <c r="E121" s="212"/>
      <c r="F121" s="212"/>
      <c r="G121" s="212"/>
      <c r="H121" s="212"/>
      <c r="I121" s="212"/>
      <c r="J121" s="212"/>
      <c r="K121" s="212"/>
      <c r="L121" s="212"/>
      <c r="M121" s="212"/>
      <c r="N121" s="195"/>
      <c r="O121" s="212"/>
      <c r="P121" s="205"/>
      <c r="Q121" s="205"/>
      <c r="R121" s="205"/>
      <c r="S121" s="205"/>
      <c r="T121" s="205"/>
      <c r="U121" s="205"/>
    </row>
    <row r="122" spans="2:21" s="203" customFormat="1" ht="14.25" hidden="1" x14ac:dyDescent="0.25">
      <c r="C122" s="211"/>
      <c r="D122" s="212"/>
      <c r="E122" s="212"/>
      <c r="F122" s="212"/>
      <c r="G122" s="212"/>
      <c r="H122" s="212"/>
      <c r="I122" s="212"/>
      <c r="J122" s="212"/>
      <c r="K122" s="212"/>
      <c r="L122" s="212"/>
      <c r="M122" s="212"/>
      <c r="N122" s="195"/>
      <c r="O122" s="212"/>
      <c r="P122" s="205"/>
      <c r="Q122" s="205"/>
      <c r="R122" s="205"/>
      <c r="S122" s="205"/>
      <c r="T122" s="205"/>
      <c r="U122" s="205"/>
    </row>
    <row r="123" spans="2:21" s="203" customFormat="1" ht="14.25" hidden="1" x14ac:dyDescent="0.25">
      <c r="C123" s="211"/>
      <c r="D123" s="212"/>
      <c r="E123" s="212"/>
      <c r="F123" s="212"/>
      <c r="G123" s="212"/>
      <c r="H123" s="212"/>
      <c r="I123" s="212"/>
      <c r="J123" s="212"/>
      <c r="K123" s="212"/>
      <c r="L123" s="212"/>
      <c r="M123" s="212"/>
      <c r="N123" s="195"/>
      <c r="O123" s="212"/>
      <c r="P123" s="205"/>
      <c r="Q123" s="205"/>
      <c r="R123" s="205"/>
      <c r="S123" s="205"/>
      <c r="T123" s="205"/>
      <c r="U123" s="205"/>
    </row>
    <row r="124" spans="2:21" s="203" customFormat="1" ht="14.25" hidden="1" x14ac:dyDescent="0.25">
      <c r="C124" s="211"/>
      <c r="D124" s="212"/>
      <c r="E124" s="212"/>
      <c r="F124" s="212"/>
      <c r="G124" s="212"/>
      <c r="H124" s="212"/>
      <c r="I124" s="212"/>
      <c r="J124" s="212"/>
      <c r="K124" s="212"/>
      <c r="L124" s="212"/>
      <c r="M124" s="212"/>
      <c r="N124" s="195"/>
      <c r="O124" s="212"/>
      <c r="P124" s="205"/>
      <c r="Q124" s="205"/>
      <c r="R124" s="205"/>
      <c r="S124" s="205"/>
      <c r="T124" s="205"/>
      <c r="U124" s="205"/>
    </row>
    <row r="125" spans="2:21" s="203" customFormat="1" ht="14.25" hidden="1" x14ac:dyDescent="0.25">
      <c r="C125" s="211"/>
      <c r="D125" s="212"/>
      <c r="E125" s="212"/>
      <c r="F125" s="212"/>
      <c r="G125" s="212"/>
      <c r="H125" s="212"/>
      <c r="I125" s="212"/>
      <c r="J125" s="212"/>
      <c r="K125" s="212"/>
      <c r="L125" s="212"/>
      <c r="M125" s="212"/>
      <c r="N125" s="195"/>
      <c r="O125" s="212"/>
      <c r="P125" s="205"/>
      <c r="Q125" s="205"/>
      <c r="R125" s="205"/>
      <c r="S125" s="205"/>
      <c r="T125" s="205"/>
      <c r="U125" s="205"/>
    </row>
    <row r="126" spans="2:21" s="203" customFormat="1" ht="14.25" hidden="1" x14ac:dyDescent="0.25">
      <c r="C126" s="211"/>
      <c r="D126" s="212"/>
      <c r="E126" s="212"/>
      <c r="F126" s="212"/>
      <c r="G126" s="212"/>
      <c r="H126" s="212"/>
      <c r="I126" s="212"/>
      <c r="J126" s="212"/>
      <c r="K126" s="212"/>
      <c r="L126" s="212"/>
      <c r="M126" s="212"/>
      <c r="N126" s="195"/>
      <c r="O126" s="212"/>
      <c r="P126" s="205"/>
      <c r="Q126" s="205"/>
      <c r="R126" s="205"/>
      <c r="S126" s="205"/>
      <c r="T126" s="205"/>
      <c r="U126" s="205"/>
    </row>
    <row r="127" spans="2:21" s="203" customFormat="1" ht="14.25" hidden="1" x14ac:dyDescent="0.25">
      <c r="C127" s="211"/>
      <c r="D127" s="212"/>
      <c r="E127" s="212"/>
      <c r="F127" s="212"/>
      <c r="G127" s="212"/>
      <c r="H127" s="212"/>
      <c r="I127" s="212"/>
      <c r="J127" s="212"/>
      <c r="K127" s="212"/>
      <c r="L127" s="212"/>
      <c r="M127" s="212"/>
      <c r="N127" s="195"/>
      <c r="O127" s="212"/>
      <c r="P127" s="205"/>
      <c r="Q127" s="205"/>
      <c r="R127" s="205"/>
      <c r="S127" s="205"/>
      <c r="T127" s="205"/>
      <c r="U127" s="205"/>
    </row>
    <row r="128" spans="2:21" s="203" customFormat="1" ht="14.25" hidden="1" x14ac:dyDescent="0.25">
      <c r="C128" s="211"/>
      <c r="D128" s="212"/>
      <c r="E128" s="212"/>
      <c r="F128" s="212"/>
      <c r="G128" s="212"/>
      <c r="H128" s="212"/>
      <c r="I128" s="212"/>
      <c r="J128" s="212"/>
      <c r="K128" s="212"/>
      <c r="L128" s="212"/>
      <c r="M128" s="212"/>
      <c r="N128" s="195"/>
      <c r="O128" s="212"/>
      <c r="P128" s="205"/>
      <c r="Q128" s="205"/>
      <c r="R128" s="205"/>
      <c r="S128" s="205"/>
      <c r="T128" s="205"/>
      <c r="U128" s="205"/>
    </row>
    <row r="129" spans="3:21" s="203" customFormat="1" ht="12.75" hidden="1" x14ac:dyDescent="0.25">
      <c r="C129" s="211"/>
      <c r="D129" s="212"/>
      <c r="E129" s="212"/>
      <c r="F129" s="212"/>
      <c r="G129" s="212"/>
      <c r="H129" s="212"/>
      <c r="I129" s="212"/>
      <c r="J129" s="212"/>
      <c r="K129" s="212"/>
      <c r="L129" s="212"/>
      <c r="M129" s="212"/>
      <c r="N129" s="212"/>
      <c r="O129" s="212"/>
      <c r="P129" s="205"/>
      <c r="Q129" s="205"/>
      <c r="R129" s="205"/>
      <c r="S129" s="205"/>
      <c r="T129" s="205"/>
      <c r="U129" s="205"/>
    </row>
    <row r="130" spans="3:21" s="203" customFormat="1" ht="12.75" hidden="1" x14ac:dyDescent="0.25">
      <c r="C130" s="211"/>
      <c r="D130" s="212"/>
      <c r="E130" s="212"/>
      <c r="F130" s="212"/>
      <c r="G130" s="212"/>
      <c r="H130" s="212"/>
      <c r="I130" s="212"/>
      <c r="J130" s="212"/>
      <c r="K130" s="212"/>
      <c r="L130" s="212"/>
      <c r="M130" s="212"/>
      <c r="N130" s="212"/>
      <c r="O130" s="212"/>
      <c r="P130" s="205"/>
      <c r="Q130" s="205"/>
      <c r="R130" s="205"/>
      <c r="S130" s="205"/>
      <c r="T130" s="205"/>
      <c r="U130" s="205"/>
    </row>
    <row r="131" spans="3:21" s="203" customFormat="1" ht="12.75" hidden="1" x14ac:dyDescent="0.25">
      <c r="C131" s="211"/>
      <c r="D131" s="212"/>
      <c r="E131" s="212"/>
      <c r="F131" s="212"/>
      <c r="G131" s="212"/>
      <c r="H131" s="212"/>
      <c r="I131" s="212"/>
      <c r="J131" s="212"/>
      <c r="K131" s="212"/>
      <c r="L131" s="212"/>
      <c r="M131" s="212"/>
      <c r="N131" s="212"/>
      <c r="O131" s="212"/>
      <c r="P131" s="205"/>
      <c r="Q131" s="205"/>
      <c r="R131" s="205"/>
      <c r="S131" s="205"/>
      <c r="T131" s="205"/>
      <c r="U131" s="205"/>
    </row>
    <row r="132" spans="3:21" s="203" customFormat="1" ht="12.75" hidden="1" x14ac:dyDescent="0.25">
      <c r="C132" s="211"/>
      <c r="D132" s="212"/>
      <c r="E132" s="212"/>
      <c r="F132" s="212"/>
      <c r="G132" s="212"/>
      <c r="H132" s="212"/>
      <c r="I132" s="212"/>
      <c r="J132" s="212"/>
      <c r="K132" s="212"/>
      <c r="L132" s="212"/>
      <c r="M132" s="212"/>
      <c r="N132" s="212"/>
      <c r="O132" s="212"/>
      <c r="P132" s="205"/>
      <c r="Q132" s="205"/>
      <c r="R132" s="205"/>
      <c r="S132" s="205"/>
      <c r="T132" s="205"/>
      <c r="U132" s="205"/>
    </row>
    <row r="133" spans="3:21" s="203" customFormat="1" ht="12.75" hidden="1" x14ac:dyDescent="0.25">
      <c r="C133" s="211"/>
      <c r="D133" s="212"/>
      <c r="E133" s="212"/>
      <c r="F133" s="212"/>
      <c r="G133" s="212"/>
      <c r="H133" s="212"/>
      <c r="I133" s="212"/>
      <c r="J133" s="212"/>
      <c r="K133" s="212"/>
      <c r="L133" s="212"/>
      <c r="M133" s="212"/>
      <c r="N133" s="212"/>
      <c r="O133" s="212"/>
      <c r="P133" s="205"/>
      <c r="Q133" s="205"/>
      <c r="R133" s="205"/>
      <c r="S133" s="205"/>
      <c r="T133" s="205"/>
      <c r="U133" s="205"/>
    </row>
    <row r="134" spans="3:21" s="203" customFormat="1" ht="12.75" hidden="1" x14ac:dyDescent="0.25">
      <c r="C134" s="211"/>
      <c r="D134" s="212"/>
      <c r="E134" s="212"/>
      <c r="F134" s="212"/>
      <c r="G134" s="212"/>
      <c r="H134" s="212"/>
      <c r="I134" s="212"/>
      <c r="J134" s="212"/>
      <c r="K134" s="212"/>
      <c r="L134" s="212"/>
      <c r="M134" s="212"/>
      <c r="N134" s="212"/>
      <c r="O134" s="212"/>
      <c r="P134" s="205"/>
      <c r="Q134" s="205"/>
      <c r="R134" s="205"/>
      <c r="S134" s="205"/>
      <c r="T134" s="205"/>
      <c r="U134" s="205"/>
    </row>
    <row r="135" spans="3:21" s="203" customFormat="1" ht="12.75" hidden="1" x14ac:dyDescent="0.25">
      <c r="C135" s="211"/>
      <c r="D135" s="212"/>
      <c r="E135" s="212"/>
      <c r="F135" s="212"/>
      <c r="G135" s="212"/>
      <c r="H135" s="212"/>
      <c r="I135" s="212"/>
      <c r="J135" s="212"/>
      <c r="K135" s="212"/>
      <c r="L135" s="212"/>
      <c r="M135" s="212"/>
      <c r="N135" s="212"/>
      <c r="O135" s="212"/>
      <c r="P135" s="205"/>
      <c r="Q135" s="205"/>
      <c r="R135" s="205"/>
      <c r="S135" s="205"/>
      <c r="T135" s="205"/>
      <c r="U135" s="205"/>
    </row>
    <row r="136" spans="3:21" s="203" customFormat="1" ht="12.75" hidden="1" x14ac:dyDescent="0.25">
      <c r="C136" s="211"/>
      <c r="D136" s="212"/>
      <c r="E136" s="212"/>
      <c r="F136" s="212"/>
      <c r="G136" s="212"/>
      <c r="H136" s="212"/>
      <c r="I136" s="212"/>
      <c r="J136" s="212"/>
      <c r="K136" s="212"/>
      <c r="L136" s="212"/>
      <c r="M136" s="212"/>
      <c r="N136" s="212"/>
      <c r="O136" s="212"/>
      <c r="P136" s="205"/>
      <c r="Q136" s="205"/>
      <c r="R136" s="205"/>
      <c r="S136" s="205"/>
      <c r="T136" s="205"/>
      <c r="U136" s="205"/>
    </row>
    <row r="137" spans="3:21" s="203" customFormat="1" ht="12.75" hidden="1" x14ac:dyDescent="0.25">
      <c r="C137" s="211"/>
      <c r="D137" s="212"/>
      <c r="E137" s="212"/>
      <c r="F137" s="212"/>
      <c r="G137" s="212"/>
      <c r="H137" s="212"/>
      <c r="I137" s="212"/>
      <c r="J137" s="212"/>
      <c r="K137" s="212"/>
      <c r="L137" s="212"/>
      <c r="M137" s="212"/>
      <c r="N137" s="212"/>
      <c r="O137" s="212"/>
      <c r="P137" s="205"/>
      <c r="Q137" s="205"/>
      <c r="R137" s="205"/>
      <c r="S137" s="205"/>
      <c r="T137" s="205"/>
      <c r="U137" s="205"/>
    </row>
    <row r="138" spans="3:21" s="203" customFormat="1" ht="12.75" hidden="1" x14ac:dyDescent="0.25">
      <c r="C138" s="211"/>
      <c r="D138" s="212"/>
      <c r="E138" s="212"/>
      <c r="F138" s="212"/>
      <c r="G138" s="212"/>
      <c r="H138" s="212"/>
      <c r="I138" s="212"/>
      <c r="J138" s="212"/>
      <c r="K138" s="212"/>
      <c r="L138" s="212"/>
      <c r="M138" s="212"/>
      <c r="N138" s="212"/>
      <c r="O138" s="212"/>
      <c r="P138" s="205"/>
      <c r="Q138" s="205"/>
      <c r="R138" s="205"/>
      <c r="S138" s="205"/>
      <c r="T138" s="205"/>
      <c r="U138" s="205"/>
    </row>
    <row r="139" spans="3:21" s="203" customFormat="1" ht="12.75" hidden="1" x14ac:dyDescent="0.25">
      <c r="C139" s="211"/>
      <c r="D139" s="212"/>
      <c r="E139" s="212"/>
      <c r="F139" s="212"/>
      <c r="G139" s="212"/>
      <c r="H139" s="212"/>
      <c r="I139" s="212"/>
      <c r="J139" s="212"/>
      <c r="K139" s="212"/>
      <c r="L139" s="212"/>
      <c r="M139" s="212"/>
      <c r="N139" s="212"/>
      <c r="O139" s="212"/>
      <c r="P139" s="205"/>
      <c r="Q139" s="205"/>
      <c r="R139" s="205"/>
      <c r="S139" s="205"/>
      <c r="T139" s="205"/>
      <c r="U139" s="205"/>
    </row>
    <row r="140" spans="3:21" s="203" customFormat="1" ht="12.75" hidden="1" x14ac:dyDescent="0.25">
      <c r="C140" s="211"/>
      <c r="D140" s="212"/>
      <c r="E140" s="212"/>
      <c r="F140" s="212"/>
      <c r="G140" s="212"/>
      <c r="H140" s="212"/>
      <c r="I140" s="212"/>
      <c r="J140" s="212"/>
      <c r="K140" s="212"/>
      <c r="L140" s="212"/>
      <c r="M140" s="212"/>
      <c r="N140" s="212"/>
      <c r="O140" s="212"/>
      <c r="P140" s="205"/>
      <c r="Q140" s="205"/>
      <c r="R140" s="205"/>
      <c r="S140" s="205"/>
      <c r="T140" s="205"/>
      <c r="U140" s="205"/>
    </row>
    <row r="141" spans="3:21" s="203" customFormat="1" ht="12.75" hidden="1" x14ac:dyDescent="0.25">
      <c r="C141" s="211"/>
      <c r="D141" s="212"/>
      <c r="E141" s="212"/>
      <c r="F141" s="212"/>
      <c r="G141" s="212"/>
      <c r="H141" s="212"/>
      <c r="I141" s="212"/>
      <c r="J141" s="212"/>
      <c r="K141" s="212"/>
      <c r="L141" s="212"/>
      <c r="M141" s="212"/>
      <c r="N141" s="212"/>
      <c r="O141" s="212"/>
      <c r="P141" s="205"/>
      <c r="Q141" s="205"/>
      <c r="R141" s="205"/>
      <c r="S141" s="205"/>
      <c r="T141" s="205"/>
      <c r="U141" s="205"/>
    </row>
    <row r="142" spans="3:21" s="203" customFormat="1" ht="12.75" hidden="1" x14ac:dyDescent="0.25">
      <c r="C142" s="211"/>
      <c r="D142" s="212"/>
      <c r="E142" s="212"/>
      <c r="F142" s="212"/>
      <c r="G142" s="212"/>
      <c r="H142" s="212"/>
      <c r="I142" s="212"/>
      <c r="J142" s="212"/>
      <c r="K142" s="212"/>
      <c r="L142" s="212"/>
      <c r="M142" s="212"/>
      <c r="N142" s="212"/>
      <c r="O142" s="212"/>
      <c r="P142" s="205"/>
      <c r="Q142" s="205"/>
      <c r="R142" s="205"/>
      <c r="S142" s="205"/>
      <c r="T142" s="205"/>
      <c r="U142" s="205"/>
    </row>
    <row r="143" spans="3:21" s="203" customFormat="1" ht="12.75" hidden="1" x14ac:dyDescent="0.25">
      <c r="C143" s="211"/>
      <c r="D143" s="212"/>
      <c r="E143" s="212"/>
      <c r="F143" s="212"/>
      <c r="G143" s="212"/>
      <c r="H143" s="212"/>
      <c r="I143" s="212"/>
      <c r="J143" s="212"/>
      <c r="K143" s="212"/>
      <c r="L143" s="212"/>
      <c r="M143" s="212"/>
      <c r="N143" s="212"/>
      <c r="O143" s="212"/>
      <c r="P143" s="205"/>
      <c r="Q143" s="205"/>
      <c r="R143" s="205"/>
      <c r="S143" s="205"/>
      <c r="T143" s="205"/>
      <c r="U143" s="205"/>
    </row>
    <row r="144" spans="3:21" s="203" customFormat="1" ht="12.75" hidden="1" x14ac:dyDescent="0.25">
      <c r="C144" s="211"/>
      <c r="D144" s="212"/>
      <c r="E144" s="212"/>
      <c r="F144" s="212"/>
      <c r="G144" s="212"/>
      <c r="H144" s="212"/>
      <c r="I144" s="212"/>
      <c r="J144" s="212"/>
      <c r="K144" s="212"/>
      <c r="L144" s="212"/>
      <c r="M144" s="212"/>
      <c r="N144" s="212"/>
      <c r="O144" s="212"/>
      <c r="P144" s="205"/>
      <c r="Q144" s="205"/>
      <c r="R144" s="205"/>
      <c r="S144" s="205"/>
      <c r="T144" s="205"/>
      <c r="U144" s="205"/>
    </row>
    <row r="145" spans="3:21" s="203" customFormat="1" ht="12.75" hidden="1" x14ac:dyDescent="0.25">
      <c r="C145" s="211"/>
      <c r="D145" s="212"/>
      <c r="E145" s="212"/>
      <c r="F145" s="212"/>
      <c r="G145" s="212"/>
      <c r="H145" s="212"/>
      <c r="I145" s="212"/>
      <c r="J145" s="212"/>
      <c r="K145" s="212"/>
      <c r="L145" s="212"/>
      <c r="M145" s="212"/>
      <c r="N145" s="212"/>
      <c r="O145" s="212"/>
      <c r="P145" s="205"/>
      <c r="Q145" s="205"/>
      <c r="R145" s="205"/>
      <c r="S145" s="205"/>
      <c r="T145" s="205"/>
      <c r="U145" s="205"/>
    </row>
    <row r="146" spans="3:21" s="203" customFormat="1" ht="12.75" hidden="1" x14ac:dyDescent="0.25">
      <c r="C146" s="211"/>
      <c r="D146" s="212"/>
      <c r="E146" s="212"/>
      <c r="F146" s="212"/>
      <c r="G146" s="212"/>
      <c r="H146" s="212"/>
      <c r="I146" s="212"/>
      <c r="J146" s="212"/>
      <c r="K146" s="212"/>
      <c r="L146" s="212"/>
      <c r="M146" s="212"/>
      <c r="N146" s="212"/>
      <c r="O146" s="212"/>
      <c r="P146" s="205"/>
      <c r="Q146" s="205"/>
      <c r="R146" s="205"/>
      <c r="S146" s="205"/>
      <c r="T146" s="205"/>
      <c r="U146" s="205"/>
    </row>
    <row r="147" spans="3:21" s="203" customFormat="1" ht="12.75" hidden="1" x14ac:dyDescent="0.25">
      <c r="C147" s="211"/>
      <c r="D147" s="212"/>
      <c r="E147" s="212"/>
      <c r="F147" s="212"/>
      <c r="G147" s="212"/>
      <c r="H147" s="212"/>
      <c r="I147" s="212"/>
      <c r="J147" s="212"/>
      <c r="K147" s="212"/>
      <c r="L147" s="212"/>
      <c r="M147" s="212"/>
      <c r="N147" s="212"/>
      <c r="O147" s="212"/>
      <c r="P147" s="205"/>
      <c r="Q147" s="205"/>
      <c r="R147" s="205"/>
      <c r="S147" s="205"/>
      <c r="T147" s="205"/>
      <c r="U147" s="205"/>
    </row>
    <row r="148" spans="3:21" s="203" customFormat="1" ht="12.75" hidden="1" x14ac:dyDescent="0.25">
      <c r="C148" s="211"/>
      <c r="D148" s="212"/>
      <c r="E148" s="212"/>
      <c r="F148" s="212"/>
      <c r="G148" s="212"/>
      <c r="H148" s="212"/>
      <c r="I148" s="212"/>
      <c r="J148" s="212"/>
      <c r="K148" s="212"/>
      <c r="L148" s="212"/>
      <c r="M148" s="212"/>
      <c r="N148" s="212"/>
      <c r="O148" s="212"/>
      <c r="P148" s="205"/>
      <c r="Q148" s="205"/>
      <c r="R148" s="205"/>
      <c r="S148" s="205"/>
      <c r="T148" s="205"/>
      <c r="U148" s="205"/>
    </row>
    <row r="149" spans="3:21" s="203" customFormat="1" ht="12.75" hidden="1" x14ac:dyDescent="0.25">
      <c r="C149" s="211"/>
      <c r="D149" s="212"/>
      <c r="E149" s="212"/>
      <c r="F149" s="212"/>
      <c r="G149" s="212"/>
      <c r="H149" s="212"/>
      <c r="I149" s="212"/>
      <c r="J149" s="212"/>
      <c r="K149" s="212"/>
      <c r="L149" s="212"/>
      <c r="M149" s="212"/>
      <c r="N149" s="212"/>
      <c r="O149" s="212"/>
      <c r="P149" s="205"/>
      <c r="Q149" s="205"/>
      <c r="R149" s="205"/>
      <c r="S149" s="205"/>
      <c r="T149" s="205"/>
      <c r="U149" s="205"/>
    </row>
    <row r="150" spans="3:21" s="203" customFormat="1" ht="12.75" hidden="1" x14ac:dyDescent="0.25">
      <c r="C150" s="211"/>
      <c r="D150" s="212"/>
      <c r="E150" s="212"/>
      <c r="F150" s="212"/>
      <c r="G150" s="212"/>
      <c r="H150" s="212"/>
      <c r="I150" s="212"/>
      <c r="J150" s="212"/>
      <c r="K150" s="212"/>
      <c r="L150" s="212"/>
      <c r="M150" s="212"/>
      <c r="N150" s="212"/>
      <c r="O150" s="212"/>
      <c r="P150" s="205"/>
      <c r="Q150" s="205"/>
      <c r="R150" s="205"/>
      <c r="S150" s="205"/>
      <c r="T150" s="205"/>
      <c r="U150" s="205"/>
    </row>
    <row r="151" spans="3:21" s="203" customFormat="1" ht="12.75" hidden="1" x14ac:dyDescent="0.25">
      <c r="C151" s="211"/>
      <c r="D151" s="212"/>
      <c r="E151" s="212"/>
      <c r="F151" s="212"/>
      <c r="G151" s="212"/>
      <c r="H151" s="212"/>
      <c r="I151" s="212"/>
      <c r="J151" s="212"/>
      <c r="K151" s="212"/>
      <c r="L151" s="212"/>
      <c r="M151" s="212"/>
      <c r="N151" s="212"/>
      <c r="O151" s="212"/>
      <c r="P151" s="205"/>
      <c r="Q151" s="205"/>
      <c r="R151" s="205"/>
      <c r="S151" s="205"/>
      <c r="T151" s="205"/>
      <c r="U151" s="205"/>
    </row>
    <row r="152" spans="3:21" s="203" customFormat="1" ht="12.75" hidden="1" x14ac:dyDescent="0.25">
      <c r="C152" s="211"/>
      <c r="D152" s="212"/>
      <c r="E152" s="212"/>
      <c r="F152" s="212"/>
      <c r="G152" s="212"/>
      <c r="H152" s="212"/>
      <c r="I152" s="212"/>
      <c r="J152" s="212"/>
      <c r="K152" s="212"/>
      <c r="L152" s="212"/>
      <c r="M152" s="212"/>
      <c r="N152" s="212"/>
      <c r="O152" s="212"/>
      <c r="P152" s="205"/>
      <c r="Q152" s="205"/>
      <c r="R152" s="205"/>
      <c r="S152" s="205"/>
      <c r="T152" s="205"/>
      <c r="U152" s="205"/>
    </row>
    <row r="153" spans="3:21" s="203" customFormat="1" ht="12.75" hidden="1" x14ac:dyDescent="0.25">
      <c r="C153" s="211"/>
      <c r="D153" s="212"/>
      <c r="E153" s="212"/>
      <c r="F153" s="212"/>
      <c r="G153" s="212"/>
      <c r="H153" s="212"/>
      <c r="I153" s="212"/>
      <c r="J153" s="212"/>
      <c r="K153" s="212"/>
      <c r="L153" s="212"/>
      <c r="M153" s="212"/>
      <c r="N153" s="212"/>
      <c r="O153" s="212"/>
      <c r="P153" s="205"/>
      <c r="Q153" s="205"/>
      <c r="R153" s="205"/>
      <c r="S153" s="205"/>
      <c r="T153" s="205"/>
      <c r="U153" s="205"/>
    </row>
    <row r="154" spans="3:21" s="203" customFormat="1" ht="12.75" hidden="1" x14ac:dyDescent="0.25">
      <c r="C154" s="211"/>
      <c r="D154" s="212"/>
      <c r="E154" s="212"/>
      <c r="F154" s="212"/>
      <c r="G154" s="212"/>
      <c r="H154" s="212"/>
      <c r="I154" s="212"/>
      <c r="J154" s="212"/>
      <c r="K154" s="212"/>
      <c r="L154" s="212"/>
      <c r="M154" s="212"/>
      <c r="N154" s="212"/>
      <c r="O154" s="212"/>
      <c r="P154" s="205"/>
      <c r="Q154" s="205"/>
      <c r="R154" s="205"/>
      <c r="S154" s="205"/>
      <c r="T154" s="205"/>
      <c r="U154" s="205"/>
    </row>
    <row r="155" spans="3:21" s="203" customFormat="1" ht="12.75" hidden="1" x14ac:dyDescent="0.25">
      <c r="C155" s="211"/>
      <c r="D155" s="212"/>
      <c r="E155" s="212"/>
      <c r="F155" s="212"/>
      <c r="G155" s="212"/>
      <c r="H155" s="212"/>
      <c r="I155" s="212"/>
      <c r="J155" s="212"/>
      <c r="K155" s="212"/>
      <c r="L155" s="212"/>
      <c r="M155" s="212"/>
      <c r="N155" s="212"/>
      <c r="O155" s="212"/>
      <c r="P155" s="205"/>
      <c r="Q155" s="205"/>
      <c r="R155" s="205"/>
      <c r="S155" s="205"/>
      <c r="T155" s="205"/>
      <c r="U155" s="205"/>
    </row>
    <row r="156" spans="3:21" s="203" customFormat="1" ht="12.75" hidden="1" x14ac:dyDescent="0.25">
      <c r="C156" s="211"/>
      <c r="D156" s="212"/>
      <c r="E156" s="212"/>
      <c r="F156" s="212"/>
      <c r="G156" s="212"/>
      <c r="H156" s="212"/>
      <c r="I156" s="212"/>
      <c r="J156" s="212"/>
      <c r="K156" s="212"/>
      <c r="L156" s="212"/>
      <c r="M156" s="212"/>
      <c r="N156" s="212"/>
      <c r="O156" s="212"/>
      <c r="P156" s="205"/>
      <c r="Q156" s="205"/>
      <c r="R156" s="205"/>
      <c r="S156" s="205"/>
      <c r="T156" s="205"/>
      <c r="U156" s="205"/>
    </row>
    <row r="157" spans="3:21" s="203" customFormat="1" ht="12.75" hidden="1" x14ac:dyDescent="0.25">
      <c r="C157" s="211"/>
      <c r="D157" s="212"/>
      <c r="E157" s="212"/>
      <c r="F157" s="212"/>
      <c r="G157" s="212"/>
      <c r="H157" s="212"/>
      <c r="I157" s="212"/>
      <c r="J157" s="212"/>
      <c r="K157" s="212"/>
      <c r="L157" s="212"/>
      <c r="M157" s="212"/>
      <c r="N157" s="212"/>
      <c r="O157" s="212"/>
      <c r="P157" s="205"/>
      <c r="Q157" s="205"/>
      <c r="R157" s="205"/>
      <c r="S157" s="205"/>
      <c r="T157" s="205"/>
      <c r="U157" s="205"/>
    </row>
    <row r="158" spans="3:21" s="203" customFormat="1" ht="12.75" hidden="1" x14ac:dyDescent="0.25">
      <c r="C158" s="211"/>
      <c r="D158" s="212"/>
      <c r="E158" s="212"/>
      <c r="F158" s="212"/>
      <c r="G158" s="212"/>
      <c r="H158" s="212"/>
      <c r="I158" s="212"/>
      <c r="J158" s="212"/>
      <c r="K158" s="212"/>
      <c r="L158" s="212"/>
      <c r="M158" s="212"/>
      <c r="N158" s="212"/>
      <c r="O158" s="212"/>
      <c r="P158" s="205"/>
      <c r="Q158" s="205"/>
      <c r="R158" s="205"/>
      <c r="S158" s="205"/>
      <c r="T158" s="205"/>
      <c r="U158" s="205"/>
    </row>
    <row r="159" spans="3:21" s="203" customFormat="1" ht="12.75" hidden="1" x14ac:dyDescent="0.25">
      <c r="C159" s="211"/>
      <c r="D159" s="212"/>
      <c r="E159" s="212"/>
      <c r="F159" s="212"/>
      <c r="G159" s="212"/>
      <c r="H159" s="212"/>
      <c r="I159" s="212"/>
      <c r="J159" s="212"/>
      <c r="K159" s="212"/>
      <c r="L159" s="212"/>
      <c r="M159" s="212"/>
      <c r="N159" s="212"/>
      <c r="O159" s="212"/>
      <c r="P159" s="205"/>
      <c r="Q159" s="205"/>
      <c r="R159" s="205"/>
      <c r="S159" s="205"/>
      <c r="T159" s="205"/>
      <c r="U159" s="205"/>
    </row>
    <row r="160" spans="3:21" s="203" customFormat="1" ht="12.75" hidden="1" x14ac:dyDescent="0.25">
      <c r="C160" s="211"/>
      <c r="D160" s="212"/>
      <c r="E160" s="212"/>
      <c r="F160" s="212"/>
      <c r="G160" s="212"/>
      <c r="H160" s="212"/>
      <c r="I160" s="212"/>
      <c r="J160" s="212"/>
      <c r="K160" s="212"/>
      <c r="L160" s="212"/>
      <c r="M160" s="212"/>
      <c r="N160" s="212"/>
      <c r="O160" s="212"/>
      <c r="P160" s="205"/>
      <c r="Q160" s="205"/>
      <c r="R160" s="205"/>
      <c r="S160" s="205"/>
      <c r="T160" s="205"/>
      <c r="U160" s="205"/>
    </row>
    <row r="161" spans="3:21" s="203" customFormat="1" ht="12.75" hidden="1" x14ac:dyDescent="0.25">
      <c r="C161" s="211"/>
      <c r="D161" s="212"/>
      <c r="E161" s="212"/>
      <c r="F161" s="212"/>
      <c r="G161" s="212"/>
      <c r="H161" s="212"/>
      <c r="I161" s="212"/>
      <c r="J161" s="212"/>
      <c r="K161" s="212"/>
      <c r="L161" s="212"/>
      <c r="M161" s="212"/>
      <c r="N161" s="212"/>
      <c r="O161" s="212"/>
      <c r="P161" s="205"/>
      <c r="Q161" s="205"/>
      <c r="R161" s="205"/>
      <c r="S161" s="205"/>
      <c r="T161" s="205"/>
      <c r="U161" s="205"/>
    </row>
    <row r="162" spans="3:21" s="203" customFormat="1" ht="12.75" hidden="1" x14ac:dyDescent="0.25">
      <c r="C162" s="211"/>
      <c r="D162" s="212"/>
      <c r="E162" s="212"/>
      <c r="F162" s="212"/>
      <c r="G162" s="212"/>
      <c r="H162" s="212"/>
      <c r="I162" s="212"/>
      <c r="J162" s="212"/>
      <c r="K162" s="212"/>
      <c r="L162" s="212"/>
      <c r="M162" s="212"/>
      <c r="N162" s="212"/>
      <c r="O162" s="212"/>
      <c r="P162" s="205"/>
      <c r="Q162" s="205"/>
      <c r="R162" s="205"/>
      <c r="S162" s="205"/>
      <c r="T162" s="205"/>
      <c r="U162" s="205"/>
    </row>
    <row r="163" spans="3:21" s="203" customFormat="1" ht="12.75" hidden="1" x14ac:dyDescent="0.25">
      <c r="C163" s="211"/>
      <c r="D163" s="212"/>
      <c r="E163" s="212"/>
      <c r="F163" s="212"/>
      <c r="G163" s="212"/>
      <c r="H163" s="212"/>
      <c r="I163" s="212"/>
      <c r="J163" s="212"/>
      <c r="K163" s="212"/>
      <c r="L163" s="212"/>
      <c r="M163" s="212"/>
      <c r="N163" s="212"/>
      <c r="O163" s="212"/>
      <c r="P163" s="205"/>
      <c r="Q163" s="205"/>
      <c r="R163" s="205"/>
      <c r="S163" s="205"/>
      <c r="T163" s="205"/>
      <c r="U163" s="205"/>
    </row>
    <row r="164" spans="3:21" s="203" customFormat="1" ht="12.75" hidden="1" x14ac:dyDescent="0.25">
      <c r="C164" s="211"/>
      <c r="D164" s="212"/>
      <c r="E164" s="212"/>
      <c r="F164" s="212"/>
      <c r="G164" s="212"/>
      <c r="H164" s="212"/>
      <c r="I164" s="212"/>
      <c r="J164" s="212"/>
      <c r="K164" s="212"/>
      <c r="L164" s="212"/>
      <c r="M164" s="212"/>
      <c r="N164" s="212"/>
      <c r="O164" s="212"/>
      <c r="P164" s="205"/>
      <c r="Q164" s="205"/>
      <c r="R164" s="205"/>
      <c r="S164" s="205"/>
      <c r="T164" s="205"/>
      <c r="U164" s="205"/>
    </row>
    <row r="165" spans="3:21" s="203" customFormat="1" ht="12.75" hidden="1" x14ac:dyDescent="0.25">
      <c r="C165" s="211"/>
      <c r="D165" s="212"/>
      <c r="E165" s="212"/>
      <c r="F165" s="212"/>
      <c r="G165" s="212"/>
      <c r="H165" s="212"/>
      <c r="I165" s="212"/>
      <c r="J165" s="212"/>
      <c r="K165" s="212"/>
      <c r="L165" s="212"/>
      <c r="M165" s="212"/>
      <c r="N165" s="212"/>
      <c r="O165" s="212"/>
      <c r="P165" s="205"/>
      <c r="Q165" s="205"/>
      <c r="R165" s="205"/>
      <c r="S165" s="205"/>
      <c r="T165" s="205"/>
      <c r="U165" s="205"/>
    </row>
    <row r="166" spans="3:21" s="203" customFormat="1" ht="12.75" hidden="1" x14ac:dyDescent="0.25">
      <c r="C166" s="211"/>
      <c r="D166" s="212"/>
      <c r="E166" s="212"/>
      <c r="F166" s="212"/>
      <c r="G166" s="212"/>
      <c r="H166" s="212"/>
      <c r="I166" s="212"/>
      <c r="J166" s="212"/>
      <c r="K166" s="212"/>
      <c r="L166" s="212"/>
      <c r="M166" s="212"/>
      <c r="N166" s="212"/>
      <c r="O166" s="212"/>
      <c r="P166" s="205"/>
      <c r="Q166" s="205"/>
      <c r="R166" s="205"/>
      <c r="S166" s="205"/>
      <c r="T166" s="205"/>
      <c r="U166" s="205"/>
    </row>
    <row r="167" spans="3:21" s="203" customFormat="1" ht="12.75" hidden="1" x14ac:dyDescent="0.25">
      <c r="C167" s="211"/>
      <c r="D167" s="212"/>
      <c r="E167" s="212"/>
      <c r="F167" s="212"/>
      <c r="G167" s="212"/>
      <c r="H167" s="212"/>
      <c r="I167" s="212"/>
      <c r="J167" s="212"/>
      <c r="K167" s="212"/>
      <c r="L167" s="212"/>
      <c r="M167" s="212"/>
      <c r="N167" s="212"/>
      <c r="O167" s="212"/>
      <c r="P167" s="205"/>
      <c r="Q167" s="205"/>
      <c r="R167" s="205"/>
      <c r="S167" s="205"/>
      <c r="T167" s="205"/>
      <c r="U167" s="205"/>
    </row>
    <row r="168" spans="3:21" s="203" customFormat="1" ht="12.75" hidden="1" x14ac:dyDescent="0.25">
      <c r="C168" s="211"/>
      <c r="D168" s="212"/>
      <c r="E168" s="212"/>
      <c r="F168" s="212"/>
      <c r="G168" s="212"/>
      <c r="H168" s="212"/>
      <c r="I168" s="212"/>
      <c r="J168" s="212"/>
      <c r="K168" s="212"/>
      <c r="L168" s="212"/>
      <c r="M168" s="212"/>
      <c r="N168" s="212"/>
      <c r="O168" s="212"/>
      <c r="P168" s="205"/>
      <c r="Q168" s="205"/>
      <c r="R168" s="205"/>
      <c r="S168" s="205"/>
      <c r="T168" s="205"/>
      <c r="U168" s="205"/>
    </row>
    <row r="169" spans="3:21" s="203" customFormat="1" ht="12.75" hidden="1" x14ac:dyDescent="0.25">
      <c r="C169" s="211"/>
      <c r="D169" s="212"/>
      <c r="E169" s="212"/>
      <c r="F169" s="212"/>
      <c r="G169" s="212"/>
      <c r="H169" s="212"/>
      <c r="I169" s="212"/>
      <c r="J169" s="212"/>
      <c r="K169" s="212"/>
      <c r="L169" s="212"/>
      <c r="M169" s="212"/>
      <c r="N169" s="212"/>
      <c r="O169" s="212"/>
      <c r="P169" s="205"/>
      <c r="Q169" s="205"/>
      <c r="R169" s="205"/>
      <c r="S169" s="205"/>
      <c r="T169" s="205"/>
      <c r="U169" s="205"/>
    </row>
    <row r="170" spans="3:21" s="203" customFormat="1" ht="12.75" hidden="1" x14ac:dyDescent="0.25">
      <c r="C170" s="211"/>
      <c r="D170" s="212"/>
      <c r="E170" s="212"/>
      <c r="F170" s="212"/>
      <c r="G170" s="212"/>
      <c r="H170" s="212"/>
      <c r="I170" s="212"/>
      <c r="J170" s="212"/>
      <c r="K170" s="212"/>
      <c r="L170" s="212"/>
      <c r="M170" s="212"/>
      <c r="N170" s="212"/>
      <c r="O170" s="212"/>
      <c r="P170" s="205"/>
      <c r="Q170" s="205"/>
      <c r="R170" s="205"/>
      <c r="S170" s="205"/>
      <c r="T170" s="205"/>
      <c r="U170" s="205"/>
    </row>
    <row r="171" spans="3:21" s="203" customFormat="1" ht="12.75" hidden="1" x14ac:dyDescent="0.25">
      <c r="C171" s="211"/>
      <c r="D171" s="212"/>
      <c r="E171" s="212"/>
      <c r="F171" s="212"/>
      <c r="G171" s="212"/>
      <c r="H171" s="212"/>
      <c r="I171" s="212"/>
      <c r="J171" s="212"/>
      <c r="K171" s="212"/>
      <c r="L171" s="212"/>
      <c r="M171" s="212"/>
      <c r="N171" s="212"/>
      <c r="O171" s="212"/>
      <c r="P171" s="205"/>
      <c r="Q171" s="205"/>
      <c r="R171" s="205"/>
      <c r="S171" s="205"/>
      <c r="T171" s="205"/>
      <c r="U171" s="205"/>
    </row>
    <row r="172" spans="3:21" s="203" customFormat="1" ht="12.75" hidden="1" x14ac:dyDescent="0.25">
      <c r="C172" s="211"/>
      <c r="D172" s="212"/>
      <c r="E172" s="212"/>
      <c r="F172" s="212"/>
      <c r="G172" s="212"/>
      <c r="H172" s="212"/>
      <c r="I172" s="212"/>
      <c r="J172" s="212"/>
      <c r="K172" s="212"/>
      <c r="L172" s="212"/>
      <c r="M172" s="212"/>
      <c r="N172" s="212"/>
      <c r="O172" s="212"/>
      <c r="P172" s="205"/>
      <c r="Q172" s="205"/>
      <c r="R172" s="205"/>
      <c r="S172" s="205"/>
      <c r="T172" s="205"/>
      <c r="U172" s="205"/>
    </row>
    <row r="173" spans="3:21" s="203" customFormat="1" ht="12.75" hidden="1" x14ac:dyDescent="0.25">
      <c r="C173" s="211"/>
      <c r="D173" s="212"/>
      <c r="E173" s="212"/>
      <c r="F173" s="212"/>
      <c r="G173" s="212"/>
      <c r="H173" s="212"/>
      <c r="I173" s="212"/>
      <c r="J173" s="212"/>
      <c r="K173" s="212"/>
      <c r="L173" s="212"/>
      <c r="M173" s="212"/>
      <c r="N173" s="212"/>
      <c r="O173" s="212"/>
      <c r="P173" s="205"/>
      <c r="Q173" s="205"/>
      <c r="R173" s="205"/>
      <c r="S173" s="205"/>
      <c r="T173" s="205"/>
      <c r="U173" s="205"/>
    </row>
    <row r="174" spans="3:21" s="203" customFormat="1" ht="12.75" hidden="1" x14ac:dyDescent="0.25">
      <c r="C174" s="211"/>
      <c r="D174" s="212"/>
      <c r="E174" s="212"/>
      <c r="F174" s="212"/>
      <c r="G174" s="212"/>
      <c r="H174" s="212"/>
      <c r="I174" s="212"/>
      <c r="J174" s="212"/>
      <c r="K174" s="212"/>
      <c r="L174" s="212"/>
      <c r="M174" s="212"/>
      <c r="N174" s="212"/>
      <c r="O174" s="212"/>
      <c r="P174" s="205"/>
      <c r="Q174" s="205"/>
      <c r="R174" s="205"/>
      <c r="S174" s="205"/>
      <c r="T174" s="205"/>
      <c r="U174" s="205"/>
    </row>
    <row r="175" spans="3:21" s="203" customFormat="1" ht="12.75" hidden="1" x14ac:dyDescent="0.25">
      <c r="C175" s="211"/>
      <c r="D175" s="212"/>
      <c r="E175" s="212"/>
      <c r="F175" s="212"/>
      <c r="G175" s="212"/>
      <c r="H175" s="212"/>
      <c r="I175" s="212"/>
      <c r="J175" s="212"/>
      <c r="K175" s="212"/>
      <c r="L175" s="212"/>
      <c r="M175" s="212"/>
      <c r="N175" s="212"/>
      <c r="O175" s="212"/>
      <c r="P175" s="205"/>
      <c r="Q175" s="205"/>
      <c r="R175" s="205"/>
      <c r="S175" s="205"/>
      <c r="T175" s="205"/>
      <c r="U175" s="205"/>
    </row>
    <row r="176" spans="3:21" s="203" customFormat="1" ht="12.75" hidden="1" x14ac:dyDescent="0.25">
      <c r="C176" s="211"/>
      <c r="D176" s="212"/>
      <c r="E176" s="212"/>
      <c r="F176" s="212"/>
      <c r="G176" s="212"/>
      <c r="H176" s="212"/>
      <c r="I176" s="212"/>
      <c r="J176" s="212"/>
      <c r="K176" s="212"/>
      <c r="L176" s="212"/>
      <c r="M176" s="212"/>
      <c r="N176" s="212"/>
      <c r="O176" s="212"/>
      <c r="P176" s="205"/>
      <c r="Q176" s="205"/>
      <c r="R176" s="205"/>
      <c r="S176" s="205"/>
      <c r="T176" s="205"/>
      <c r="U176" s="205"/>
    </row>
    <row r="177" spans="3:21" s="203" customFormat="1" ht="12.75" hidden="1" x14ac:dyDescent="0.25">
      <c r="C177" s="211"/>
      <c r="D177" s="212"/>
      <c r="E177" s="212"/>
      <c r="F177" s="212"/>
      <c r="G177" s="212"/>
      <c r="H177" s="212"/>
      <c r="I177" s="212"/>
      <c r="J177" s="212"/>
      <c r="K177" s="212"/>
      <c r="L177" s="212"/>
      <c r="M177" s="212"/>
      <c r="N177" s="212"/>
      <c r="O177" s="212"/>
      <c r="P177" s="205"/>
      <c r="Q177" s="205"/>
      <c r="R177" s="205"/>
      <c r="S177" s="205"/>
      <c r="T177" s="205"/>
      <c r="U177" s="205"/>
    </row>
    <row r="178" spans="3:21" s="203" customFormat="1" ht="12.75" hidden="1" x14ac:dyDescent="0.25">
      <c r="C178" s="211"/>
      <c r="D178" s="212"/>
      <c r="E178" s="212"/>
      <c r="F178" s="212"/>
      <c r="G178" s="212"/>
      <c r="H178" s="212"/>
      <c r="I178" s="212"/>
      <c r="J178" s="212"/>
      <c r="K178" s="212"/>
      <c r="L178" s="212"/>
      <c r="M178" s="212"/>
      <c r="N178" s="212"/>
      <c r="O178" s="212"/>
      <c r="P178" s="205"/>
      <c r="Q178" s="205"/>
      <c r="R178" s="205"/>
      <c r="S178" s="205"/>
      <c r="T178" s="205"/>
      <c r="U178" s="205"/>
    </row>
    <row r="179" spans="3:21" s="203" customFormat="1" ht="12.75" hidden="1" x14ac:dyDescent="0.25">
      <c r="C179" s="211"/>
      <c r="D179" s="212"/>
      <c r="E179" s="212"/>
      <c r="F179" s="212"/>
      <c r="G179" s="212"/>
      <c r="H179" s="212"/>
      <c r="I179" s="212"/>
      <c r="J179" s="212"/>
      <c r="K179" s="212"/>
      <c r="L179" s="212"/>
      <c r="M179" s="212"/>
      <c r="N179" s="212"/>
      <c r="O179" s="212"/>
      <c r="P179" s="205"/>
      <c r="Q179" s="205"/>
      <c r="R179" s="205"/>
      <c r="S179" s="205"/>
      <c r="T179" s="205"/>
      <c r="U179" s="205"/>
    </row>
    <row r="180" spans="3:21" s="203" customFormat="1" ht="12.75" hidden="1" x14ac:dyDescent="0.25">
      <c r="C180" s="211"/>
      <c r="D180" s="212"/>
      <c r="E180" s="212"/>
      <c r="F180" s="212"/>
      <c r="G180" s="212"/>
      <c r="H180" s="212"/>
      <c r="I180" s="212"/>
      <c r="J180" s="212"/>
      <c r="K180" s="212"/>
      <c r="L180" s="212"/>
      <c r="M180" s="212"/>
      <c r="N180" s="212"/>
      <c r="O180" s="212"/>
      <c r="P180" s="205"/>
      <c r="Q180" s="205"/>
      <c r="R180" s="205"/>
      <c r="S180" s="205"/>
      <c r="T180" s="205"/>
      <c r="U180" s="205"/>
    </row>
    <row r="181" spans="3:21" s="203" customFormat="1" ht="12.75" hidden="1" x14ac:dyDescent="0.25">
      <c r="C181" s="211"/>
      <c r="D181" s="212"/>
      <c r="E181" s="212"/>
      <c r="F181" s="212"/>
      <c r="G181" s="212"/>
      <c r="H181" s="212"/>
      <c r="I181" s="212"/>
      <c r="J181" s="212"/>
      <c r="K181" s="212"/>
      <c r="L181" s="212"/>
      <c r="M181" s="212"/>
      <c r="N181" s="212"/>
      <c r="O181" s="212"/>
      <c r="P181" s="205"/>
      <c r="Q181" s="205"/>
      <c r="R181" s="205"/>
      <c r="S181" s="205"/>
      <c r="T181" s="205"/>
      <c r="U181" s="205"/>
    </row>
    <row r="182" spans="3:21" s="203" customFormat="1" ht="12.75" hidden="1" x14ac:dyDescent="0.25">
      <c r="C182" s="211"/>
      <c r="D182" s="212"/>
      <c r="E182" s="212"/>
      <c r="F182" s="212"/>
      <c r="G182" s="212"/>
      <c r="H182" s="212"/>
      <c r="I182" s="212"/>
      <c r="J182" s="212"/>
      <c r="K182" s="212"/>
      <c r="L182" s="212"/>
      <c r="M182" s="212"/>
      <c r="N182" s="212"/>
      <c r="O182" s="212"/>
      <c r="P182" s="205"/>
      <c r="Q182" s="205"/>
      <c r="R182" s="205"/>
      <c r="S182" s="205"/>
      <c r="T182" s="205"/>
      <c r="U182" s="205"/>
    </row>
    <row r="183" spans="3:21" s="203" customFormat="1" ht="12.75" hidden="1" x14ac:dyDescent="0.25">
      <c r="C183" s="211"/>
      <c r="D183" s="212"/>
      <c r="E183" s="212"/>
      <c r="F183" s="212"/>
      <c r="G183" s="212"/>
      <c r="H183" s="212"/>
      <c r="I183" s="212"/>
      <c r="J183" s="212"/>
      <c r="K183" s="212"/>
      <c r="L183" s="212"/>
      <c r="M183" s="212"/>
      <c r="N183" s="212"/>
      <c r="O183" s="212"/>
      <c r="P183" s="205"/>
      <c r="Q183" s="205"/>
      <c r="R183" s="205"/>
      <c r="S183" s="205"/>
      <c r="T183" s="205"/>
      <c r="U183" s="205"/>
    </row>
    <row r="184" spans="3:21" s="203" customFormat="1" ht="12.75" hidden="1" x14ac:dyDescent="0.25">
      <c r="C184" s="211"/>
      <c r="D184" s="212"/>
      <c r="E184" s="212"/>
      <c r="F184" s="212"/>
      <c r="G184" s="212"/>
      <c r="H184" s="212"/>
      <c r="I184" s="212"/>
      <c r="J184" s="212"/>
      <c r="K184" s="212"/>
      <c r="L184" s="212"/>
      <c r="M184" s="212"/>
      <c r="N184" s="212"/>
      <c r="O184" s="212"/>
      <c r="P184" s="205"/>
      <c r="Q184" s="205"/>
      <c r="R184" s="205"/>
      <c r="S184" s="205"/>
      <c r="T184" s="205"/>
      <c r="U184" s="205"/>
    </row>
    <row r="185" spans="3:21" s="203" customFormat="1" ht="12.75" hidden="1" x14ac:dyDescent="0.25">
      <c r="C185" s="211"/>
      <c r="D185" s="212"/>
      <c r="E185" s="212"/>
      <c r="F185" s="212"/>
      <c r="G185" s="212"/>
      <c r="H185" s="212"/>
      <c r="I185" s="212"/>
      <c r="J185" s="212"/>
      <c r="K185" s="212"/>
      <c r="L185" s="212"/>
      <c r="M185" s="212"/>
      <c r="N185" s="212"/>
      <c r="O185" s="212"/>
      <c r="P185" s="205"/>
      <c r="Q185" s="205"/>
      <c r="R185" s="205"/>
      <c r="S185" s="205"/>
      <c r="T185" s="205"/>
      <c r="U185" s="205"/>
    </row>
    <row r="186" spans="3:21" s="203" customFormat="1" ht="12.75" hidden="1" x14ac:dyDescent="0.25">
      <c r="C186" s="211"/>
      <c r="D186" s="212"/>
      <c r="E186" s="212"/>
      <c r="F186" s="212"/>
      <c r="G186" s="212"/>
      <c r="H186" s="212"/>
      <c r="I186" s="212"/>
      <c r="J186" s="212"/>
      <c r="K186" s="212"/>
      <c r="L186" s="212"/>
      <c r="M186" s="212"/>
      <c r="N186" s="212"/>
      <c r="O186" s="212"/>
      <c r="P186" s="205"/>
      <c r="Q186" s="205"/>
      <c r="R186" s="205"/>
      <c r="S186" s="205"/>
      <c r="T186" s="205"/>
      <c r="U186" s="205"/>
    </row>
    <row r="187" spans="3:21" s="203" customFormat="1" ht="12.75" hidden="1" x14ac:dyDescent="0.25">
      <c r="C187" s="211"/>
      <c r="D187" s="212"/>
      <c r="E187" s="212"/>
      <c r="F187" s="212"/>
      <c r="G187" s="212"/>
      <c r="H187" s="212"/>
      <c r="I187" s="212"/>
      <c r="J187" s="212"/>
      <c r="K187" s="212"/>
      <c r="L187" s="212"/>
      <c r="M187" s="212"/>
      <c r="N187" s="212"/>
      <c r="O187" s="212"/>
      <c r="P187" s="205"/>
      <c r="Q187" s="205"/>
      <c r="R187" s="205"/>
      <c r="S187" s="205"/>
      <c r="T187" s="205"/>
      <c r="U187" s="205"/>
    </row>
    <row r="188" spans="3:21" s="203" customFormat="1" ht="12.75" hidden="1" x14ac:dyDescent="0.25">
      <c r="C188" s="211"/>
      <c r="D188" s="212"/>
      <c r="E188" s="212"/>
      <c r="F188" s="212"/>
      <c r="G188" s="212"/>
      <c r="H188" s="212"/>
      <c r="I188" s="212"/>
      <c r="J188" s="212"/>
      <c r="K188" s="212"/>
      <c r="L188" s="212"/>
      <c r="M188" s="212"/>
      <c r="N188" s="212"/>
      <c r="O188" s="212"/>
      <c r="P188" s="205"/>
      <c r="Q188" s="205"/>
      <c r="R188" s="205"/>
      <c r="S188" s="205"/>
      <c r="T188" s="205"/>
      <c r="U188" s="205"/>
    </row>
    <row r="189" spans="3:21" s="203" customFormat="1" ht="12.75" hidden="1" x14ac:dyDescent="0.25">
      <c r="C189" s="211"/>
      <c r="D189" s="212"/>
      <c r="E189" s="212"/>
      <c r="F189" s="212"/>
      <c r="G189" s="212"/>
      <c r="H189" s="212"/>
      <c r="I189" s="212"/>
      <c r="J189" s="212"/>
      <c r="K189" s="212"/>
      <c r="L189" s="212"/>
      <c r="M189" s="212"/>
      <c r="N189" s="212"/>
      <c r="O189" s="212"/>
      <c r="P189" s="205"/>
      <c r="Q189" s="205"/>
      <c r="R189" s="205"/>
      <c r="S189" s="205"/>
      <c r="T189" s="205"/>
      <c r="U189" s="205"/>
    </row>
    <row r="190" spans="3:21" s="203" customFormat="1" ht="12.75" hidden="1" x14ac:dyDescent="0.25">
      <c r="C190" s="211"/>
      <c r="D190" s="212"/>
      <c r="E190" s="212"/>
      <c r="F190" s="212"/>
      <c r="G190" s="212"/>
      <c r="H190" s="212"/>
      <c r="I190" s="212"/>
      <c r="J190" s="212"/>
      <c r="K190" s="212"/>
      <c r="L190" s="212"/>
      <c r="M190" s="212"/>
      <c r="N190" s="212"/>
      <c r="O190" s="212"/>
      <c r="P190" s="205"/>
      <c r="Q190" s="205"/>
      <c r="R190" s="205"/>
      <c r="S190" s="205"/>
      <c r="T190" s="205"/>
      <c r="U190" s="205"/>
    </row>
    <row r="191" spans="3:21" s="203" customFormat="1" ht="12.75" hidden="1" x14ac:dyDescent="0.25">
      <c r="C191" s="211"/>
      <c r="D191" s="212"/>
      <c r="E191" s="212"/>
      <c r="F191" s="212"/>
      <c r="G191" s="212"/>
      <c r="H191" s="212"/>
      <c r="I191" s="212"/>
      <c r="J191" s="212"/>
      <c r="K191" s="212"/>
      <c r="L191" s="212"/>
      <c r="M191" s="212"/>
      <c r="N191" s="212"/>
      <c r="O191" s="212"/>
      <c r="P191" s="205"/>
      <c r="Q191" s="205"/>
      <c r="R191" s="205"/>
      <c r="S191" s="205"/>
      <c r="T191" s="205"/>
      <c r="U191" s="205"/>
    </row>
    <row r="192" spans="3:21" s="203" customFormat="1" ht="12.75" hidden="1" x14ac:dyDescent="0.25">
      <c r="C192" s="211"/>
      <c r="D192" s="212"/>
      <c r="E192" s="212"/>
      <c r="F192" s="212"/>
      <c r="G192" s="212"/>
      <c r="H192" s="212"/>
      <c r="I192" s="212"/>
      <c r="J192" s="212"/>
      <c r="K192" s="212"/>
      <c r="L192" s="212"/>
      <c r="M192" s="212"/>
      <c r="N192" s="212"/>
      <c r="O192" s="212"/>
      <c r="P192" s="205"/>
      <c r="Q192" s="205"/>
      <c r="R192" s="205"/>
      <c r="S192" s="205"/>
      <c r="T192" s="205"/>
      <c r="U192" s="205"/>
    </row>
    <row r="193" spans="3:21" s="203" customFormat="1" ht="12.75" hidden="1" x14ac:dyDescent="0.25">
      <c r="C193" s="211"/>
      <c r="D193" s="212"/>
      <c r="E193" s="212"/>
      <c r="F193" s="212"/>
      <c r="G193" s="212"/>
      <c r="H193" s="212"/>
      <c r="I193" s="212"/>
      <c r="J193" s="212"/>
      <c r="K193" s="212"/>
      <c r="L193" s="212"/>
      <c r="M193" s="212"/>
      <c r="N193" s="212"/>
      <c r="O193" s="212"/>
      <c r="P193" s="205"/>
      <c r="Q193" s="205"/>
      <c r="R193" s="205"/>
      <c r="S193" s="205"/>
      <c r="T193" s="205"/>
      <c r="U193" s="205"/>
    </row>
    <row r="194" spans="3:21" s="203" customFormat="1" ht="12.75" hidden="1" x14ac:dyDescent="0.25">
      <c r="C194" s="211"/>
      <c r="D194" s="212"/>
      <c r="E194" s="212"/>
      <c r="F194" s="212"/>
      <c r="G194" s="212"/>
      <c r="H194" s="212"/>
      <c r="I194" s="212"/>
      <c r="J194" s="212"/>
      <c r="K194" s="212"/>
      <c r="L194" s="212"/>
      <c r="M194" s="212"/>
      <c r="N194" s="212"/>
      <c r="O194" s="212"/>
      <c r="P194" s="205"/>
      <c r="Q194" s="205"/>
      <c r="R194" s="205"/>
      <c r="S194" s="205"/>
      <c r="T194" s="205"/>
      <c r="U194" s="205"/>
    </row>
    <row r="195" spans="3:21" s="203" customFormat="1" ht="12.75" hidden="1" x14ac:dyDescent="0.25">
      <c r="C195" s="211"/>
      <c r="D195" s="212"/>
      <c r="E195" s="212"/>
      <c r="F195" s="212"/>
      <c r="G195" s="212"/>
      <c r="H195" s="212"/>
      <c r="I195" s="212"/>
      <c r="J195" s="212"/>
      <c r="K195" s="212"/>
      <c r="L195" s="212"/>
      <c r="M195" s="212"/>
      <c r="N195" s="212"/>
      <c r="O195" s="212"/>
      <c r="P195" s="205"/>
      <c r="Q195" s="205"/>
      <c r="R195" s="205"/>
      <c r="S195" s="205"/>
      <c r="T195" s="205"/>
      <c r="U195" s="205"/>
    </row>
    <row r="196" spans="3:21" s="203" customFormat="1" ht="12.75" hidden="1" x14ac:dyDescent="0.25">
      <c r="C196" s="211"/>
      <c r="D196" s="212"/>
      <c r="E196" s="212"/>
      <c r="F196" s="212"/>
      <c r="G196" s="212"/>
      <c r="H196" s="212"/>
      <c r="I196" s="212"/>
      <c r="J196" s="212"/>
      <c r="K196" s="212"/>
      <c r="L196" s="212"/>
      <c r="M196" s="212"/>
      <c r="N196" s="212"/>
      <c r="O196" s="212"/>
      <c r="P196" s="205"/>
      <c r="Q196" s="205"/>
      <c r="R196" s="205"/>
      <c r="S196" s="205"/>
      <c r="T196" s="205"/>
      <c r="U196" s="205"/>
    </row>
    <row r="197" spans="3:21" s="203" customFormat="1" ht="12.75" hidden="1" x14ac:dyDescent="0.25">
      <c r="C197" s="211"/>
      <c r="D197" s="212"/>
      <c r="E197" s="212"/>
      <c r="F197" s="212"/>
      <c r="G197" s="212"/>
      <c r="H197" s="212"/>
      <c r="I197" s="212"/>
      <c r="J197" s="212"/>
      <c r="K197" s="212"/>
      <c r="L197" s="212"/>
      <c r="M197" s="212"/>
      <c r="N197" s="212"/>
      <c r="O197" s="212"/>
      <c r="P197" s="205"/>
      <c r="Q197" s="205"/>
      <c r="R197" s="205"/>
      <c r="S197" s="205"/>
      <c r="T197" s="205"/>
      <c r="U197" s="205"/>
    </row>
    <row r="198" spans="3:21" s="203" customFormat="1" ht="12.75" hidden="1" x14ac:dyDescent="0.25">
      <c r="C198" s="211"/>
      <c r="D198" s="212"/>
      <c r="E198" s="212"/>
      <c r="F198" s="212"/>
      <c r="G198" s="212"/>
      <c r="H198" s="212"/>
      <c r="I198" s="212"/>
      <c r="J198" s="212"/>
      <c r="K198" s="212"/>
      <c r="L198" s="212"/>
      <c r="M198" s="212"/>
      <c r="N198" s="212"/>
      <c r="O198" s="212"/>
      <c r="P198" s="205"/>
      <c r="Q198" s="205"/>
      <c r="R198" s="205"/>
      <c r="S198" s="205"/>
      <c r="T198" s="205"/>
      <c r="U198" s="205"/>
    </row>
    <row r="199" spans="3:21" s="203" customFormat="1" ht="12.75" hidden="1" x14ac:dyDescent="0.25">
      <c r="C199" s="211"/>
      <c r="D199" s="212"/>
      <c r="E199" s="212"/>
      <c r="F199" s="212"/>
      <c r="G199" s="212"/>
      <c r="H199" s="212"/>
      <c r="I199" s="212"/>
      <c r="J199" s="212"/>
      <c r="K199" s="212"/>
      <c r="L199" s="212"/>
      <c r="M199" s="212"/>
      <c r="N199" s="212"/>
      <c r="O199" s="212"/>
      <c r="P199" s="205"/>
      <c r="Q199" s="205"/>
      <c r="R199" s="205"/>
      <c r="S199" s="205"/>
      <c r="T199" s="205"/>
      <c r="U199" s="205"/>
    </row>
    <row r="200" spans="3:21" s="203" customFormat="1" ht="12.75" hidden="1" x14ac:dyDescent="0.25">
      <c r="C200" s="211"/>
      <c r="D200" s="212"/>
      <c r="E200" s="212"/>
      <c r="F200" s="212"/>
      <c r="G200" s="212"/>
      <c r="H200" s="212"/>
      <c r="I200" s="212"/>
      <c r="J200" s="212"/>
      <c r="K200" s="212"/>
      <c r="L200" s="212"/>
      <c r="M200" s="212"/>
      <c r="N200" s="212"/>
      <c r="O200" s="212"/>
      <c r="P200" s="205"/>
      <c r="Q200" s="205"/>
      <c r="R200" s="205"/>
      <c r="S200" s="205"/>
      <c r="T200" s="205"/>
      <c r="U200" s="205"/>
    </row>
    <row r="201" spans="3:21" s="203" customFormat="1" ht="12.75" hidden="1" x14ac:dyDescent="0.25">
      <c r="C201" s="211"/>
      <c r="D201" s="212"/>
      <c r="E201" s="212"/>
      <c r="F201" s="212"/>
      <c r="G201" s="212"/>
      <c r="H201" s="212"/>
      <c r="I201" s="212"/>
      <c r="J201" s="212"/>
      <c r="K201" s="212"/>
      <c r="L201" s="212"/>
      <c r="M201" s="212"/>
      <c r="N201" s="212"/>
      <c r="O201" s="212"/>
      <c r="P201" s="205"/>
      <c r="Q201" s="205"/>
      <c r="R201" s="205"/>
      <c r="S201" s="205"/>
      <c r="T201" s="205"/>
      <c r="U201" s="205"/>
    </row>
    <row r="202" spans="3:21" s="203" customFormat="1" ht="12.75" hidden="1" x14ac:dyDescent="0.25">
      <c r="C202" s="211"/>
      <c r="D202" s="212"/>
      <c r="E202" s="212"/>
      <c r="F202" s="212"/>
      <c r="G202" s="212"/>
      <c r="H202" s="212"/>
      <c r="I202" s="212"/>
      <c r="J202" s="212"/>
      <c r="K202" s="212"/>
      <c r="L202" s="212"/>
      <c r="M202" s="212"/>
      <c r="N202" s="212"/>
      <c r="O202" s="212"/>
      <c r="P202" s="205"/>
      <c r="Q202" s="205"/>
      <c r="R202" s="205"/>
      <c r="S202" s="205"/>
      <c r="T202" s="205"/>
      <c r="U202" s="205"/>
    </row>
    <row r="203" spans="3:21" s="203" customFormat="1" ht="12.75" hidden="1" x14ac:dyDescent="0.25">
      <c r="C203" s="211"/>
      <c r="D203" s="212"/>
      <c r="E203" s="212"/>
      <c r="F203" s="212"/>
      <c r="G203" s="212"/>
      <c r="H203" s="212"/>
      <c r="I203" s="212"/>
      <c r="J203" s="212"/>
      <c r="K203" s="212"/>
      <c r="L203" s="212"/>
      <c r="M203" s="212"/>
      <c r="N203" s="212"/>
      <c r="O203" s="212"/>
      <c r="P203" s="205"/>
      <c r="Q203" s="205"/>
      <c r="R203" s="205"/>
      <c r="S203" s="205"/>
      <c r="T203" s="205"/>
      <c r="U203" s="205"/>
    </row>
    <row r="204" spans="3:21" s="203" customFormat="1" ht="12.75" hidden="1" x14ac:dyDescent="0.25">
      <c r="C204" s="211"/>
      <c r="D204" s="212"/>
      <c r="E204" s="212"/>
      <c r="F204" s="212"/>
      <c r="G204" s="212"/>
      <c r="H204" s="212"/>
      <c r="I204" s="212"/>
      <c r="J204" s="212"/>
      <c r="K204" s="212"/>
      <c r="L204" s="212"/>
      <c r="M204" s="212"/>
      <c r="N204" s="212"/>
      <c r="O204" s="212"/>
      <c r="P204" s="205"/>
      <c r="Q204" s="205"/>
      <c r="R204" s="205"/>
      <c r="S204" s="205"/>
      <c r="T204" s="205"/>
      <c r="U204" s="205"/>
    </row>
    <row r="205" spans="3:21" s="203" customFormat="1" ht="12.75" hidden="1" x14ac:dyDescent="0.25">
      <c r="C205" s="211"/>
      <c r="D205" s="212"/>
      <c r="E205" s="212"/>
      <c r="F205" s="212"/>
      <c r="G205" s="212"/>
      <c r="H205" s="212"/>
      <c r="I205" s="212"/>
      <c r="J205" s="212"/>
      <c r="K205" s="212"/>
      <c r="L205" s="212"/>
      <c r="M205" s="212"/>
      <c r="N205" s="212"/>
      <c r="O205" s="212"/>
      <c r="P205" s="205"/>
      <c r="Q205" s="205"/>
      <c r="R205" s="205"/>
      <c r="S205" s="205"/>
      <c r="T205" s="205"/>
      <c r="U205" s="205"/>
    </row>
    <row r="206" spans="3:21" s="203" customFormat="1" ht="12.75" hidden="1" x14ac:dyDescent="0.25">
      <c r="C206" s="211"/>
      <c r="D206" s="212"/>
      <c r="E206" s="212"/>
      <c r="F206" s="212"/>
      <c r="G206" s="212"/>
      <c r="H206" s="212"/>
      <c r="I206" s="212"/>
      <c r="J206" s="212"/>
      <c r="K206" s="212"/>
      <c r="L206" s="212"/>
      <c r="M206" s="212"/>
      <c r="N206" s="212"/>
      <c r="O206" s="212"/>
      <c r="P206" s="205"/>
      <c r="Q206" s="205"/>
      <c r="R206" s="205"/>
      <c r="S206" s="205"/>
      <c r="T206" s="205"/>
      <c r="U206" s="205"/>
    </row>
    <row r="207" spans="3:21" s="203" customFormat="1" ht="12.75" hidden="1" x14ac:dyDescent="0.25">
      <c r="C207" s="211"/>
      <c r="D207" s="212"/>
      <c r="E207" s="212"/>
      <c r="F207" s="212"/>
      <c r="G207" s="212"/>
      <c r="H207" s="212"/>
      <c r="I207" s="212"/>
      <c r="J207" s="212"/>
      <c r="K207" s="212"/>
      <c r="L207" s="212"/>
      <c r="M207" s="212"/>
      <c r="N207" s="212"/>
      <c r="O207" s="212"/>
      <c r="P207" s="205"/>
      <c r="Q207" s="205"/>
      <c r="R207" s="205"/>
      <c r="S207" s="205"/>
      <c r="T207" s="205"/>
      <c r="U207" s="205"/>
    </row>
    <row r="208" spans="3:21" s="203" customFormat="1" ht="12.75" hidden="1" x14ac:dyDescent="0.25">
      <c r="C208" s="211"/>
      <c r="D208" s="212"/>
      <c r="E208" s="212"/>
      <c r="F208" s="212"/>
      <c r="G208" s="212"/>
      <c r="H208" s="212"/>
      <c r="I208" s="212"/>
      <c r="J208" s="212"/>
      <c r="K208" s="212"/>
      <c r="L208" s="212"/>
      <c r="M208" s="212"/>
      <c r="N208" s="212"/>
      <c r="O208" s="212"/>
      <c r="P208" s="205"/>
      <c r="Q208" s="205"/>
      <c r="R208" s="205"/>
      <c r="S208" s="205"/>
      <c r="T208" s="205"/>
      <c r="U208" s="205"/>
    </row>
    <row r="209" spans="3:21" s="203" customFormat="1" ht="12.75" hidden="1" x14ac:dyDescent="0.25">
      <c r="C209" s="211"/>
      <c r="D209" s="212"/>
      <c r="E209" s="212"/>
      <c r="F209" s="212"/>
      <c r="G209" s="212"/>
      <c r="H209" s="212"/>
      <c r="I209" s="212"/>
      <c r="J209" s="212"/>
      <c r="K209" s="212"/>
      <c r="L209" s="212"/>
      <c r="M209" s="212"/>
      <c r="N209" s="212"/>
      <c r="O209" s="212"/>
      <c r="P209" s="205"/>
      <c r="Q209" s="205"/>
      <c r="R209" s="205"/>
      <c r="S209" s="205"/>
      <c r="T209" s="205"/>
      <c r="U209" s="205"/>
    </row>
    <row r="210" spans="3:21" s="203" customFormat="1" ht="12.75" hidden="1" x14ac:dyDescent="0.25">
      <c r="C210" s="211"/>
      <c r="D210" s="212"/>
      <c r="E210" s="212"/>
      <c r="F210" s="212"/>
      <c r="G210" s="212"/>
      <c r="H210" s="212"/>
      <c r="I210" s="212"/>
      <c r="J210" s="212"/>
      <c r="K210" s="212"/>
      <c r="L210" s="212"/>
      <c r="M210" s="212"/>
      <c r="N210" s="212"/>
      <c r="O210" s="212"/>
      <c r="P210" s="205"/>
      <c r="Q210" s="205"/>
      <c r="R210" s="205"/>
      <c r="S210" s="205"/>
      <c r="T210" s="205"/>
      <c r="U210" s="205"/>
    </row>
    <row r="211" spans="3:21" s="203" customFormat="1" ht="12.75" hidden="1" x14ac:dyDescent="0.25">
      <c r="C211" s="211"/>
      <c r="D211" s="212"/>
      <c r="E211" s="212"/>
      <c r="F211" s="212"/>
      <c r="G211" s="212"/>
      <c r="H211" s="212"/>
      <c r="I211" s="212"/>
      <c r="J211" s="212"/>
      <c r="K211" s="212"/>
      <c r="L211" s="212"/>
      <c r="M211" s="212"/>
      <c r="N211" s="212"/>
      <c r="O211" s="212"/>
      <c r="P211" s="205"/>
      <c r="Q211" s="205"/>
      <c r="R211" s="205"/>
      <c r="S211" s="205"/>
      <c r="T211" s="205"/>
      <c r="U211" s="205"/>
    </row>
    <row r="212" spans="3:21" s="203" customFormat="1" ht="12.75" hidden="1" x14ac:dyDescent="0.25">
      <c r="C212" s="211"/>
      <c r="D212" s="212"/>
      <c r="E212" s="212"/>
      <c r="F212" s="212"/>
      <c r="G212" s="212"/>
      <c r="H212" s="212"/>
      <c r="I212" s="212"/>
      <c r="J212" s="212"/>
      <c r="K212" s="212"/>
      <c r="L212" s="212"/>
      <c r="M212" s="212"/>
      <c r="N212" s="212"/>
      <c r="O212" s="212"/>
      <c r="P212" s="205"/>
      <c r="Q212" s="205"/>
      <c r="R212" s="205"/>
      <c r="S212" s="205"/>
      <c r="T212" s="205"/>
      <c r="U212" s="205"/>
    </row>
    <row r="213" spans="3:21" s="203" customFormat="1" ht="12.75" hidden="1" x14ac:dyDescent="0.25">
      <c r="C213" s="211"/>
      <c r="D213" s="212"/>
      <c r="E213" s="212"/>
      <c r="F213" s="212"/>
      <c r="G213" s="212"/>
      <c r="H213" s="212"/>
      <c r="I213" s="212"/>
      <c r="J213" s="212"/>
      <c r="K213" s="212"/>
      <c r="L213" s="212"/>
      <c r="M213" s="212"/>
      <c r="N213" s="212"/>
      <c r="O213" s="212"/>
      <c r="P213" s="205"/>
      <c r="Q213" s="205"/>
      <c r="R213" s="205"/>
      <c r="S213" s="205"/>
      <c r="T213" s="205"/>
      <c r="U213" s="205"/>
    </row>
    <row r="214" spans="3:21" s="203" customFormat="1" ht="12.75" hidden="1" x14ac:dyDescent="0.25">
      <c r="C214" s="211"/>
      <c r="D214" s="212"/>
      <c r="E214" s="212"/>
      <c r="F214" s="212"/>
      <c r="G214" s="212"/>
      <c r="H214" s="212"/>
      <c r="I214" s="212"/>
      <c r="J214" s="212"/>
      <c r="K214" s="212"/>
      <c r="L214" s="212"/>
      <c r="M214" s="212"/>
      <c r="N214" s="212"/>
      <c r="O214" s="212"/>
      <c r="P214" s="205"/>
      <c r="Q214" s="205"/>
      <c r="R214" s="205"/>
      <c r="S214" s="205"/>
      <c r="T214" s="205"/>
      <c r="U214" s="205"/>
    </row>
    <row r="215" spans="3:21" s="203" customFormat="1" ht="12.75" hidden="1" x14ac:dyDescent="0.25">
      <c r="C215" s="211"/>
      <c r="D215" s="212"/>
      <c r="E215" s="212"/>
      <c r="F215" s="212"/>
      <c r="G215" s="212"/>
      <c r="H215" s="212"/>
      <c r="I215" s="212"/>
      <c r="J215" s="212"/>
      <c r="K215" s="212"/>
      <c r="L215" s="212"/>
      <c r="M215" s="212"/>
      <c r="N215" s="212"/>
      <c r="O215" s="212"/>
      <c r="P215" s="205"/>
      <c r="Q215" s="205"/>
      <c r="R215" s="205"/>
      <c r="S215" s="205"/>
      <c r="T215" s="205"/>
      <c r="U215" s="205"/>
    </row>
    <row r="216" spans="3:21" s="203" customFormat="1" ht="12.75" hidden="1" x14ac:dyDescent="0.25">
      <c r="C216" s="211"/>
      <c r="D216" s="212"/>
      <c r="E216" s="212"/>
      <c r="F216" s="212"/>
      <c r="G216" s="212"/>
      <c r="H216" s="212"/>
      <c r="I216" s="212"/>
      <c r="J216" s="212"/>
      <c r="K216" s="212"/>
      <c r="L216" s="212"/>
      <c r="M216" s="212"/>
      <c r="N216" s="212"/>
      <c r="O216" s="212"/>
      <c r="P216" s="205"/>
      <c r="Q216" s="205"/>
      <c r="R216" s="205"/>
      <c r="S216" s="205"/>
      <c r="T216" s="205"/>
      <c r="U216" s="205"/>
    </row>
    <row r="217" spans="3:21" s="203" customFormat="1" ht="12.75" hidden="1" x14ac:dyDescent="0.25">
      <c r="C217" s="211"/>
      <c r="D217" s="212"/>
      <c r="E217" s="212"/>
      <c r="F217" s="212"/>
      <c r="G217" s="212"/>
      <c r="H217" s="212"/>
      <c r="I217" s="212"/>
      <c r="J217" s="212"/>
      <c r="K217" s="212"/>
      <c r="L217" s="212"/>
      <c r="M217" s="212"/>
      <c r="N217" s="212"/>
      <c r="O217" s="212"/>
      <c r="P217" s="205"/>
      <c r="Q217" s="205"/>
      <c r="R217" s="205"/>
      <c r="S217" s="205"/>
      <c r="T217" s="205"/>
      <c r="U217" s="205"/>
    </row>
    <row r="218" spans="3:21" s="203" customFormat="1" ht="12.75" hidden="1" x14ac:dyDescent="0.25">
      <c r="C218" s="211"/>
      <c r="D218" s="212"/>
      <c r="E218" s="212"/>
      <c r="F218" s="212"/>
      <c r="G218" s="212"/>
      <c r="H218" s="212"/>
      <c r="I218" s="212"/>
      <c r="J218" s="212"/>
      <c r="K218" s="212"/>
      <c r="L218" s="212"/>
      <c r="M218" s="212"/>
      <c r="N218" s="212"/>
      <c r="O218" s="212"/>
      <c r="P218" s="205"/>
      <c r="Q218" s="205"/>
      <c r="R218" s="205"/>
      <c r="S218" s="205"/>
      <c r="T218" s="205"/>
      <c r="U218" s="205"/>
    </row>
    <row r="219" spans="3:21" s="203" customFormat="1" ht="12.75" hidden="1" x14ac:dyDescent="0.25">
      <c r="C219" s="211"/>
      <c r="D219" s="212"/>
      <c r="E219" s="212"/>
      <c r="F219" s="212"/>
      <c r="G219" s="212"/>
      <c r="H219" s="212"/>
      <c r="I219" s="212"/>
      <c r="J219" s="212"/>
      <c r="K219" s="212"/>
      <c r="L219" s="212"/>
      <c r="M219" s="212"/>
      <c r="N219" s="212"/>
      <c r="O219" s="212"/>
      <c r="P219" s="205"/>
      <c r="Q219" s="205"/>
      <c r="R219" s="205"/>
      <c r="S219" s="205"/>
      <c r="T219" s="205"/>
      <c r="U219" s="205"/>
    </row>
    <row r="220" spans="3:21" s="203" customFormat="1" ht="12.75" hidden="1" x14ac:dyDescent="0.25">
      <c r="C220" s="211"/>
      <c r="D220" s="212"/>
      <c r="E220" s="212"/>
      <c r="F220" s="212"/>
      <c r="G220" s="212"/>
      <c r="H220" s="212"/>
      <c r="I220" s="212"/>
      <c r="J220" s="212"/>
      <c r="K220" s="212"/>
      <c r="L220" s="212"/>
      <c r="M220" s="212"/>
      <c r="N220" s="212"/>
      <c r="O220" s="212"/>
      <c r="P220" s="205"/>
      <c r="Q220" s="205"/>
      <c r="R220" s="205"/>
      <c r="S220" s="205"/>
      <c r="T220" s="205"/>
      <c r="U220" s="205"/>
    </row>
    <row r="221" spans="3:21" s="203" customFormat="1" ht="12.75" hidden="1" x14ac:dyDescent="0.25">
      <c r="C221" s="211"/>
      <c r="D221" s="212"/>
      <c r="E221" s="212"/>
      <c r="F221" s="212"/>
      <c r="G221" s="212"/>
      <c r="H221" s="212"/>
      <c r="I221" s="212"/>
      <c r="J221" s="212"/>
      <c r="K221" s="212"/>
      <c r="L221" s="212"/>
      <c r="M221" s="212"/>
      <c r="N221" s="212"/>
      <c r="O221" s="212"/>
      <c r="P221" s="205"/>
      <c r="Q221" s="205"/>
      <c r="R221" s="205"/>
      <c r="S221" s="205"/>
      <c r="T221" s="205"/>
      <c r="U221" s="205"/>
    </row>
    <row r="222" spans="3:21" s="203" customFormat="1" ht="12.75" hidden="1" x14ac:dyDescent="0.25">
      <c r="C222" s="211"/>
      <c r="D222" s="212"/>
      <c r="E222" s="212"/>
      <c r="F222" s="212"/>
      <c r="G222" s="212"/>
      <c r="H222" s="212"/>
      <c r="I222" s="212"/>
      <c r="J222" s="212"/>
      <c r="K222" s="212"/>
      <c r="L222" s="212"/>
      <c r="M222" s="212"/>
      <c r="N222" s="212"/>
      <c r="O222" s="212"/>
      <c r="P222" s="205"/>
      <c r="Q222" s="205"/>
      <c r="R222" s="205"/>
      <c r="S222" s="205"/>
      <c r="T222" s="205"/>
      <c r="U222" s="205"/>
    </row>
    <row r="223" spans="3:21" s="203" customFormat="1" ht="12.75" hidden="1" x14ac:dyDescent="0.25">
      <c r="C223" s="211"/>
      <c r="D223" s="212"/>
      <c r="E223" s="212"/>
      <c r="F223" s="212"/>
      <c r="G223" s="212"/>
      <c r="H223" s="212"/>
      <c r="I223" s="212"/>
      <c r="J223" s="212"/>
      <c r="K223" s="212"/>
      <c r="L223" s="212"/>
      <c r="M223" s="212"/>
      <c r="N223" s="212"/>
      <c r="O223" s="212"/>
      <c r="P223" s="205"/>
      <c r="Q223" s="205"/>
      <c r="R223" s="205"/>
      <c r="S223" s="205"/>
      <c r="T223" s="205"/>
      <c r="U223" s="205"/>
    </row>
    <row r="224" spans="3:21" s="203" customFormat="1" ht="12.75" hidden="1" x14ac:dyDescent="0.25">
      <c r="C224" s="211"/>
      <c r="D224" s="212"/>
      <c r="E224" s="212"/>
      <c r="F224" s="212"/>
      <c r="G224" s="212"/>
      <c r="H224" s="212"/>
      <c r="I224" s="212"/>
      <c r="J224" s="212"/>
      <c r="K224" s="212"/>
      <c r="L224" s="212"/>
      <c r="M224" s="212"/>
      <c r="N224" s="212"/>
      <c r="O224" s="212"/>
      <c r="P224" s="205"/>
      <c r="Q224" s="205"/>
      <c r="R224" s="205"/>
      <c r="S224" s="205"/>
      <c r="T224" s="205"/>
      <c r="U224" s="205"/>
    </row>
    <row r="225" spans="3:21" s="203" customFormat="1" ht="12.75" hidden="1" x14ac:dyDescent="0.25">
      <c r="C225" s="211"/>
      <c r="D225" s="212"/>
      <c r="E225" s="212"/>
      <c r="F225" s="212"/>
      <c r="G225" s="212"/>
      <c r="H225" s="212"/>
      <c r="I225" s="212"/>
      <c r="J225" s="212"/>
      <c r="K225" s="212"/>
      <c r="L225" s="212"/>
      <c r="M225" s="212"/>
      <c r="N225" s="212"/>
      <c r="O225" s="212"/>
      <c r="P225" s="205"/>
      <c r="Q225" s="205"/>
      <c r="R225" s="205"/>
      <c r="S225" s="205"/>
      <c r="T225" s="205"/>
      <c r="U225" s="205"/>
    </row>
    <row r="226" spans="3:21" s="203" customFormat="1" ht="12.75" hidden="1" x14ac:dyDescent="0.25">
      <c r="C226" s="211"/>
      <c r="D226" s="212"/>
      <c r="E226" s="212"/>
      <c r="F226" s="212"/>
      <c r="G226" s="212"/>
      <c r="H226" s="212"/>
      <c r="I226" s="212"/>
      <c r="J226" s="212"/>
      <c r="K226" s="212"/>
      <c r="L226" s="212"/>
      <c r="M226" s="212"/>
      <c r="N226" s="212"/>
      <c r="O226" s="212"/>
      <c r="P226" s="205"/>
      <c r="Q226" s="205"/>
      <c r="R226" s="205"/>
      <c r="S226" s="205"/>
      <c r="T226" s="205"/>
      <c r="U226" s="205"/>
    </row>
    <row r="227" spans="3:21" s="203" customFormat="1" ht="12.75" hidden="1" x14ac:dyDescent="0.25">
      <c r="C227" s="211"/>
      <c r="D227" s="212"/>
      <c r="E227" s="212"/>
      <c r="F227" s="212"/>
      <c r="G227" s="212"/>
      <c r="H227" s="212"/>
      <c r="I227" s="212"/>
      <c r="J227" s="212"/>
      <c r="K227" s="212"/>
      <c r="L227" s="212"/>
      <c r="M227" s="212"/>
      <c r="N227" s="212"/>
      <c r="O227" s="212"/>
      <c r="P227" s="205"/>
      <c r="Q227" s="205"/>
      <c r="R227" s="205"/>
      <c r="S227" s="205"/>
      <c r="T227" s="205"/>
      <c r="U227" s="205"/>
    </row>
    <row r="228" spans="3:21" s="203" customFormat="1" ht="12.75" hidden="1" x14ac:dyDescent="0.25">
      <c r="C228" s="211"/>
      <c r="D228" s="212"/>
      <c r="E228" s="212"/>
      <c r="F228" s="212"/>
      <c r="G228" s="212"/>
      <c r="H228" s="212"/>
      <c r="I228" s="212"/>
      <c r="J228" s="212"/>
      <c r="K228" s="212"/>
      <c r="L228" s="212"/>
      <c r="M228" s="212"/>
      <c r="N228" s="212"/>
      <c r="O228" s="212"/>
      <c r="P228" s="205"/>
      <c r="Q228" s="205"/>
      <c r="R228" s="205"/>
      <c r="S228" s="205"/>
      <c r="T228" s="205"/>
      <c r="U228" s="205"/>
    </row>
    <row r="229" spans="3:21" s="203" customFormat="1" ht="12.75" hidden="1" x14ac:dyDescent="0.25">
      <c r="C229" s="211"/>
      <c r="D229" s="212"/>
      <c r="E229" s="212"/>
      <c r="F229" s="212"/>
      <c r="G229" s="212"/>
      <c r="H229" s="212"/>
      <c r="I229" s="212"/>
      <c r="J229" s="212"/>
      <c r="K229" s="212"/>
      <c r="L229" s="212"/>
      <c r="M229" s="212"/>
      <c r="N229" s="212"/>
      <c r="O229" s="212"/>
      <c r="P229" s="205"/>
      <c r="Q229" s="205"/>
      <c r="R229" s="205"/>
      <c r="S229" s="205"/>
      <c r="T229" s="205"/>
      <c r="U229" s="205"/>
    </row>
    <row r="230" spans="3:21" s="203" customFormat="1" ht="12.75" hidden="1" x14ac:dyDescent="0.25">
      <c r="C230" s="211"/>
      <c r="D230" s="212"/>
      <c r="E230" s="212"/>
      <c r="F230" s="212"/>
      <c r="G230" s="212"/>
      <c r="H230" s="212"/>
      <c r="I230" s="212"/>
      <c r="J230" s="212"/>
      <c r="K230" s="212"/>
      <c r="L230" s="212"/>
      <c r="M230" s="212"/>
      <c r="N230" s="212"/>
      <c r="O230" s="212"/>
      <c r="P230" s="205"/>
      <c r="Q230" s="205"/>
      <c r="R230" s="205"/>
      <c r="S230" s="205"/>
      <c r="T230" s="205"/>
      <c r="U230" s="205"/>
    </row>
    <row r="231" spans="3:21" s="203" customFormat="1" ht="12.75" hidden="1" x14ac:dyDescent="0.25">
      <c r="C231" s="211"/>
      <c r="D231" s="212"/>
      <c r="E231" s="212"/>
      <c r="F231" s="212"/>
      <c r="G231" s="212"/>
      <c r="H231" s="212"/>
      <c r="I231" s="212"/>
      <c r="J231" s="212"/>
      <c r="K231" s="212"/>
      <c r="L231" s="212"/>
      <c r="M231" s="212"/>
      <c r="N231" s="212"/>
      <c r="O231" s="212"/>
      <c r="P231" s="205"/>
      <c r="Q231" s="205"/>
      <c r="R231" s="205"/>
      <c r="S231" s="205"/>
      <c r="T231" s="205"/>
      <c r="U231" s="205"/>
    </row>
    <row r="232" spans="3:21" s="203" customFormat="1" ht="12.75" hidden="1" x14ac:dyDescent="0.25">
      <c r="C232" s="211"/>
      <c r="D232" s="212"/>
      <c r="E232" s="212"/>
      <c r="F232" s="212"/>
      <c r="G232" s="212"/>
      <c r="H232" s="212"/>
      <c r="I232" s="212"/>
      <c r="J232" s="212"/>
      <c r="K232" s="212"/>
      <c r="L232" s="212"/>
      <c r="M232" s="212"/>
      <c r="N232" s="212"/>
      <c r="O232" s="212"/>
      <c r="P232" s="205"/>
      <c r="Q232" s="205"/>
      <c r="R232" s="205"/>
      <c r="S232" s="205"/>
      <c r="T232" s="205"/>
      <c r="U232" s="205"/>
    </row>
    <row r="233" spans="3:21" s="203" customFormat="1" ht="12.75" hidden="1" x14ac:dyDescent="0.25">
      <c r="C233" s="211"/>
      <c r="D233" s="212"/>
      <c r="E233" s="212"/>
      <c r="F233" s="212"/>
      <c r="G233" s="212"/>
      <c r="H233" s="212"/>
      <c r="I233" s="212"/>
      <c r="J233" s="212"/>
      <c r="K233" s="212"/>
      <c r="L233" s="212"/>
      <c r="M233" s="212"/>
      <c r="N233" s="212"/>
      <c r="O233" s="212"/>
      <c r="P233" s="205"/>
      <c r="Q233" s="205"/>
      <c r="R233" s="205"/>
      <c r="S233" s="205"/>
      <c r="T233" s="205"/>
      <c r="U233" s="205"/>
    </row>
    <row r="234" spans="3:21" s="203" customFormat="1" ht="12.75" hidden="1" x14ac:dyDescent="0.25">
      <c r="C234" s="211"/>
      <c r="D234" s="212"/>
      <c r="E234" s="212"/>
      <c r="F234" s="212"/>
      <c r="G234" s="212"/>
      <c r="H234" s="212"/>
      <c r="I234" s="212"/>
      <c r="J234" s="212"/>
      <c r="K234" s="212"/>
      <c r="L234" s="212"/>
      <c r="M234" s="212"/>
      <c r="N234" s="212"/>
      <c r="O234" s="212"/>
      <c r="P234" s="205"/>
      <c r="Q234" s="205"/>
      <c r="R234" s="205"/>
      <c r="S234" s="205"/>
      <c r="T234" s="205"/>
      <c r="U234" s="205"/>
    </row>
    <row r="235" spans="3:21" s="203" customFormat="1" ht="12.75" hidden="1" x14ac:dyDescent="0.25">
      <c r="C235" s="211"/>
      <c r="D235" s="212"/>
      <c r="E235" s="212"/>
      <c r="F235" s="212"/>
      <c r="G235" s="212"/>
      <c r="H235" s="212"/>
      <c r="I235" s="212"/>
      <c r="J235" s="212"/>
      <c r="K235" s="212"/>
      <c r="L235" s="212"/>
      <c r="M235" s="212"/>
      <c r="N235" s="212"/>
      <c r="O235" s="212"/>
      <c r="P235" s="205"/>
      <c r="Q235" s="205"/>
      <c r="R235" s="205"/>
      <c r="S235" s="205"/>
      <c r="T235" s="205"/>
      <c r="U235" s="205"/>
    </row>
    <row r="236" spans="3:21" s="203" customFormat="1" ht="12.75" hidden="1" x14ac:dyDescent="0.25">
      <c r="C236" s="211"/>
      <c r="D236" s="212"/>
      <c r="E236" s="212"/>
      <c r="F236" s="212"/>
      <c r="G236" s="212"/>
      <c r="H236" s="212"/>
      <c r="I236" s="212"/>
      <c r="J236" s="212"/>
      <c r="K236" s="212"/>
      <c r="L236" s="212"/>
      <c r="M236" s="212"/>
      <c r="N236" s="212"/>
      <c r="O236" s="212"/>
      <c r="P236" s="205"/>
      <c r="Q236" s="205"/>
      <c r="R236" s="205"/>
      <c r="S236" s="205"/>
      <c r="T236" s="205"/>
      <c r="U236" s="205"/>
    </row>
    <row r="237" spans="3:21" s="203" customFormat="1" ht="12.75" hidden="1" x14ac:dyDescent="0.25">
      <c r="C237" s="211"/>
      <c r="D237" s="212"/>
      <c r="E237" s="212"/>
      <c r="F237" s="212"/>
      <c r="G237" s="212"/>
      <c r="H237" s="212"/>
      <c r="I237" s="212"/>
      <c r="J237" s="212"/>
      <c r="K237" s="212"/>
      <c r="L237" s="212"/>
      <c r="M237" s="212"/>
      <c r="N237" s="212"/>
      <c r="O237" s="212"/>
      <c r="P237" s="205"/>
      <c r="Q237" s="205"/>
      <c r="R237" s="205"/>
      <c r="S237" s="205"/>
      <c r="T237" s="205"/>
      <c r="U237" s="205"/>
    </row>
    <row r="238" spans="3:21" s="203" customFormat="1" ht="12.75" hidden="1" x14ac:dyDescent="0.25">
      <c r="C238" s="211"/>
      <c r="D238" s="212"/>
      <c r="E238" s="212"/>
      <c r="F238" s="212"/>
      <c r="G238" s="212"/>
      <c r="H238" s="212"/>
      <c r="I238" s="212"/>
      <c r="J238" s="212"/>
      <c r="K238" s="212"/>
      <c r="L238" s="212"/>
      <c r="M238" s="212"/>
      <c r="N238" s="212"/>
      <c r="O238" s="212"/>
      <c r="P238" s="205"/>
      <c r="Q238" s="205"/>
      <c r="R238" s="205"/>
      <c r="S238" s="205"/>
      <c r="T238" s="205"/>
      <c r="U238" s="205"/>
    </row>
    <row r="239" spans="3:21" s="203" customFormat="1" ht="12.75" hidden="1" x14ac:dyDescent="0.25">
      <c r="C239" s="211"/>
      <c r="D239" s="212"/>
      <c r="E239" s="212"/>
      <c r="F239" s="212"/>
      <c r="G239" s="212"/>
      <c r="H239" s="212"/>
      <c r="I239" s="212"/>
      <c r="J239" s="212"/>
      <c r="K239" s="212"/>
      <c r="L239" s="212"/>
      <c r="M239" s="212"/>
      <c r="N239" s="212"/>
      <c r="O239" s="212"/>
      <c r="P239" s="205"/>
      <c r="Q239" s="205"/>
      <c r="R239" s="205"/>
      <c r="S239" s="205"/>
      <c r="T239" s="205"/>
      <c r="U239" s="205"/>
    </row>
    <row r="240" spans="3:21" s="203" customFormat="1" ht="12.75" hidden="1" x14ac:dyDescent="0.25">
      <c r="C240" s="211"/>
      <c r="D240" s="212"/>
      <c r="E240" s="212"/>
      <c r="F240" s="212"/>
      <c r="G240" s="212"/>
      <c r="H240" s="212"/>
      <c r="I240" s="212"/>
      <c r="J240" s="212"/>
      <c r="K240" s="212"/>
      <c r="L240" s="212"/>
      <c r="M240" s="212"/>
      <c r="N240" s="212"/>
      <c r="O240" s="212"/>
      <c r="P240" s="205"/>
      <c r="Q240" s="205"/>
      <c r="R240" s="205"/>
      <c r="S240" s="205"/>
      <c r="T240" s="205"/>
      <c r="U240" s="205"/>
    </row>
    <row r="241" spans="3:21" s="203" customFormat="1" ht="12.75" hidden="1" x14ac:dyDescent="0.25">
      <c r="C241" s="211"/>
      <c r="D241" s="212"/>
      <c r="E241" s="212"/>
      <c r="F241" s="212"/>
      <c r="G241" s="212"/>
      <c r="H241" s="212"/>
      <c r="I241" s="212"/>
      <c r="J241" s="212"/>
      <c r="K241" s="212"/>
      <c r="L241" s="212"/>
      <c r="M241" s="212"/>
      <c r="N241" s="212"/>
      <c r="O241" s="212"/>
      <c r="P241" s="205"/>
      <c r="Q241" s="205"/>
      <c r="R241" s="205"/>
      <c r="S241" s="205"/>
      <c r="T241" s="205"/>
      <c r="U241" s="205"/>
    </row>
    <row r="242" spans="3:21" s="203" customFormat="1" ht="12.75" hidden="1" x14ac:dyDescent="0.25">
      <c r="C242" s="211"/>
      <c r="D242" s="212"/>
      <c r="E242" s="212"/>
      <c r="F242" s="212"/>
      <c r="G242" s="212"/>
      <c r="H242" s="212"/>
      <c r="I242" s="212"/>
      <c r="J242" s="212"/>
      <c r="K242" s="212"/>
      <c r="L242" s="212"/>
      <c r="M242" s="212"/>
      <c r="N242" s="212"/>
      <c r="O242" s="212"/>
      <c r="P242" s="205"/>
      <c r="Q242" s="205"/>
      <c r="R242" s="205"/>
      <c r="S242" s="205"/>
      <c r="T242" s="205"/>
      <c r="U242" s="205"/>
    </row>
    <row r="243" spans="3:21" s="203" customFormat="1" ht="12.75" hidden="1" x14ac:dyDescent="0.25">
      <c r="C243" s="211"/>
      <c r="D243" s="212"/>
      <c r="E243" s="212"/>
      <c r="F243" s="212"/>
      <c r="G243" s="212"/>
      <c r="H243" s="212"/>
      <c r="I243" s="212"/>
      <c r="J243" s="212"/>
      <c r="K243" s="212"/>
      <c r="L243" s="212"/>
      <c r="M243" s="212"/>
      <c r="N243" s="212"/>
      <c r="O243" s="212"/>
      <c r="P243" s="205"/>
      <c r="Q243" s="205"/>
      <c r="R243" s="205"/>
      <c r="S243" s="205"/>
      <c r="T243" s="205"/>
      <c r="U243" s="205"/>
    </row>
    <row r="244" spans="3:21" s="203" customFormat="1" ht="12.75" hidden="1" x14ac:dyDescent="0.25">
      <c r="C244" s="211"/>
      <c r="D244" s="212"/>
      <c r="E244" s="212"/>
      <c r="F244" s="212"/>
      <c r="G244" s="212"/>
      <c r="H244" s="212"/>
      <c r="I244" s="212"/>
      <c r="J244" s="212"/>
      <c r="K244" s="212"/>
      <c r="L244" s="212"/>
      <c r="M244" s="212"/>
      <c r="N244" s="212"/>
      <c r="O244" s="212"/>
      <c r="P244" s="205"/>
      <c r="Q244" s="205"/>
      <c r="R244" s="205"/>
      <c r="S244" s="205"/>
      <c r="T244" s="205"/>
      <c r="U244" s="205"/>
    </row>
    <row r="245" spans="3:21" s="203" customFormat="1" ht="12.75" hidden="1" x14ac:dyDescent="0.25">
      <c r="C245" s="211"/>
      <c r="D245" s="212"/>
      <c r="E245" s="212"/>
      <c r="F245" s="212"/>
      <c r="G245" s="212"/>
      <c r="H245" s="212"/>
      <c r="I245" s="212"/>
      <c r="J245" s="212"/>
      <c r="K245" s="212"/>
      <c r="L245" s="212"/>
      <c r="M245" s="212"/>
      <c r="N245" s="212"/>
      <c r="O245" s="212"/>
      <c r="P245" s="205"/>
      <c r="Q245" s="205"/>
      <c r="R245" s="205"/>
      <c r="S245" s="205"/>
      <c r="T245" s="205"/>
      <c r="U245" s="205"/>
    </row>
    <row r="246" spans="3:21" s="203" customFormat="1" ht="12.75" hidden="1" x14ac:dyDescent="0.25">
      <c r="C246" s="211"/>
      <c r="D246" s="212"/>
      <c r="E246" s="212"/>
      <c r="F246" s="212"/>
      <c r="G246" s="212"/>
      <c r="H246" s="212"/>
      <c r="I246" s="212"/>
      <c r="J246" s="212"/>
      <c r="K246" s="212"/>
      <c r="L246" s="212"/>
      <c r="M246" s="212"/>
      <c r="N246" s="212"/>
      <c r="O246" s="212"/>
      <c r="P246" s="205"/>
      <c r="Q246" s="205"/>
      <c r="R246" s="205"/>
      <c r="S246" s="205"/>
      <c r="T246" s="205"/>
      <c r="U246" s="205"/>
    </row>
    <row r="247" spans="3:21" s="203" customFormat="1" ht="12.75" hidden="1" x14ac:dyDescent="0.25">
      <c r="C247" s="211"/>
      <c r="D247" s="212"/>
      <c r="E247" s="212"/>
      <c r="F247" s="212"/>
      <c r="G247" s="212"/>
      <c r="H247" s="212"/>
      <c r="I247" s="212"/>
      <c r="J247" s="212"/>
      <c r="K247" s="212"/>
      <c r="L247" s="212"/>
      <c r="M247" s="212"/>
      <c r="N247" s="212"/>
      <c r="O247" s="212"/>
      <c r="P247" s="205"/>
      <c r="Q247" s="205"/>
      <c r="R247" s="205"/>
      <c r="S247" s="205"/>
      <c r="T247" s="205"/>
      <c r="U247" s="205"/>
    </row>
    <row r="248" spans="3:21" s="203" customFormat="1" ht="12.75" hidden="1" x14ac:dyDescent="0.25">
      <c r="C248" s="211"/>
      <c r="D248" s="212"/>
      <c r="E248" s="212"/>
      <c r="F248" s="212"/>
      <c r="G248" s="212"/>
      <c r="H248" s="212"/>
      <c r="I248" s="212"/>
      <c r="J248" s="212"/>
      <c r="K248" s="212"/>
      <c r="L248" s="212"/>
      <c r="M248" s="212"/>
      <c r="N248" s="212"/>
      <c r="O248" s="212"/>
      <c r="P248" s="205"/>
      <c r="Q248" s="205"/>
      <c r="R248" s="205"/>
      <c r="S248" s="205"/>
      <c r="T248" s="205"/>
      <c r="U248" s="205"/>
    </row>
    <row r="249" spans="3:21" s="203" customFormat="1" ht="12.75" hidden="1" x14ac:dyDescent="0.25">
      <c r="C249" s="211"/>
      <c r="D249" s="212"/>
      <c r="E249" s="212"/>
      <c r="F249" s="212"/>
      <c r="G249" s="212"/>
      <c r="H249" s="212"/>
      <c r="I249" s="212"/>
      <c r="J249" s="212"/>
      <c r="K249" s="212"/>
      <c r="L249" s="212"/>
      <c r="M249" s="212"/>
      <c r="N249" s="212"/>
      <c r="O249" s="212"/>
      <c r="P249" s="205"/>
      <c r="Q249" s="205"/>
      <c r="R249" s="205"/>
      <c r="S249" s="205"/>
      <c r="T249" s="205"/>
      <c r="U249" s="205"/>
    </row>
    <row r="250" spans="3:21" s="203" customFormat="1" ht="12.75" hidden="1" x14ac:dyDescent="0.25">
      <c r="C250" s="211"/>
      <c r="D250" s="212"/>
      <c r="E250" s="212"/>
      <c r="F250" s="212"/>
      <c r="G250" s="212"/>
      <c r="H250" s="212"/>
      <c r="I250" s="212"/>
      <c r="J250" s="212"/>
      <c r="K250" s="212"/>
      <c r="L250" s="212"/>
      <c r="M250" s="212"/>
      <c r="N250" s="212"/>
      <c r="O250" s="212"/>
      <c r="P250" s="205"/>
      <c r="Q250" s="205"/>
      <c r="R250" s="205"/>
      <c r="S250" s="205"/>
      <c r="T250" s="205"/>
      <c r="U250" s="205"/>
    </row>
    <row r="251" spans="3:21" s="203" customFormat="1" ht="12.75" hidden="1" x14ac:dyDescent="0.25">
      <c r="C251" s="211"/>
      <c r="D251" s="212"/>
      <c r="E251" s="212"/>
      <c r="F251" s="212"/>
      <c r="G251" s="212"/>
      <c r="H251" s="212"/>
      <c r="I251" s="212"/>
      <c r="J251" s="212"/>
      <c r="K251" s="212"/>
      <c r="L251" s="212"/>
      <c r="M251" s="212"/>
      <c r="N251" s="212"/>
      <c r="O251" s="212"/>
      <c r="P251" s="205"/>
      <c r="Q251" s="205"/>
      <c r="R251" s="205"/>
      <c r="S251" s="205"/>
      <c r="T251" s="205"/>
      <c r="U251" s="205"/>
    </row>
    <row r="252" spans="3:21" s="203" customFormat="1" ht="12.75" hidden="1" x14ac:dyDescent="0.25">
      <c r="C252" s="211"/>
      <c r="D252" s="212"/>
      <c r="E252" s="212"/>
      <c r="F252" s="212"/>
      <c r="G252" s="212"/>
      <c r="H252" s="212"/>
      <c r="I252" s="212"/>
      <c r="J252" s="212"/>
      <c r="K252" s="212"/>
      <c r="L252" s="212"/>
      <c r="M252" s="212"/>
      <c r="N252" s="212"/>
      <c r="O252" s="212"/>
      <c r="P252" s="205"/>
      <c r="Q252" s="205"/>
      <c r="R252" s="205"/>
      <c r="S252" s="205"/>
      <c r="T252" s="205"/>
      <c r="U252" s="205"/>
    </row>
    <row r="253" spans="3:21" s="203" customFormat="1" ht="12.75" hidden="1" x14ac:dyDescent="0.25">
      <c r="C253" s="211"/>
      <c r="D253" s="212"/>
      <c r="E253" s="212"/>
      <c r="F253" s="212"/>
      <c r="G253" s="212"/>
      <c r="H253" s="212"/>
      <c r="I253" s="212"/>
      <c r="J253" s="212"/>
      <c r="K253" s="212"/>
      <c r="L253" s="212"/>
      <c r="M253" s="212"/>
      <c r="N253" s="212"/>
      <c r="O253" s="212"/>
      <c r="P253" s="205"/>
      <c r="Q253" s="205"/>
      <c r="R253" s="205"/>
      <c r="S253" s="205"/>
      <c r="T253" s="205"/>
      <c r="U253" s="205"/>
    </row>
    <row r="254" spans="3:21" s="203" customFormat="1" ht="12.75" hidden="1" x14ac:dyDescent="0.25">
      <c r="C254" s="211"/>
      <c r="D254" s="212"/>
      <c r="E254" s="212"/>
      <c r="F254" s="212"/>
      <c r="G254" s="212"/>
      <c r="H254" s="212"/>
      <c r="I254" s="212"/>
      <c r="J254" s="212"/>
      <c r="K254" s="212"/>
      <c r="L254" s="212"/>
      <c r="M254" s="212"/>
      <c r="N254" s="212"/>
      <c r="O254" s="212"/>
      <c r="P254" s="205"/>
      <c r="Q254" s="205"/>
      <c r="R254" s="205"/>
      <c r="S254" s="205"/>
      <c r="T254" s="205"/>
      <c r="U254" s="205"/>
    </row>
    <row r="255" spans="3:21" s="203" customFormat="1" ht="12.75" hidden="1" x14ac:dyDescent="0.25">
      <c r="C255" s="211"/>
      <c r="D255" s="212"/>
      <c r="E255" s="212"/>
      <c r="F255" s="212"/>
      <c r="G255" s="212"/>
      <c r="H255" s="212"/>
      <c r="I255" s="212"/>
      <c r="J255" s="212"/>
      <c r="K255" s="212"/>
      <c r="L255" s="212"/>
      <c r="M255" s="212"/>
      <c r="N255" s="212"/>
      <c r="O255" s="212"/>
      <c r="P255" s="205"/>
      <c r="Q255" s="205"/>
      <c r="R255" s="205"/>
      <c r="S255" s="205"/>
      <c r="T255" s="205"/>
      <c r="U255" s="205"/>
    </row>
    <row r="256" spans="3:21" s="203" customFormat="1" ht="12.75" hidden="1" x14ac:dyDescent="0.25">
      <c r="C256" s="211"/>
      <c r="D256" s="212"/>
      <c r="E256" s="212"/>
      <c r="F256" s="212"/>
      <c r="G256" s="212"/>
      <c r="H256" s="212"/>
      <c r="I256" s="212"/>
      <c r="J256" s="212"/>
      <c r="K256" s="212"/>
      <c r="L256" s="212"/>
      <c r="M256" s="212"/>
      <c r="N256" s="212"/>
      <c r="O256" s="212"/>
      <c r="P256" s="205"/>
      <c r="Q256" s="205"/>
      <c r="R256" s="205"/>
      <c r="S256" s="205"/>
      <c r="T256" s="205"/>
      <c r="U256" s="205"/>
    </row>
    <row r="257" spans="3:21" s="203" customFormat="1" ht="12.75" hidden="1" x14ac:dyDescent="0.25">
      <c r="C257" s="211"/>
      <c r="D257" s="212"/>
      <c r="E257" s="212"/>
      <c r="F257" s="212"/>
      <c r="G257" s="212"/>
      <c r="H257" s="212"/>
      <c r="I257" s="212"/>
      <c r="J257" s="212"/>
      <c r="K257" s="212"/>
      <c r="L257" s="212"/>
      <c r="M257" s="212"/>
      <c r="N257" s="212"/>
      <c r="O257" s="212"/>
      <c r="P257" s="205"/>
      <c r="Q257" s="205"/>
      <c r="R257" s="205"/>
      <c r="S257" s="205"/>
      <c r="T257" s="205"/>
      <c r="U257" s="205"/>
    </row>
    <row r="258" spans="3:21" s="203" customFormat="1" ht="12.75" hidden="1" x14ac:dyDescent="0.25">
      <c r="C258" s="211"/>
      <c r="D258" s="212"/>
      <c r="E258" s="212"/>
      <c r="F258" s="212"/>
      <c r="G258" s="212"/>
      <c r="H258" s="212"/>
      <c r="I258" s="212"/>
      <c r="J258" s="212"/>
      <c r="K258" s="212"/>
      <c r="L258" s="212"/>
      <c r="M258" s="212"/>
      <c r="N258" s="212"/>
      <c r="O258" s="212"/>
      <c r="P258" s="205"/>
      <c r="Q258" s="205"/>
      <c r="R258" s="205"/>
      <c r="S258" s="205"/>
      <c r="T258" s="205"/>
      <c r="U258" s="205"/>
    </row>
    <row r="259" spans="3:21" s="203" customFormat="1" ht="12.75" hidden="1" x14ac:dyDescent="0.25">
      <c r="C259" s="211"/>
      <c r="D259" s="212"/>
      <c r="E259" s="212"/>
      <c r="F259" s="212"/>
      <c r="G259" s="212"/>
      <c r="H259" s="212"/>
      <c r="I259" s="212"/>
      <c r="J259" s="212"/>
      <c r="K259" s="212"/>
      <c r="L259" s="212"/>
      <c r="M259" s="212"/>
      <c r="N259" s="212"/>
      <c r="O259" s="212"/>
      <c r="P259" s="205"/>
      <c r="Q259" s="205"/>
      <c r="R259" s="205"/>
      <c r="S259" s="205"/>
      <c r="T259" s="205"/>
      <c r="U259" s="205"/>
    </row>
    <row r="260" spans="3:21" s="203" customFormat="1" ht="12.75" hidden="1" x14ac:dyDescent="0.25">
      <c r="C260" s="211"/>
      <c r="D260" s="212"/>
      <c r="E260" s="212"/>
      <c r="F260" s="212"/>
      <c r="G260" s="212"/>
      <c r="H260" s="212"/>
      <c r="I260" s="212"/>
      <c r="J260" s="212"/>
      <c r="K260" s="212"/>
      <c r="L260" s="212"/>
      <c r="M260" s="212"/>
      <c r="N260" s="212"/>
      <c r="O260" s="212"/>
      <c r="P260" s="205"/>
      <c r="Q260" s="205"/>
      <c r="R260" s="205"/>
      <c r="S260" s="205"/>
      <c r="T260" s="205"/>
      <c r="U260" s="205"/>
    </row>
    <row r="261" spans="3:21" s="203" customFormat="1" ht="12.75" hidden="1" x14ac:dyDescent="0.25">
      <c r="C261" s="211"/>
      <c r="D261" s="212"/>
      <c r="E261" s="212"/>
      <c r="F261" s="212"/>
      <c r="G261" s="212"/>
      <c r="H261" s="212"/>
      <c r="I261" s="212"/>
      <c r="J261" s="212"/>
      <c r="K261" s="212"/>
      <c r="L261" s="212"/>
      <c r="M261" s="212"/>
      <c r="N261" s="212"/>
      <c r="O261" s="212"/>
      <c r="P261" s="205"/>
      <c r="Q261" s="205"/>
      <c r="R261" s="205"/>
      <c r="S261" s="205"/>
      <c r="T261" s="205"/>
      <c r="U261" s="205"/>
    </row>
    <row r="262" spans="3:21" s="203" customFormat="1" ht="12.75" hidden="1" x14ac:dyDescent="0.25">
      <c r="C262" s="211"/>
      <c r="D262" s="212"/>
      <c r="E262" s="212"/>
      <c r="F262" s="212"/>
      <c r="G262" s="212"/>
      <c r="H262" s="212"/>
      <c r="I262" s="212"/>
      <c r="J262" s="212"/>
      <c r="K262" s="212"/>
      <c r="L262" s="212"/>
      <c r="M262" s="212"/>
      <c r="N262" s="212"/>
      <c r="O262" s="212"/>
      <c r="P262" s="205"/>
      <c r="Q262" s="205"/>
      <c r="R262" s="205"/>
      <c r="S262" s="205"/>
      <c r="T262" s="205"/>
      <c r="U262" s="205"/>
    </row>
    <row r="263" spans="3:21" s="203" customFormat="1" ht="12.75" hidden="1" x14ac:dyDescent="0.25">
      <c r="C263" s="211"/>
      <c r="D263" s="212"/>
      <c r="E263" s="212"/>
      <c r="F263" s="212"/>
      <c r="G263" s="212"/>
      <c r="H263" s="212"/>
      <c r="I263" s="212"/>
      <c r="J263" s="212"/>
      <c r="K263" s="212"/>
      <c r="L263" s="212"/>
      <c r="M263" s="212"/>
      <c r="N263" s="212"/>
      <c r="O263" s="212"/>
      <c r="P263" s="205"/>
      <c r="Q263" s="205"/>
      <c r="R263" s="205"/>
      <c r="S263" s="205"/>
      <c r="T263" s="205"/>
      <c r="U263" s="205"/>
    </row>
    <row r="264" spans="3:21" s="203" customFormat="1" ht="12.75" hidden="1" x14ac:dyDescent="0.25">
      <c r="C264" s="211"/>
      <c r="D264" s="212"/>
      <c r="E264" s="212"/>
      <c r="F264" s="212"/>
      <c r="G264" s="212"/>
      <c r="H264" s="212"/>
      <c r="I264" s="212"/>
      <c r="J264" s="212"/>
      <c r="K264" s="212"/>
      <c r="L264" s="212"/>
      <c r="M264" s="212"/>
      <c r="N264" s="212"/>
      <c r="O264" s="212"/>
      <c r="P264" s="205"/>
      <c r="Q264" s="205"/>
      <c r="R264" s="205"/>
      <c r="S264" s="205"/>
      <c r="T264" s="205"/>
      <c r="U264" s="205"/>
    </row>
    <row r="265" spans="3:21" s="203" customFormat="1" ht="12.75" hidden="1" x14ac:dyDescent="0.25">
      <c r="C265" s="211"/>
      <c r="D265" s="212"/>
      <c r="E265" s="212"/>
      <c r="F265" s="212"/>
      <c r="G265" s="212"/>
      <c r="H265" s="212"/>
      <c r="I265" s="212"/>
      <c r="J265" s="212"/>
      <c r="K265" s="212"/>
      <c r="L265" s="212"/>
      <c r="M265" s="212"/>
      <c r="N265" s="212"/>
      <c r="O265" s="212"/>
      <c r="P265" s="205"/>
      <c r="Q265" s="205"/>
      <c r="R265" s="205"/>
      <c r="S265" s="205"/>
      <c r="T265" s="205"/>
      <c r="U265" s="205"/>
    </row>
    <row r="266" spans="3:21" s="203" customFormat="1" ht="12.75" hidden="1" x14ac:dyDescent="0.25">
      <c r="C266" s="211"/>
      <c r="D266" s="212"/>
      <c r="E266" s="212"/>
      <c r="F266" s="212"/>
      <c r="G266" s="212"/>
      <c r="H266" s="212"/>
      <c r="I266" s="212"/>
      <c r="J266" s="212"/>
      <c r="K266" s="212"/>
      <c r="L266" s="212"/>
      <c r="M266" s="212"/>
      <c r="N266" s="212"/>
      <c r="O266" s="212"/>
      <c r="P266" s="205"/>
      <c r="Q266" s="205"/>
      <c r="R266" s="205"/>
      <c r="S266" s="205"/>
      <c r="T266" s="205"/>
      <c r="U266" s="205"/>
    </row>
    <row r="267" spans="3:21" s="203" customFormat="1" ht="12.75" hidden="1" x14ac:dyDescent="0.25">
      <c r="C267" s="211"/>
      <c r="D267" s="212"/>
      <c r="E267" s="212"/>
      <c r="F267" s="212"/>
      <c r="G267" s="212"/>
      <c r="H267" s="212"/>
      <c r="I267" s="212"/>
      <c r="J267" s="212"/>
      <c r="K267" s="212"/>
      <c r="L267" s="212"/>
      <c r="M267" s="212"/>
      <c r="N267" s="212"/>
      <c r="O267" s="212"/>
      <c r="P267" s="205"/>
      <c r="Q267" s="205"/>
      <c r="R267" s="205"/>
      <c r="S267" s="205"/>
      <c r="T267" s="205"/>
      <c r="U267" s="205"/>
    </row>
    <row r="268" spans="3:21" s="203" customFormat="1" ht="12.75" hidden="1" x14ac:dyDescent="0.25">
      <c r="C268" s="211"/>
      <c r="D268" s="212"/>
      <c r="E268" s="212"/>
      <c r="F268" s="212"/>
      <c r="G268" s="212"/>
      <c r="H268" s="212"/>
      <c r="I268" s="212"/>
      <c r="J268" s="212"/>
      <c r="K268" s="212"/>
      <c r="L268" s="212"/>
      <c r="M268" s="212"/>
      <c r="N268" s="212"/>
      <c r="O268" s="212"/>
      <c r="P268" s="205"/>
      <c r="Q268" s="205"/>
      <c r="R268" s="205"/>
      <c r="S268" s="205"/>
      <c r="T268" s="205"/>
      <c r="U268" s="205"/>
    </row>
    <row r="269" spans="3:21" s="203" customFormat="1" ht="12.75" hidden="1" x14ac:dyDescent="0.25">
      <c r="C269" s="211"/>
      <c r="D269" s="212"/>
      <c r="E269" s="212"/>
      <c r="F269" s="212"/>
      <c r="G269" s="212"/>
      <c r="H269" s="212"/>
      <c r="I269" s="212"/>
      <c r="J269" s="212"/>
      <c r="K269" s="212"/>
      <c r="L269" s="212"/>
      <c r="M269" s="212"/>
      <c r="N269" s="212"/>
      <c r="O269" s="212"/>
      <c r="P269" s="205"/>
      <c r="Q269" s="205"/>
      <c r="R269" s="205"/>
      <c r="S269" s="205"/>
      <c r="T269" s="205"/>
      <c r="U269" s="205"/>
    </row>
    <row r="270" spans="3:21" s="203" customFormat="1" ht="12.75" hidden="1" x14ac:dyDescent="0.25">
      <c r="C270" s="211"/>
      <c r="D270" s="212"/>
      <c r="E270" s="212"/>
      <c r="F270" s="212"/>
      <c r="G270" s="212"/>
      <c r="H270" s="212"/>
      <c r="I270" s="212"/>
      <c r="J270" s="212"/>
      <c r="K270" s="212"/>
      <c r="L270" s="212"/>
      <c r="M270" s="212"/>
      <c r="N270" s="212"/>
      <c r="O270" s="212"/>
      <c r="P270" s="205"/>
      <c r="Q270" s="205"/>
      <c r="R270" s="205"/>
      <c r="S270" s="205"/>
      <c r="T270" s="205"/>
      <c r="U270" s="205"/>
    </row>
    <row r="271" spans="3:21" s="203" customFormat="1" ht="12.75" hidden="1" x14ac:dyDescent="0.25">
      <c r="C271" s="211"/>
      <c r="D271" s="212"/>
      <c r="E271" s="212"/>
      <c r="F271" s="212"/>
      <c r="G271" s="212"/>
      <c r="H271" s="212"/>
      <c r="I271" s="212"/>
      <c r="J271" s="212"/>
      <c r="K271" s="212"/>
      <c r="L271" s="212"/>
      <c r="M271" s="212"/>
      <c r="N271" s="212"/>
      <c r="O271" s="212"/>
      <c r="P271" s="205"/>
      <c r="Q271" s="205"/>
      <c r="R271" s="205"/>
      <c r="S271" s="205"/>
      <c r="T271" s="205"/>
      <c r="U271" s="205"/>
    </row>
    <row r="272" spans="3:21" s="203" customFormat="1" ht="12.75" hidden="1" x14ac:dyDescent="0.25">
      <c r="C272" s="211"/>
      <c r="D272" s="212"/>
      <c r="E272" s="212"/>
      <c r="F272" s="212"/>
      <c r="G272" s="212"/>
      <c r="H272" s="212"/>
      <c r="I272" s="212"/>
      <c r="J272" s="212"/>
      <c r="K272" s="212"/>
      <c r="L272" s="212"/>
      <c r="M272" s="212"/>
      <c r="N272" s="212"/>
      <c r="O272" s="212"/>
      <c r="P272" s="205"/>
      <c r="Q272" s="205"/>
      <c r="R272" s="205"/>
      <c r="S272" s="205"/>
      <c r="T272" s="205"/>
      <c r="U272" s="205"/>
    </row>
    <row r="273" spans="3:21" s="203" customFormat="1" ht="12.75" hidden="1" x14ac:dyDescent="0.25">
      <c r="C273" s="211"/>
      <c r="D273" s="212"/>
      <c r="E273" s="212"/>
      <c r="F273" s="212"/>
      <c r="G273" s="212"/>
      <c r="H273" s="212"/>
      <c r="I273" s="212"/>
      <c r="J273" s="212"/>
      <c r="K273" s="212"/>
      <c r="L273" s="212"/>
      <c r="M273" s="212"/>
      <c r="N273" s="212"/>
      <c r="O273" s="212"/>
      <c r="P273" s="205"/>
      <c r="Q273" s="205"/>
      <c r="R273" s="205"/>
      <c r="S273" s="205"/>
      <c r="T273" s="205"/>
      <c r="U273" s="205"/>
    </row>
    <row r="274" spans="3:21" s="203" customFormat="1" ht="12.75" hidden="1" x14ac:dyDescent="0.25">
      <c r="C274" s="211"/>
      <c r="D274" s="212"/>
      <c r="E274" s="212"/>
      <c r="F274" s="212"/>
      <c r="G274" s="212"/>
      <c r="H274" s="212"/>
      <c r="I274" s="212"/>
      <c r="J274" s="212"/>
      <c r="K274" s="212"/>
      <c r="L274" s="212"/>
      <c r="M274" s="212"/>
      <c r="N274" s="212"/>
      <c r="O274" s="212"/>
      <c r="P274" s="205"/>
      <c r="Q274" s="205"/>
      <c r="R274" s="205"/>
      <c r="S274" s="205"/>
      <c r="T274" s="205"/>
      <c r="U274" s="205"/>
    </row>
    <row r="275" spans="3:21" s="203" customFormat="1" ht="12.75" hidden="1" x14ac:dyDescent="0.25">
      <c r="C275" s="211"/>
      <c r="D275" s="212"/>
      <c r="E275" s="212"/>
      <c r="F275" s="212"/>
      <c r="G275" s="212"/>
      <c r="H275" s="212"/>
      <c r="I275" s="212"/>
      <c r="J275" s="212"/>
      <c r="K275" s="212"/>
      <c r="L275" s="212"/>
      <c r="M275" s="212"/>
      <c r="N275" s="212"/>
      <c r="O275" s="212"/>
      <c r="P275" s="205"/>
      <c r="Q275" s="205"/>
      <c r="R275" s="205"/>
      <c r="S275" s="205"/>
      <c r="T275" s="205"/>
      <c r="U275" s="205"/>
    </row>
    <row r="276" spans="3:21" s="203" customFormat="1" ht="12.75" hidden="1" x14ac:dyDescent="0.25">
      <c r="C276" s="211"/>
      <c r="D276" s="212"/>
      <c r="E276" s="212"/>
      <c r="F276" s="212"/>
      <c r="G276" s="212"/>
      <c r="H276" s="212"/>
      <c r="I276" s="212"/>
      <c r="J276" s="212"/>
      <c r="K276" s="212"/>
      <c r="L276" s="212"/>
      <c r="M276" s="212"/>
      <c r="N276" s="212"/>
      <c r="O276" s="212"/>
      <c r="P276" s="205"/>
      <c r="Q276" s="205"/>
      <c r="R276" s="205"/>
      <c r="S276" s="205"/>
      <c r="T276" s="205"/>
      <c r="U276" s="205"/>
    </row>
    <row r="277" spans="3:21" s="203" customFormat="1" ht="12.75" hidden="1" x14ac:dyDescent="0.25">
      <c r="C277" s="211"/>
      <c r="D277" s="212"/>
      <c r="E277" s="212"/>
      <c r="F277" s="212"/>
      <c r="G277" s="212"/>
      <c r="H277" s="212"/>
      <c r="I277" s="212"/>
      <c r="J277" s="212"/>
      <c r="K277" s="212"/>
      <c r="L277" s="212"/>
      <c r="M277" s="212"/>
      <c r="N277" s="212"/>
      <c r="O277" s="212"/>
      <c r="P277" s="205"/>
      <c r="Q277" s="205"/>
      <c r="R277" s="205"/>
      <c r="S277" s="205"/>
      <c r="T277" s="205"/>
      <c r="U277" s="205"/>
    </row>
    <row r="278" spans="3:21" s="203" customFormat="1" ht="12.75" hidden="1" x14ac:dyDescent="0.25">
      <c r="C278" s="211"/>
      <c r="D278" s="212"/>
      <c r="E278" s="212"/>
      <c r="F278" s="212"/>
      <c r="G278" s="212"/>
      <c r="H278" s="212"/>
      <c r="I278" s="212"/>
      <c r="J278" s="212"/>
      <c r="K278" s="212"/>
      <c r="L278" s="212"/>
      <c r="M278" s="212"/>
      <c r="N278" s="212"/>
      <c r="O278" s="212"/>
      <c r="P278" s="205"/>
      <c r="Q278" s="205"/>
      <c r="R278" s="205"/>
      <c r="S278" s="205"/>
      <c r="T278" s="205"/>
      <c r="U278" s="205"/>
    </row>
    <row r="279" spans="3:21" s="203" customFormat="1" ht="12.75" hidden="1" x14ac:dyDescent="0.25">
      <c r="C279" s="211"/>
      <c r="D279" s="212"/>
      <c r="E279" s="212"/>
      <c r="F279" s="212"/>
      <c r="G279" s="212"/>
      <c r="H279" s="212"/>
      <c r="I279" s="212"/>
      <c r="J279" s="212"/>
      <c r="K279" s="212"/>
      <c r="L279" s="212"/>
      <c r="M279" s="212"/>
      <c r="N279" s="212"/>
      <c r="O279" s="212"/>
      <c r="P279" s="205"/>
      <c r="Q279" s="205"/>
      <c r="R279" s="205"/>
      <c r="S279" s="205"/>
      <c r="T279" s="205"/>
      <c r="U279" s="205"/>
    </row>
    <row r="280" spans="3:21" s="203" customFormat="1" ht="12.75" hidden="1" x14ac:dyDescent="0.25">
      <c r="C280" s="211"/>
      <c r="D280" s="212"/>
      <c r="E280" s="212"/>
      <c r="F280" s="212"/>
      <c r="G280" s="212"/>
      <c r="H280" s="212"/>
      <c r="I280" s="212"/>
      <c r="J280" s="212"/>
      <c r="K280" s="212"/>
      <c r="L280" s="212"/>
      <c r="M280" s="212"/>
      <c r="N280" s="212"/>
      <c r="O280" s="212"/>
      <c r="P280" s="205"/>
      <c r="Q280" s="205"/>
      <c r="R280" s="205"/>
      <c r="S280" s="205"/>
      <c r="T280" s="205"/>
      <c r="U280" s="205"/>
    </row>
    <row r="281" spans="3:21" s="203" customFormat="1" ht="12.75" hidden="1" x14ac:dyDescent="0.25">
      <c r="C281" s="211"/>
      <c r="D281" s="212"/>
      <c r="E281" s="212"/>
      <c r="F281" s="212"/>
      <c r="G281" s="212"/>
      <c r="H281" s="212"/>
      <c r="I281" s="212"/>
      <c r="J281" s="212"/>
      <c r="K281" s="212"/>
      <c r="L281" s="212"/>
      <c r="M281" s="212"/>
      <c r="N281" s="212"/>
      <c r="O281" s="212"/>
      <c r="P281" s="205"/>
      <c r="Q281" s="205"/>
      <c r="R281" s="205"/>
      <c r="S281" s="205"/>
      <c r="T281" s="205"/>
      <c r="U281" s="205"/>
    </row>
    <row r="282" spans="3:21" s="203" customFormat="1" ht="12.75" hidden="1" x14ac:dyDescent="0.25">
      <c r="C282" s="211"/>
      <c r="D282" s="212"/>
      <c r="E282" s="212"/>
      <c r="F282" s="212"/>
      <c r="G282" s="212"/>
      <c r="H282" s="212"/>
      <c r="I282" s="212"/>
      <c r="J282" s="212"/>
      <c r="K282" s="212"/>
      <c r="L282" s="212"/>
      <c r="M282" s="212"/>
      <c r="N282" s="212"/>
      <c r="O282" s="212"/>
      <c r="P282" s="205"/>
      <c r="Q282" s="205"/>
      <c r="R282" s="205"/>
      <c r="S282" s="205"/>
      <c r="T282" s="205"/>
      <c r="U282" s="205"/>
    </row>
    <row r="283" spans="3:21" s="203" customFormat="1" ht="12.75" hidden="1" x14ac:dyDescent="0.25">
      <c r="C283" s="211"/>
      <c r="D283" s="212"/>
      <c r="E283" s="212"/>
      <c r="F283" s="212"/>
      <c r="G283" s="212"/>
      <c r="H283" s="212"/>
      <c r="I283" s="212"/>
      <c r="J283" s="212"/>
      <c r="K283" s="212"/>
      <c r="L283" s="212"/>
      <c r="M283" s="212"/>
      <c r="N283" s="212"/>
      <c r="O283" s="212"/>
      <c r="P283" s="205"/>
      <c r="Q283" s="205"/>
      <c r="R283" s="205"/>
      <c r="S283" s="205"/>
      <c r="T283" s="205"/>
      <c r="U283" s="205"/>
    </row>
    <row r="284" spans="3:21" s="203" customFormat="1" ht="12.75" hidden="1" x14ac:dyDescent="0.25">
      <c r="C284" s="211"/>
      <c r="D284" s="212"/>
      <c r="E284" s="212"/>
      <c r="F284" s="212"/>
      <c r="G284" s="212"/>
      <c r="H284" s="212"/>
      <c r="I284" s="212"/>
      <c r="J284" s="212"/>
      <c r="K284" s="212"/>
      <c r="L284" s="212"/>
      <c r="M284" s="212"/>
      <c r="N284" s="212"/>
      <c r="O284" s="212"/>
      <c r="P284" s="205"/>
      <c r="Q284" s="205"/>
      <c r="R284" s="205"/>
      <c r="S284" s="205"/>
      <c r="T284" s="205"/>
      <c r="U284" s="205"/>
    </row>
    <row r="285" spans="3:21" s="203" customFormat="1" ht="12.75" hidden="1" x14ac:dyDescent="0.25">
      <c r="C285" s="211"/>
      <c r="D285" s="212"/>
      <c r="E285" s="212"/>
      <c r="F285" s="212"/>
      <c r="G285" s="212"/>
      <c r="H285" s="212"/>
      <c r="I285" s="212"/>
      <c r="J285" s="212"/>
      <c r="K285" s="212"/>
      <c r="L285" s="212"/>
      <c r="M285" s="212"/>
      <c r="N285" s="212"/>
      <c r="O285" s="212"/>
      <c r="P285" s="205"/>
      <c r="Q285" s="205"/>
      <c r="R285" s="205"/>
      <c r="S285" s="205"/>
      <c r="T285" s="205"/>
      <c r="U285" s="205"/>
    </row>
    <row r="286" spans="3:21" s="203" customFormat="1" ht="12.75" hidden="1" x14ac:dyDescent="0.25">
      <c r="C286" s="211"/>
      <c r="D286" s="212"/>
      <c r="E286" s="212"/>
      <c r="F286" s="212"/>
      <c r="G286" s="212"/>
      <c r="H286" s="212"/>
      <c r="I286" s="212"/>
      <c r="J286" s="212"/>
      <c r="K286" s="212"/>
      <c r="L286" s="212"/>
      <c r="M286" s="212"/>
      <c r="N286" s="212"/>
      <c r="O286" s="212"/>
      <c r="P286" s="205"/>
      <c r="Q286" s="205"/>
      <c r="R286" s="205"/>
      <c r="S286" s="205"/>
      <c r="T286" s="205"/>
      <c r="U286" s="205"/>
    </row>
    <row r="287" spans="3:21" s="203" customFormat="1" ht="12.75" hidden="1" x14ac:dyDescent="0.25">
      <c r="C287" s="211"/>
      <c r="D287" s="212"/>
      <c r="E287" s="212"/>
      <c r="F287" s="212"/>
      <c r="G287" s="212"/>
      <c r="H287" s="212"/>
      <c r="I287" s="212"/>
      <c r="J287" s="212"/>
      <c r="K287" s="212"/>
      <c r="L287" s="212"/>
      <c r="M287" s="212"/>
      <c r="N287" s="212"/>
      <c r="O287" s="212"/>
      <c r="P287" s="205"/>
      <c r="Q287" s="205"/>
      <c r="R287" s="205"/>
      <c r="S287" s="205"/>
      <c r="T287" s="205"/>
      <c r="U287" s="205"/>
    </row>
    <row r="288" spans="3:21" s="203" customFormat="1" ht="12.75" hidden="1" x14ac:dyDescent="0.25">
      <c r="C288" s="211"/>
      <c r="D288" s="212"/>
      <c r="E288" s="212"/>
      <c r="F288" s="212"/>
      <c r="G288" s="212"/>
      <c r="H288" s="212"/>
      <c r="I288" s="212"/>
      <c r="J288" s="212"/>
      <c r="K288" s="212"/>
      <c r="L288" s="212"/>
      <c r="M288" s="212"/>
      <c r="N288" s="212"/>
      <c r="O288" s="212"/>
      <c r="P288" s="205"/>
      <c r="Q288" s="205"/>
      <c r="R288" s="205"/>
      <c r="S288" s="205"/>
      <c r="T288" s="205"/>
      <c r="U288" s="205"/>
    </row>
    <row r="289" spans="3:21" s="203" customFormat="1" ht="12.75" hidden="1" x14ac:dyDescent="0.25">
      <c r="C289" s="211"/>
      <c r="D289" s="212"/>
      <c r="E289" s="212"/>
      <c r="F289" s="212"/>
      <c r="G289" s="212"/>
      <c r="H289" s="212"/>
      <c r="I289" s="212"/>
      <c r="J289" s="212"/>
      <c r="K289" s="212"/>
      <c r="L289" s="212"/>
      <c r="M289" s="212"/>
      <c r="N289" s="212"/>
      <c r="O289" s="212"/>
      <c r="P289" s="205"/>
      <c r="Q289" s="205"/>
      <c r="R289" s="205"/>
      <c r="S289" s="205"/>
      <c r="T289" s="205"/>
      <c r="U289" s="205"/>
    </row>
  </sheetData>
  <sheetProtection algorithmName="SHA-512" hashValue="MG9/vds48GXKd+mz7EFRro6/Wg4h0rPFDR7jXNg/zSRm17VmGuLsXWCs45SxF2r4BCmdzcvmPlS10H2ebH+c6g==" saltValue="xDMrgTagbdnwm5n4T4V21g==" spinCount="100000" sheet="1" objects="1" scenarios="1"/>
  <mergeCells count="23">
    <mergeCell ref="A1:B1"/>
    <mergeCell ref="F44:F45"/>
    <mergeCell ref="D45:E45"/>
    <mergeCell ref="H45:H46"/>
    <mergeCell ref="C16:D16"/>
    <mergeCell ref="C18:D18"/>
    <mergeCell ref="C11:D11"/>
    <mergeCell ref="B16:B18"/>
    <mergeCell ref="G9:H9"/>
    <mergeCell ref="G29:N29"/>
    <mergeCell ref="G30:N30"/>
    <mergeCell ref="G31:N31"/>
    <mergeCell ref="G32:N32"/>
    <mergeCell ref="C104:H105"/>
    <mergeCell ref="L45:L46"/>
    <mergeCell ref="C52:H53"/>
    <mergeCell ref="F73:F74"/>
    <mergeCell ref="D74:E74"/>
    <mergeCell ref="H74:H75"/>
    <mergeCell ref="C78:H79"/>
    <mergeCell ref="F98:F99"/>
    <mergeCell ref="D99:E99"/>
    <mergeCell ref="H99:H100"/>
  </mergeCells>
  <conditionalFormatting sqref="H47">
    <cfRule type="expression" dxfId="367" priority="268">
      <formula>D47=""</formula>
    </cfRule>
  </conditionalFormatting>
  <conditionalFormatting sqref="M52">
    <cfRule type="expression" dxfId="366" priority="249">
      <formula>$Q$52&gt;0</formula>
    </cfRule>
  </conditionalFormatting>
  <conditionalFormatting sqref="E50">
    <cfRule type="expression" dxfId="365" priority="64">
      <formula>D50=""</formula>
    </cfRule>
  </conditionalFormatting>
  <conditionalFormatting sqref="E51">
    <cfRule type="expression" dxfId="364" priority="63">
      <formula>D51=""</formula>
    </cfRule>
  </conditionalFormatting>
  <conditionalFormatting sqref="I47">
    <cfRule type="expression" dxfId="363" priority="46">
      <formula>D47=""</formula>
    </cfRule>
  </conditionalFormatting>
  <conditionalFormatting sqref="H48">
    <cfRule type="expression" dxfId="362" priority="33">
      <formula>AND(D48&lt;&gt;"",H48&lt;H47)</formula>
    </cfRule>
    <cfRule type="expression" dxfId="361" priority="37">
      <formula>D48=""</formula>
    </cfRule>
  </conditionalFormatting>
  <conditionalFormatting sqref="H49">
    <cfRule type="expression" dxfId="360" priority="31">
      <formula>AND(D49&lt;&gt;"",H49&lt;H48)</formula>
    </cfRule>
    <cfRule type="expression" dxfId="359" priority="32">
      <formula>D49=""</formula>
    </cfRule>
  </conditionalFormatting>
  <conditionalFormatting sqref="H50">
    <cfRule type="expression" dxfId="358" priority="29">
      <formula>AND(D50&lt;&gt;"",H50&lt;H49)</formula>
    </cfRule>
    <cfRule type="expression" dxfId="357" priority="30">
      <formula>D50=""</formula>
    </cfRule>
  </conditionalFormatting>
  <conditionalFormatting sqref="H51">
    <cfRule type="expression" dxfId="356" priority="27">
      <formula>AND(D51&lt;&gt;"",H51&lt;H50)</formula>
    </cfRule>
    <cfRule type="expression" dxfId="355" priority="28">
      <formula>D51=""</formula>
    </cfRule>
  </conditionalFormatting>
  <conditionalFormatting sqref="H76">
    <cfRule type="expression" dxfId="354" priority="26">
      <formula>D76=""</formula>
    </cfRule>
  </conditionalFormatting>
  <conditionalFormatting sqref="I76">
    <cfRule type="expression" dxfId="353" priority="25">
      <formula>D76=""</formula>
    </cfRule>
  </conditionalFormatting>
  <conditionalFormatting sqref="E77">
    <cfRule type="expression" dxfId="352" priority="24">
      <formula>D77=""</formula>
    </cfRule>
  </conditionalFormatting>
  <conditionalFormatting sqref="I101">
    <cfRule type="expression" dxfId="351" priority="18">
      <formula>D101=""</formula>
    </cfRule>
  </conditionalFormatting>
  <conditionalFormatting sqref="H77">
    <cfRule type="expression" dxfId="350" priority="21">
      <formula>AND(D77&lt;&gt;"",H77&lt;H76)</formula>
    </cfRule>
    <cfRule type="expression" dxfId="349" priority="22">
      <formula>D77=""</formula>
    </cfRule>
  </conditionalFormatting>
  <conditionalFormatting sqref="H101">
    <cfRule type="expression" dxfId="348" priority="20">
      <formula>D101=""</formula>
    </cfRule>
  </conditionalFormatting>
  <conditionalFormatting sqref="E102">
    <cfRule type="expression" dxfId="347" priority="19">
      <formula>D102=""</formula>
    </cfRule>
  </conditionalFormatting>
  <conditionalFormatting sqref="I102">
    <cfRule type="expression" dxfId="346" priority="10">
      <formula>D102=""</formula>
    </cfRule>
  </conditionalFormatting>
  <conditionalFormatting sqref="H102">
    <cfRule type="expression" dxfId="345" priority="15">
      <formula>AND(D102&lt;&gt;"",H102&lt;H101)</formula>
    </cfRule>
    <cfRule type="expression" dxfId="344" priority="16">
      <formula>D102=""</formula>
    </cfRule>
  </conditionalFormatting>
  <conditionalFormatting sqref="E103">
    <cfRule type="expression" dxfId="343" priority="14">
      <formula>D103=""</formula>
    </cfRule>
  </conditionalFormatting>
  <conditionalFormatting sqref="I48">
    <cfRule type="expression" dxfId="342" priority="7">
      <formula>D48=""</formula>
    </cfRule>
  </conditionalFormatting>
  <conditionalFormatting sqref="H103">
    <cfRule type="expression" dxfId="341" priority="11">
      <formula>AND(D103&lt;&gt;"",H103&lt;H102)</formula>
    </cfRule>
    <cfRule type="expression" dxfId="340" priority="12">
      <formula>D103=""</formula>
    </cfRule>
  </conditionalFormatting>
  <conditionalFormatting sqref="I103">
    <cfRule type="expression" dxfId="339" priority="9">
      <formula>D103=""</formula>
    </cfRule>
  </conditionalFormatting>
  <conditionalFormatting sqref="I77">
    <cfRule type="expression" dxfId="338" priority="8">
      <formula>D77=""</formula>
    </cfRule>
  </conditionalFormatting>
  <conditionalFormatting sqref="I49">
    <cfRule type="expression" dxfId="337" priority="6">
      <formula>D49=""</formula>
    </cfRule>
  </conditionalFormatting>
  <conditionalFormatting sqref="I50">
    <cfRule type="expression" dxfId="336" priority="5">
      <formula>D50=""</formula>
    </cfRule>
  </conditionalFormatting>
  <conditionalFormatting sqref="I51">
    <cfRule type="expression" dxfId="335" priority="4">
      <formula>D51=""</formula>
    </cfRule>
  </conditionalFormatting>
  <conditionalFormatting sqref="E49">
    <cfRule type="expression" dxfId="334" priority="3">
      <formula>D49=""</formula>
    </cfRule>
  </conditionalFormatting>
  <conditionalFormatting sqref="E48">
    <cfRule type="expression" dxfId="333" priority="2">
      <formula>D48=""</formula>
    </cfRule>
  </conditionalFormatting>
  <conditionalFormatting sqref="E47">
    <cfRule type="expression" dxfId="332" priority="1">
      <formula>D47=""</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1:XFD348"/>
  <sheetViews>
    <sheetView showGridLines="0" zoomScale="90" zoomScaleNormal="90" workbookViewId="0">
      <selection activeCell="C23" sqref="C23"/>
    </sheetView>
  </sheetViews>
  <sheetFormatPr defaultColWidth="97.7109375" defaultRowHeight="0" customHeight="1" zeroHeight="1" x14ac:dyDescent="0.25"/>
  <cols>
    <col min="1" max="1" width="1.7109375" style="195" customWidth="1"/>
    <col min="2" max="2" width="6.140625" style="195" customWidth="1"/>
    <col min="3" max="3" width="47.7109375" style="194" customWidth="1"/>
    <col min="4" max="4" width="24.85546875" style="195" customWidth="1"/>
    <col min="5" max="5" width="17.5703125" style="196" customWidth="1"/>
    <col min="6" max="10" width="15.7109375" style="196" customWidth="1"/>
    <col min="11" max="12" width="15.7109375" style="290" customWidth="1"/>
    <col min="13" max="13" width="15.7109375" style="195" customWidth="1"/>
    <col min="14" max="14" width="11.7109375" style="195" customWidth="1"/>
    <col min="15" max="16" width="19.7109375" style="195" customWidth="1"/>
    <col min="17" max="17" width="3.7109375" style="195" customWidth="1"/>
    <col min="18" max="18" width="8.85546875" style="195" customWidth="1"/>
    <col min="19" max="19" width="8.7109375" style="195" customWidth="1"/>
    <col min="20" max="21" width="23.7109375" style="195" customWidth="1"/>
    <col min="22" max="24" width="8.85546875" style="195" customWidth="1"/>
    <col min="25" max="25" width="97.7109375" style="195" customWidth="1"/>
    <col min="26" max="16384" width="97.7109375" style="195"/>
  </cols>
  <sheetData>
    <row r="1" spans="1:22" ht="15" x14ac:dyDescent="0.25">
      <c r="A1" s="515"/>
      <c r="B1" s="516"/>
      <c r="J1" s="197"/>
      <c r="K1" s="197"/>
      <c r="L1" s="197"/>
    </row>
    <row r="2" spans="1:22" s="198" customFormat="1" ht="22.5" x14ac:dyDescent="0.25">
      <c r="C2" s="162" t="s">
        <v>67</v>
      </c>
      <c r="D2" s="199"/>
      <c r="E2" s="166"/>
      <c r="F2" s="199"/>
      <c r="G2" s="199"/>
      <c r="H2" s="199"/>
      <c r="I2" s="199"/>
      <c r="J2" s="200"/>
      <c r="K2" s="200"/>
      <c r="L2" s="200"/>
      <c r="M2" s="201"/>
      <c r="N2" s="202"/>
      <c r="O2" s="202"/>
      <c r="P2" s="202"/>
      <c r="Q2" s="202"/>
      <c r="R2" s="202"/>
      <c r="S2" s="202"/>
      <c r="T2" s="202"/>
      <c r="U2" s="202"/>
      <c r="V2" s="202"/>
    </row>
    <row r="3" spans="1:22" s="203" customFormat="1" ht="18" x14ac:dyDescent="0.25">
      <c r="C3" s="165" t="s">
        <v>222</v>
      </c>
      <c r="D3" s="168"/>
      <c r="E3" s="168"/>
      <c r="F3" s="168"/>
      <c r="G3" s="168"/>
      <c r="H3" s="168"/>
      <c r="I3" s="168"/>
      <c r="J3" s="200"/>
      <c r="K3" s="200"/>
      <c r="L3" s="200"/>
      <c r="M3" s="204"/>
      <c r="N3" s="205"/>
      <c r="O3" s="205"/>
      <c r="P3" s="205"/>
      <c r="Q3" s="205"/>
      <c r="R3" s="205"/>
      <c r="S3" s="205"/>
      <c r="T3" s="205"/>
      <c r="U3" s="205"/>
      <c r="V3" s="205"/>
    </row>
    <row r="4" spans="1:22" s="203" customFormat="1" ht="15" x14ac:dyDescent="0.25">
      <c r="C4" s="167" t="s">
        <v>83</v>
      </c>
      <c r="D4" s="168"/>
      <c r="E4" s="168"/>
      <c r="F4" s="168"/>
      <c r="G4" s="168"/>
      <c r="H4" s="168"/>
      <c r="I4" s="168"/>
      <c r="J4" s="200"/>
      <c r="K4" s="200"/>
      <c r="L4" s="200"/>
      <c r="M4" s="204"/>
      <c r="N4" s="205"/>
      <c r="O4" s="205"/>
      <c r="P4" s="205"/>
      <c r="Q4" s="205"/>
      <c r="R4" s="205"/>
      <c r="S4" s="205"/>
      <c r="T4" s="205"/>
      <c r="U4" s="205"/>
      <c r="V4" s="205"/>
    </row>
    <row r="5" spans="1:22" s="203" customFormat="1" ht="15" x14ac:dyDescent="0.25">
      <c r="C5" s="169" t="s">
        <v>168</v>
      </c>
      <c r="D5" s="168"/>
      <c r="E5" s="168"/>
      <c r="F5" s="168"/>
      <c r="G5" s="168"/>
      <c r="H5" s="168"/>
      <c r="I5" s="168"/>
      <c r="J5" s="200"/>
      <c r="K5" s="200"/>
      <c r="L5" s="200"/>
      <c r="M5" s="204"/>
      <c r="N5" s="205"/>
      <c r="O5" s="205"/>
      <c r="P5" s="205"/>
      <c r="Q5" s="205"/>
      <c r="R5" s="205"/>
      <c r="S5" s="205"/>
      <c r="T5" s="205"/>
      <c r="U5" s="205"/>
      <c r="V5" s="205"/>
    </row>
    <row r="6" spans="1:22" s="203" customFormat="1" ht="15" x14ac:dyDescent="0.25">
      <c r="C6" s="206" t="s">
        <v>31</v>
      </c>
      <c r="D6" s="168"/>
      <c r="E6" s="168"/>
      <c r="F6" s="168"/>
      <c r="G6" s="168"/>
      <c r="H6" s="168"/>
      <c r="I6" s="168"/>
      <c r="J6" s="200"/>
      <c r="K6" s="200"/>
      <c r="L6" s="200"/>
      <c r="M6" s="204"/>
      <c r="N6" s="205"/>
      <c r="O6" s="205"/>
      <c r="P6" s="205"/>
      <c r="Q6" s="205"/>
      <c r="R6" s="205"/>
      <c r="S6" s="205"/>
      <c r="T6" s="205"/>
      <c r="U6" s="205"/>
      <c r="V6" s="205"/>
    </row>
    <row r="7" spans="1:22" s="203" customFormat="1" ht="15" x14ac:dyDescent="0.25">
      <c r="C7" s="207"/>
      <c r="D7" s="208"/>
      <c r="E7" s="209"/>
      <c r="F7" s="210"/>
      <c r="G7" s="210"/>
      <c r="H7" s="210"/>
      <c r="I7" s="209"/>
      <c r="J7" s="200"/>
      <c r="K7" s="200"/>
      <c r="L7" s="200"/>
      <c r="M7" s="204"/>
      <c r="N7" s="205"/>
      <c r="O7" s="205"/>
      <c r="P7" s="205"/>
      <c r="Q7" s="205"/>
      <c r="R7" s="205"/>
      <c r="S7" s="205"/>
      <c r="T7" s="205"/>
      <c r="U7" s="205"/>
      <c r="V7" s="205"/>
    </row>
    <row r="8" spans="1:22" s="203" customFormat="1" ht="15" x14ac:dyDescent="0.25">
      <c r="C8" s="211"/>
      <c r="D8" s="212"/>
      <c r="E8" s="212"/>
      <c r="F8" s="212"/>
      <c r="G8" s="212"/>
      <c r="H8" s="212"/>
      <c r="I8" s="212"/>
      <c r="J8" s="197"/>
      <c r="K8" s="197"/>
      <c r="L8" s="197"/>
      <c r="M8" s="205"/>
      <c r="N8" s="205"/>
      <c r="O8" s="205"/>
      <c r="P8" s="205"/>
      <c r="Q8" s="205"/>
      <c r="R8" s="205"/>
      <c r="S8" s="205"/>
      <c r="T8" s="205"/>
      <c r="U8" s="205"/>
      <c r="V8" s="205"/>
    </row>
    <row r="9" spans="1:22" s="203" customFormat="1" ht="15" x14ac:dyDescent="0.25">
      <c r="C9" s="213" t="s">
        <v>9</v>
      </c>
      <c r="D9" s="214"/>
      <c r="E9" s="214"/>
      <c r="F9" s="214"/>
      <c r="G9" s="214"/>
      <c r="H9" s="214"/>
      <c r="I9" s="214"/>
      <c r="J9" s="214"/>
      <c r="K9" s="214"/>
      <c r="L9" s="214"/>
      <c r="M9" s="316"/>
      <c r="N9" s="205"/>
      <c r="O9" s="205"/>
      <c r="P9" s="205"/>
      <c r="Q9" s="205"/>
      <c r="R9" s="205"/>
      <c r="S9" s="205"/>
      <c r="T9" s="205"/>
      <c r="U9" s="205"/>
      <c r="V9" s="205"/>
    </row>
    <row r="10" spans="1:22" s="203" customFormat="1" ht="12.75" x14ac:dyDescent="0.25">
      <c r="C10" s="218"/>
      <c r="D10" s="219" t="s">
        <v>23</v>
      </c>
      <c r="E10" s="219" t="s">
        <v>24</v>
      </c>
      <c r="F10" s="219" t="s">
        <v>25</v>
      </c>
      <c r="G10" s="219" t="s">
        <v>26</v>
      </c>
      <c r="H10" s="219" t="s">
        <v>53</v>
      </c>
      <c r="I10" s="219" t="s">
        <v>56</v>
      </c>
      <c r="J10" s="219" t="s">
        <v>57</v>
      </c>
      <c r="K10" s="219" t="s">
        <v>58</v>
      </c>
      <c r="L10" s="219" t="s">
        <v>59</v>
      </c>
      <c r="M10" s="219" t="s">
        <v>60</v>
      </c>
      <c r="N10" s="205"/>
      <c r="O10" s="205"/>
      <c r="P10" s="205"/>
      <c r="Q10" s="205"/>
      <c r="R10" s="205"/>
      <c r="S10" s="205"/>
      <c r="T10" s="205"/>
      <c r="U10" s="205"/>
      <c r="V10" s="205"/>
    </row>
    <row r="11" spans="1:22" s="203" customFormat="1" ht="12.75" x14ac:dyDescent="0.25">
      <c r="C11" s="191" t="s">
        <v>61</v>
      </c>
      <c r="D11" s="378">
        <v>112</v>
      </c>
      <c r="E11" s="378">
        <v>112</v>
      </c>
      <c r="F11" s="378">
        <v>132</v>
      </c>
      <c r="G11" s="378">
        <v>152</v>
      </c>
      <c r="H11" s="378">
        <v>152</v>
      </c>
      <c r="I11" s="378">
        <v>152</v>
      </c>
      <c r="J11" s="378">
        <v>152</v>
      </c>
      <c r="K11" s="378">
        <v>152</v>
      </c>
      <c r="L11" s="378">
        <v>152</v>
      </c>
      <c r="M11" s="378">
        <v>152</v>
      </c>
      <c r="N11" s="205"/>
      <c r="O11" s="205"/>
      <c r="P11" s="205"/>
      <c r="Q11" s="205"/>
      <c r="R11" s="205"/>
      <c r="S11" s="205"/>
      <c r="T11" s="205"/>
      <c r="U11" s="205"/>
      <c r="V11" s="205"/>
    </row>
    <row r="12" spans="1:22" s="203" customFormat="1" ht="25.5" x14ac:dyDescent="0.25">
      <c r="C12" s="191" t="s">
        <v>105</v>
      </c>
      <c r="D12" s="378">
        <v>4</v>
      </c>
      <c r="E12" s="378">
        <v>4</v>
      </c>
      <c r="F12" s="378">
        <v>6</v>
      </c>
      <c r="G12" s="378">
        <v>8</v>
      </c>
      <c r="H12" s="378">
        <v>8</v>
      </c>
      <c r="I12" s="378">
        <v>8</v>
      </c>
      <c r="J12" s="378">
        <v>8</v>
      </c>
      <c r="K12" s="378">
        <v>8</v>
      </c>
      <c r="L12" s="378">
        <v>8</v>
      </c>
      <c r="M12" s="378">
        <v>8</v>
      </c>
      <c r="N12" s="205"/>
      <c r="O12" s="205"/>
      <c r="P12" s="205"/>
      <c r="Q12" s="205"/>
      <c r="R12" s="205"/>
      <c r="S12" s="205"/>
      <c r="T12" s="205"/>
      <c r="U12" s="205"/>
      <c r="V12" s="205"/>
    </row>
    <row r="13" spans="1:22" s="203" customFormat="1" ht="12.75" x14ac:dyDescent="0.25">
      <c r="C13" s="190" t="s">
        <v>63</v>
      </c>
      <c r="D13" s="379">
        <v>12</v>
      </c>
      <c r="E13" s="379">
        <v>12</v>
      </c>
      <c r="F13" s="379">
        <v>14</v>
      </c>
      <c r="G13" s="379">
        <v>16</v>
      </c>
      <c r="H13" s="379">
        <v>16</v>
      </c>
      <c r="I13" s="379">
        <v>16</v>
      </c>
      <c r="J13" s="379">
        <v>16</v>
      </c>
      <c r="K13" s="379">
        <v>16</v>
      </c>
      <c r="L13" s="379">
        <v>16</v>
      </c>
      <c r="M13" s="379">
        <v>16</v>
      </c>
      <c r="N13" s="205"/>
      <c r="O13" s="205"/>
      <c r="P13" s="205"/>
      <c r="Q13" s="205"/>
      <c r="R13" s="205"/>
      <c r="S13" s="205"/>
      <c r="T13" s="205"/>
      <c r="U13" s="205"/>
      <c r="V13" s="205"/>
    </row>
    <row r="14" spans="1:22" s="203" customFormat="1" ht="12.75" x14ac:dyDescent="0.25">
      <c r="C14" s="190" t="s">
        <v>85</v>
      </c>
      <c r="D14" s="380">
        <v>12</v>
      </c>
      <c r="E14" s="380">
        <v>12</v>
      </c>
      <c r="F14" s="380">
        <v>14</v>
      </c>
      <c r="G14" s="380">
        <v>16</v>
      </c>
      <c r="H14" s="380">
        <v>16</v>
      </c>
      <c r="I14" s="380">
        <v>16</v>
      </c>
      <c r="J14" s="380">
        <v>16</v>
      </c>
      <c r="K14" s="380">
        <v>16</v>
      </c>
      <c r="L14" s="380">
        <v>16</v>
      </c>
      <c r="M14" s="380">
        <v>16</v>
      </c>
      <c r="N14" s="205"/>
      <c r="O14" s="205"/>
      <c r="P14" s="205"/>
      <c r="Q14" s="205"/>
      <c r="R14" s="205"/>
      <c r="S14" s="205"/>
      <c r="T14" s="205"/>
      <c r="U14" s="205"/>
      <c r="V14" s="205"/>
    </row>
    <row r="15" spans="1:22" s="203" customFormat="1" ht="10.5" x14ac:dyDescent="0.25">
      <c r="D15" s="381"/>
      <c r="E15" s="381"/>
      <c r="F15" s="381"/>
      <c r="G15" s="381"/>
      <c r="H15" s="381"/>
      <c r="I15" s="381"/>
      <c r="J15" s="381"/>
      <c r="K15" s="381"/>
      <c r="L15" s="381"/>
      <c r="M15" s="381"/>
      <c r="O15" s="205"/>
      <c r="P15" s="205"/>
      <c r="Q15" s="205"/>
      <c r="R15" s="205"/>
      <c r="S15" s="205"/>
      <c r="T15" s="205"/>
      <c r="U15" s="205"/>
      <c r="V15" s="205"/>
    </row>
    <row r="16" spans="1:22" s="203" customFormat="1" ht="12.75" x14ac:dyDescent="0.25">
      <c r="B16" s="382">
        <v>1</v>
      </c>
      <c r="C16" s="190" t="s">
        <v>73</v>
      </c>
      <c r="D16" s="380">
        <v>1</v>
      </c>
      <c r="E16" s="380">
        <v>1</v>
      </c>
      <c r="F16" s="380">
        <v>1</v>
      </c>
      <c r="G16" s="380">
        <v>1</v>
      </c>
      <c r="H16" s="380">
        <v>1</v>
      </c>
      <c r="I16" s="380">
        <v>1</v>
      </c>
      <c r="J16" s="380">
        <v>1</v>
      </c>
      <c r="K16" s="380">
        <v>1</v>
      </c>
      <c r="L16" s="380">
        <v>1</v>
      </c>
      <c r="M16" s="380">
        <v>1</v>
      </c>
      <c r="N16" s="205"/>
      <c r="O16" s="205"/>
      <c r="P16" s="205"/>
      <c r="Q16" s="205"/>
      <c r="R16" s="205"/>
      <c r="S16" s="205"/>
      <c r="T16" s="205"/>
      <c r="U16" s="205"/>
      <c r="V16" s="205"/>
    </row>
    <row r="17" spans="2:22" s="203" customFormat="1" ht="12.75" x14ac:dyDescent="0.25">
      <c r="B17" s="382">
        <v>2</v>
      </c>
      <c r="C17" s="190" t="s">
        <v>72</v>
      </c>
      <c r="D17" s="380">
        <v>1</v>
      </c>
      <c r="E17" s="380">
        <v>1</v>
      </c>
      <c r="F17" s="380">
        <v>1</v>
      </c>
      <c r="G17" s="380">
        <v>1</v>
      </c>
      <c r="H17" s="380">
        <v>1</v>
      </c>
      <c r="I17" s="380">
        <v>1</v>
      </c>
      <c r="J17" s="380">
        <v>1</v>
      </c>
      <c r="K17" s="380">
        <v>1</v>
      </c>
      <c r="L17" s="380">
        <v>1</v>
      </c>
      <c r="M17" s="380">
        <v>1</v>
      </c>
      <c r="N17" s="205"/>
      <c r="O17" s="205"/>
      <c r="P17" s="205"/>
      <c r="Q17" s="205"/>
      <c r="R17" s="205"/>
      <c r="S17" s="205"/>
      <c r="T17" s="205"/>
      <c r="U17" s="205"/>
      <c r="V17" s="205"/>
    </row>
    <row r="18" spans="2:22" s="203" customFormat="1" ht="13.5" thickBot="1" x14ac:dyDescent="0.3">
      <c r="C18" s="225"/>
      <c r="D18" s="226"/>
      <c r="E18" s="226"/>
      <c r="F18" s="226"/>
      <c r="G18" s="226"/>
      <c r="H18" s="226"/>
      <c r="I18" s="226"/>
      <c r="J18" s="226"/>
      <c r="K18" s="226"/>
      <c r="L18" s="226"/>
      <c r="M18" s="226"/>
      <c r="N18" s="205"/>
      <c r="O18" s="205"/>
      <c r="P18" s="205"/>
      <c r="Q18" s="205"/>
      <c r="R18" s="205"/>
      <c r="S18" s="205"/>
      <c r="T18" s="205"/>
      <c r="U18" s="205"/>
      <c r="V18" s="205"/>
    </row>
    <row r="19" spans="2:22" s="203" customFormat="1" ht="12.75" x14ac:dyDescent="0.25">
      <c r="C19" s="211"/>
      <c r="D19" s="212"/>
      <c r="E19" s="212"/>
      <c r="F19" s="212"/>
      <c r="G19" s="212"/>
      <c r="H19" s="212"/>
      <c r="I19" s="212"/>
      <c r="J19" s="212"/>
      <c r="K19" s="212"/>
      <c r="L19" s="212"/>
      <c r="M19" s="212"/>
      <c r="N19" s="205"/>
      <c r="O19" s="205"/>
      <c r="P19" s="205"/>
      <c r="Q19" s="205"/>
      <c r="R19" s="205"/>
      <c r="S19" s="205"/>
      <c r="T19" s="205"/>
      <c r="U19" s="205"/>
      <c r="V19" s="205"/>
    </row>
    <row r="20" spans="2:22" s="203" customFormat="1" ht="24.75" x14ac:dyDescent="0.25">
      <c r="B20" s="227"/>
      <c r="C20" s="228" t="s">
        <v>197</v>
      </c>
      <c r="D20" s="229"/>
      <c r="E20" s="229"/>
      <c r="F20" s="230"/>
      <c r="G20" s="230"/>
      <c r="H20" s="230"/>
      <c r="I20" s="230"/>
      <c r="J20" s="230"/>
      <c r="K20" s="231"/>
      <c r="L20" s="197"/>
      <c r="M20" s="205"/>
      <c r="N20" s="205"/>
      <c r="O20" s="205"/>
      <c r="P20" s="205"/>
      <c r="Q20" s="205"/>
      <c r="R20" s="205"/>
      <c r="S20" s="205"/>
      <c r="T20" s="205"/>
      <c r="U20" s="205"/>
      <c r="V20" s="205"/>
    </row>
    <row r="21" spans="2:22" s="203" customFormat="1" ht="15" x14ac:dyDescent="0.25">
      <c r="C21" s="211"/>
      <c r="D21" s="212"/>
      <c r="E21" s="212"/>
      <c r="F21" s="212"/>
      <c r="G21" s="212"/>
      <c r="H21" s="212"/>
      <c r="I21" s="212"/>
      <c r="J21" s="212"/>
      <c r="K21" s="212"/>
      <c r="L21" s="197"/>
      <c r="M21" s="205"/>
      <c r="N21" s="205"/>
      <c r="O21" s="205"/>
      <c r="P21" s="205"/>
      <c r="Q21" s="205"/>
      <c r="R21" s="205"/>
      <c r="S21" s="205"/>
      <c r="T21" s="205"/>
      <c r="U21" s="205"/>
      <c r="V21" s="205"/>
    </row>
    <row r="22" spans="2:22" s="203" customFormat="1" ht="15" x14ac:dyDescent="0.25">
      <c r="C22" s="232" t="s">
        <v>196</v>
      </c>
      <c r="D22" s="233" t="s">
        <v>10</v>
      </c>
      <c r="E22" s="233" t="s">
        <v>11</v>
      </c>
      <c r="F22" s="531" t="s">
        <v>12</v>
      </c>
      <c r="G22" s="532"/>
      <c r="H22" s="532"/>
      <c r="I22" s="532"/>
      <c r="J22" s="532"/>
      <c r="K22" s="533"/>
      <c r="L22" s="197"/>
      <c r="M22" s="205"/>
      <c r="N22" s="205"/>
      <c r="O22" s="205"/>
      <c r="P22" s="205"/>
      <c r="Q22" s="205"/>
      <c r="R22" s="205"/>
      <c r="S22" s="205"/>
      <c r="T22" s="205"/>
      <c r="U22" s="205"/>
      <c r="V22" s="205"/>
    </row>
    <row r="23" spans="2:22" s="203" customFormat="1" ht="15" x14ac:dyDescent="0.25">
      <c r="C23" s="90"/>
      <c r="D23" s="192" t="s">
        <v>0</v>
      </c>
      <c r="E23" s="192" t="s">
        <v>0</v>
      </c>
      <c r="F23" s="529" t="s">
        <v>0</v>
      </c>
      <c r="G23" s="529"/>
      <c r="H23" s="529"/>
      <c r="I23" s="529"/>
      <c r="J23" s="529"/>
      <c r="K23" s="529"/>
      <c r="L23" s="197"/>
      <c r="M23" s="205"/>
      <c r="N23" s="205"/>
      <c r="O23" s="205"/>
      <c r="P23" s="205"/>
      <c r="Q23" s="205"/>
      <c r="R23" s="205"/>
      <c r="S23" s="205"/>
      <c r="T23" s="205"/>
      <c r="U23" s="205"/>
      <c r="V23" s="205"/>
    </row>
    <row r="24" spans="2:22" s="203" customFormat="1" ht="15" x14ac:dyDescent="0.25">
      <c r="C24" s="90"/>
      <c r="D24" s="192"/>
      <c r="E24" s="192"/>
      <c r="F24" s="529"/>
      <c r="G24" s="529"/>
      <c r="H24" s="529"/>
      <c r="I24" s="529"/>
      <c r="J24" s="529"/>
      <c r="K24" s="529"/>
      <c r="L24" s="197"/>
      <c r="M24" s="205"/>
      <c r="N24" s="205"/>
      <c r="O24" s="205"/>
      <c r="P24" s="205"/>
      <c r="Q24" s="205"/>
      <c r="R24" s="205"/>
      <c r="S24" s="205"/>
      <c r="T24" s="205"/>
      <c r="U24" s="205"/>
      <c r="V24" s="205"/>
    </row>
    <row r="25" spans="2:22" s="203" customFormat="1" ht="15" x14ac:dyDescent="0.25">
      <c r="C25" s="90" t="s">
        <v>0</v>
      </c>
      <c r="D25" s="192"/>
      <c r="E25" s="192"/>
      <c r="F25" s="517"/>
      <c r="G25" s="518"/>
      <c r="H25" s="518"/>
      <c r="I25" s="518"/>
      <c r="J25" s="518"/>
      <c r="K25" s="519"/>
      <c r="L25" s="197"/>
      <c r="M25" s="205"/>
      <c r="N25" s="205"/>
      <c r="O25" s="205"/>
      <c r="P25" s="205"/>
      <c r="Q25" s="205"/>
      <c r="R25" s="205"/>
      <c r="S25" s="205"/>
      <c r="T25" s="205"/>
      <c r="U25" s="205"/>
      <c r="V25" s="205"/>
    </row>
    <row r="26" spans="2:22" s="203" customFormat="1" ht="12.75" x14ac:dyDescent="0.25">
      <c r="C26" s="383" t="s">
        <v>33</v>
      </c>
      <c r="N26" s="205"/>
      <c r="O26" s="205"/>
      <c r="P26" s="205"/>
      <c r="Q26" s="205"/>
      <c r="R26" s="205"/>
      <c r="S26" s="205"/>
      <c r="T26" s="205"/>
      <c r="U26" s="205"/>
      <c r="V26" s="205"/>
    </row>
    <row r="27" spans="2:22" s="203" customFormat="1" ht="13.5" thickBot="1" x14ac:dyDescent="0.3">
      <c r="C27" s="238"/>
      <c r="D27" s="226"/>
      <c r="E27" s="226"/>
      <c r="F27" s="226"/>
      <c r="G27" s="226"/>
      <c r="H27" s="226"/>
      <c r="I27" s="226"/>
      <c r="J27" s="226"/>
      <c r="K27" s="226"/>
      <c r="L27" s="226"/>
      <c r="M27" s="226"/>
      <c r="N27" s="205"/>
      <c r="O27" s="205"/>
      <c r="P27" s="205"/>
      <c r="Q27" s="205"/>
      <c r="R27" s="205"/>
      <c r="S27" s="205"/>
      <c r="T27" s="205"/>
      <c r="U27" s="205"/>
      <c r="V27" s="205"/>
    </row>
    <row r="28" spans="2:22" s="203" customFormat="1" ht="12.75" x14ac:dyDescent="0.25">
      <c r="C28" s="384"/>
      <c r="D28" s="212"/>
      <c r="E28" s="212"/>
      <c r="F28" s="212"/>
      <c r="G28" s="212"/>
      <c r="H28" s="212"/>
      <c r="I28" s="212"/>
      <c r="J28" s="212"/>
      <c r="K28" s="212"/>
      <c r="L28" s="212"/>
      <c r="M28" s="212"/>
      <c r="N28" s="205"/>
      <c r="O28" s="205"/>
      <c r="P28" s="205"/>
      <c r="Q28" s="205"/>
      <c r="R28" s="205"/>
      <c r="S28" s="205"/>
      <c r="T28" s="205"/>
      <c r="U28" s="205"/>
      <c r="V28" s="205"/>
    </row>
    <row r="29" spans="2:22" s="203" customFormat="1" ht="24.75" x14ac:dyDescent="0.25">
      <c r="B29" s="227">
        <v>1</v>
      </c>
      <c r="C29" s="228" t="s">
        <v>198</v>
      </c>
      <c r="D29" s="229"/>
      <c r="E29" s="229"/>
      <c r="F29" s="230"/>
      <c r="G29" s="230"/>
      <c r="H29" s="230"/>
      <c r="I29" s="230"/>
      <c r="J29" s="230"/>
      <c r="K29" s="230"/>
      <c r="L29" s="230"/>
      <c r="M29" s="231"/>
      <c r="N29" s="205"/>
      <c r="O29" s="205"/>
      <c r="P29" s="205"/>
      <c r="Q29" s="205"/>
      <c r="R29" s="205"/>
      <c r="S29" s="205"/>
      <c r="T29" s="205"/>
      <c r="U29" s="205"/>
      <c r="V29" s="205"/>
    </row>
    <row r="30" spans="2:22" s="203" customFormat="1" ht="15" x14ac:dyDescent="0.25">
      <c r="C30" s="239"/>
      <c r="D30" s="239"/>
      <c r="E30" s="239"/>
      <c r="F30" s="239"/>
      <c r="G30" s="239"/>
      <c r="H30" s="239"/>
      <c r="I30" s="239"/>
      <c r="J30" s="197"/>
      <c r="K30" s="197"/>
      <c r="L30" s="197"/>
      <c r="M30" s="205"/>
      <c r="N30" s="205"/>
      <c r="O30" s="205"/>
      <c r="P30" s="205"/>
      <c r="Q30" s="205"/>
      <c r="R30" s="205"/>
      <c r="S30" s="205"/>
      <c r="T30" s="205"/>
      <c r="U30" s="205"/>
      <c r="V30" s="205"/>
    </row>
    <row r="31" spans="2:22" s="203" customFormat="1" ht="15" x14ac:dyDescent="0.25">
      <c r="C31" s="213" t="s">
        <v>82</v>
      </c>
      <c r="D31" s="240"/>
      <c r="E31" s="241"/>
      <c r="F31" s="241"/>
      <c r="G31" s="241"/>
      <c r="H31" s="241"/>
      <c r="I31" s="242"/>
      <c r="J31" s="197"/>
      <c r="K31" s="213" t="s">
        <v>51</v>
      </c>
      <c r="L31" s="243"/>
      <c r="M31" s="244"/>
      <c r="N31" s="205"/>
      <c r="O31" s="205"/>
      <c r="P31" s="205"/>
      <c r="Q31" s="205"/>
      <c r="R31" s="205"/>
      <c r="S31" s="205"/>
      <c r="T31" s="205"/>
    </row>
    <row r="32" spans="2:22" s="203" customFormat="1" ht="15" x14ac:dyDescent="0.25">
      <c r="C32" s="246"/>
      <c r="D32" s="305"/>
      <c r="E32" s="248" t="s">
        <v>38</v>
      </c>
      <c r="F32" s="258"/>
      <c r="G32" s="258"/>
      <c r="H32" s="258"/>
      <c r="I32" s="259"/>
      <c r="J32" s="197"/>
      <c r="K32" s="306"/>
      <c r="L32" s="261"/>
      <c r="M32" s="262"/>
      <c r="N32" s="205"/>
      <c r="O32" s="205"/>
      <c r="P32" s="205"/>
      <c r="Q32" s="205"/>
      <c r="R32" s="205"/>
      <c r="S32" s="205"/>
      <c r="T32" s="205"/>
    </row>
    <row r="33" spans="2:22 16384:16384" s="203" customFormat="1" ht="15" x14ac:dyDescent="0.25">
      <c r="C33" s="307" t="s">
        <v>0</v>
      </c>
      <c r="D33" s="305" t="s">
        <v>45</v>
      </c>
      <c r="E33" s="248" t="s">
        <v>54</v>
      </c>
      <c r="F33" s="258"/>
      <c r="G33" s="258"/>
      <c r="H33" s="258"/>
      <c r="I33" s="259"/>
      <c r="J33" s="197"/>
      <c r="K33" s="306"/>
      <c r="L33" s="261"/>
      <c r="M33" s="262"/>
      <c r="N33" s="205"/>
      <c r="O33" s="205"/>
      <c r="P33" s="205"/>
      <c r="Q33" s="205"/>
      <c r="R33" s="205"/>
      <c r="S33" s="205"/>
      <c r="T33" s="205"/>
    </row>
    <row r="34" spans="2:22 16384:16384" s="203" customFormat="1" ht="15" x14ac:dyDescent="0.25">
      <c r="C34" s="385" t="s">
        <v>35</v>
      </c>
      <c r="D34" s="308">
        <f>C35</f>
        <v>0</v>
      </c>
      <c r="E34" s="248" t="s">
        <v>46</v>
      </c>
      <c r="F34" s="258"/>
      <c r="G34" s="258"/>
      <c r="H34" s="258"/>
      <c r="I34" s="259"/>
      <c r="J34" s="197"/>
      <c r="K34" s="306"/>
      <c r="L34" s="261"/>
      <c r="M34" s="262"/>
      <c r="N34" s="205"/>
      <c r="O34" s="205"/>
      <c r="P34" s="205"/>
      <c r="Q34" s="205"/>
      <c r="R34" s="205"/>
      <c r="S34" s="205"/>
      <c r="T34" s="205"/>
      <c r="XFD34" s="530"/>
    </row>
    <row r="35" spans="2:22 16384:16384" s="203" customFormat="1" ht="15" x14ac:dyDescent="0.25">
      <c r="C35" s="91"/>
      <c r="D35" s="85"/>
      <c r="E35" s="85"/>
      <c r="F35" s="258" t="s">
        <v>0</v>
      </c>
      <c r="G35" s="258"/>
      <c r="H35" s="258"/>
      <c r="I35" s="259"/>
      <c r="J35" s="197"/>
      <c r="K35" s="260">
        <f>+E35</f>
        <v>0</v>
      </c>
      <c r="L35" s="261"/>
      <c r="M35" s="262"/>
      <c r="N35" s="205"/>
      <c r="O35" s="205"/>
      <c r="P35" s="205"/>
      <c r="Q35" s="205"/>
      <c r="R35" s="205"/>
      <c r="S35" s="205"/>
      <c r="T35" s="205"/>
      <c r="XFD35" s="530"/>
    </row>
    <row r="36" spans="2:22 16384:16384" s="203" customFormat="1" ht="15" x14ac:dyDescent="0.25">
      <c r="C36" s="386"/>
      <c r="D36" s="258"/>
      <c r="E36" s="258"/>
      <c r="F36" s="387" t="s">
        <v>0</v>
      </c>
      <c r="G36" s="387"/>
      <c r="H36" s="387" t="s">
        <v>0</v>
      </c>
      <c r="I36" s="388" t="s">
        <v>45</v>
      </c>
      <c r="J36" s="197"/>
      <c r="K36" s="306"/>
      <c r="L36" s="261"/>
      <c r="M36" s="388" t="s">
        <v>0</v>
      </c>
      <c r="N36" s="205"/>
      <c r="O36" s="205"/>
      <c r="P36" s="205"/>
      <c r="Q36" s="205"/>
      <c r="R36" s="205"/>
      <c r="S36" s="205"/>
      <c r="T36" s="205"/>
      <c r="XFD36" s="530"/>
    </row>
    <row r="37" spans="2:22 16384:16384" s="203" customFormat="1" ht="15" x14ac:dyDescent="0.25">
      <c r="C37" s="263"/>
      <c r="D37" s="248"/>
      <c r="E37" s="248"/>
      <c r="F37" s="248"/>
      <c r="G37" s="248"/>
      <c r="H37" s="248"/>
      <c r="I37" s="388" t="s">
        <v>101</v>
      </c>
      <c r="J37" s="250"/>
      <c r="K37" s="251"/>
      <c r="L37" s="252"/>
      <c r="M37" s="249" t="s">
        <v>102</v>
      </c>
      <c r="N37" s="205"/>
      <c r="O37" s="205"/>
      <c r="P37" s="205"/>
      <c r="Q37" s="205"/>
      <c r="R37" s="205"/>
      <c r="S37" s="205"/>
      <c r="T37" s="205"/>
    </row>
    <row r="38" spans="2:22 16384:16384" s="203" customFormat="1" ht="15" x14ac:dyDescent="0.25">
      <c r="C38" s="264" t="s">
        <v>37</v>
      </c>
      <c r="D38" s="265"/>
      <c r="E38" s="265"/>
      <c r="F38" s="510" t="str">
        <f>"Aantallen "&amp;C35</f>
        <v xml:space="preserve">Aantallen </v>
      </c>
      <c r="G38" s="265"/>
      <c r="H38" s="265" t="s">
        <v>0</v>
      </c>
      <c r="I38" s="388" t="s">
        <v>99</v>
      </c>
      <c r="J38" s="250"/>
      <c r="K38" s="251"/>
      <c r="L38" s="252"/>
      <c r="M38" s="266" t="s">
        <v>43</v>
      </c>
      <c r="N38" s="205"/>
      <c r="O38" s="205"/>
      <c r="P38" s="205"/>
      <c r="Q38" s="205"/>
      <c r="R38" s="205"/>
      <c r="S38" s="205"/>
      <c r="T38" s="205"/>
      <c r="U38" s="205"/>
    </row>
    <row r="39" spans="2:22 16384:16384" s="203" customFormat="1" ht="15" customHeight="1" x14ac:dyDescent="0.25">
      <c r="C39" s="256"/>
      <c r="D39" s="512" t="str">
        <f>"Aantallen "&amp;C35</f>
        <v xml:space="preserve">Aantallen </v>
      </c>
      <c r="E39" s="513"/>
      <c r="F39" s="511"/>
      <c r="G39" s="267" t="s">
        <v>45</v>
      </c>
      <c r="H39" s="510" t="s">
        <v>55</v>
      </c>
      <c r="I39" s="389" t="s">
        <v>100</v>
      </c>
      <c r="J39" s="250"/>
      <c r="K39" s="267" t="s">
        <v>45</v>
      </c>
      <c r="L39" s="502" t="s">
        <v>44</v>
      </c>
      <c r="M39" s="266" t="s">
        <v>103</v>
      </c>
      <c r="N39" s="205"/>
      <c r="O39" s="205"/>
      <c r="P39" s="205"/>
      <c r="Q39" s="205"/>
      <c r="R39" s="205"/>
      <c r="S39" s="205"/>
      <c r="T39" s="205"/>
      <c r="U39" s="205"/>
    </row>
    <row r="40" spans="2:22 16384:16384" s="203" customFormat="1" ht="16.149999999999999" customHeight="1" x14ac:dyDescent="0.25">
      <c r="C40" s="269" t="s">
        <v>36</v>
      </c>
      <c r="D40" s="270" t="s">
        <v>13</v>
      </c>
      <c r="E40" s="271" t="s">
        <v>14</v>
      </c>
      <c r="F40" s="272" t="s">
        <v>43</v>
      </c>
      <c r="G40" s="390">
        <f>C35</f>
        <v>0</v>
      </c>
      <c r="H40" s="514"/>
      <c r="I40" s="391" t="s">
        <v>98</v>
      </c>
      <c r="J40" s="250"/>
      <c r="K40" s="390">
        <f>+C35</f>
        <v>0</v>
      </c>
      <c r="L40" s="503"/>
      <c r="M40" s="274" t="s">
        <v>104</v>
      </c>
      <c r="N40" s="197"/>
      <c r="O40" s="197"/>
      <c r="P40" s="205"/>
      <c r="Q40" s="205"/>
      <c r="R40" s="205"/>
      <c r="S40" s="284"/>
      <c r="T40" s="205"/>
      <c r="U40" s="205"/>
      <c r="V40" s="205"/>
    </row>
    <row r="41" spans="2:22 16384:16384" s="203" customFormat="1" ht="15" x14ac:dyDescent="0.2">
      <c r="B41" s="277"/>
      <c r="C41" s="278" t="s">
        <v>15</v>
      </c>
      <c r="D41" s="279">
        <v>1</v>
      </c>
      <c r="E41" s="313" t="s">
        <v>34</v>
      </c>
      <c r="F41" s="280" t="str">
        <f>IF(+E41&lt;&gt;0,E41,"&gt;")</f>
        <v>&gt;</v>
      </c>
      <c r="G41" s="281">
        <f>+D35</f>
        <v>0</v>
      </c>
      <c r="H41" s="86"/>
      <c r="I41" s="282">
        <f t="shared" ref="I41:I49" si="0">IF(D41="","",G41*(1-H41))</f>
        <v>0</v>
      </c>
      <c r="J41" s="197"/>
      <c r="K41" s="281">
        <f>+E35</f>
        <v>0</v>
      </c>
      <c r="L41" s="86"/>
      <c r="M41" s="282">
        <f t="shared" ref="M41:M49" si="1">IF(D41="","",+K41*(1-L41))</f>
        <v>0</v>
      </c>
      <c r="N41" s="197"/>
      <c r="O41" s="197"/>
      <c r="P41" s="283"/>
      <c r="Q41" s="283"/>
      <c r="R41" s="283"/>
      <c r="S41" s="284"/>
      <c r="T41" s="205"/>
      <c r="U41" s="205"/>
    </row>
    <row r="42" spans="2:22 16384:16384" s="203" customFormat="1" ht="15" x14ac:dyDescent="0.2">
      <c r="B42" s="277"/>
      <c r="C42" s="285" t="s">
        <v>16</v>
      </c>
      <c r="D42" s="279" t="str">
        <f t="shared" ref="D42:D49" si="2">IF(OR(E41="",E41="&gt;"),"",E41+1)</f>
        <v/>
      </c>
      <c r="E42" s="313" t="s">
        <v>34</v>
      </c>
      <c r="F42" s="280" t="str">
        <f t="shared" ref="F42:F49" si="3">IF(D42="","",IF(+E42&lt;&gt;0,E42,"&gt;"))</f>
        <v/>
      </c>
      <c r="G42" s="281" t="str">
        <f>IF(D42=""," ",+D35)</f>
        <v xml:space="preserve"> </v>
      </c>
      <c r="H42" s="86"/>
      <c r="I42" s="282" t="str">
        <f t="shared" si="0"/>
        <v/>
      </c>
      <c r="J42" s="197"/>
      <c r="K42" s="281" t="str">
        <f>IF(D42=""," ",+E35)</f>
        <v xml:space="preserve"> </v>
      </c>
      <c r="L42" s="86"/>
      <c r="M42" s="282" t="str">
        <f t="shared" si="1"/>
        <v/>
      </c>
      <c r="N42" s="197"/>
      <c r="O42" s="197"/>
      <c r="P42" s="283"/>
      <c r="Q42" s="283"/>
      <c r="R42" s="283"/>
      <c r="S42" s="284"/>
      <c r="T42" s="205"/>
      <c r="U42" s="205"/>
    </row>
    <row r="43" spans="2:22 16384:16384" s="203" customFormat="1" ht="15" x14ac:dyDescent="0.2">
      <c r="B43" s="277"/>
      <c r="C43" s="286" t="s">
        <v>17</v>
      </c>
      <c r="D43" s="279" t="str">
        <f t="shared" si="2"/>
        <v/>
      </c>
      <c r="E43" s="313" t="s">
        <v>34</v>
      </c>
      <c r="F43" s="280" t="str">
        <f t="shared" si="3"/>
        <v/>
      </c>
      <c r="G43" s="281" t="str">
        <f>IF(D43=""," ",+D35)</f>
        <v xml:space="preserve"> </v>
      </c>
      <c r="H43" s="86"/>
      <c r="I43" s="282" t="str">
        <f t="shared" si="0"/>
        <v/>
      </c>
      <c r="J43" s="197"/>
      <c r="K43" s="281" t="str">
        <f>IF(D43=""," ",+E35)</f>
        <v xml:space="preserve"> </v>
      </c>
      <c r="L43" s="86"/>
      <c r="M43" s="282" t="str">
        <f t="shared" si="1"/>
        <v/>
      </c>
      <c r="N43" s="197"/>
      <c r="O43" s="197"/>
      <c r="P43" s="283"/>
      <c r="Q43" s="283"/>
      <c r="R43" s="283"/>
      <c r="S43" s="284"/>
      <c r="T43" s="205"/>
      <c r="U43" s="205"/>
    </row>
    <row r="44" spans="2:22 16384:16384" s="203" customFormat="1" ht="15" x14ac:dyDescent="0.2">
      <c r="B44" s="277"/>
      <c r="C44" s="286" t="s">
        <v>18</v>
      </c>
      <c r="D44" s="279" t="str">
        <f t="shared" si="2"/>
        <v/>
      </c>
      <c r="E44" s="313" t="s">
        <v>34</v>
      </c>
      <c r="F44" s="280" t="str">
        <f t="shared" si="3"/>
        <v/>
      </c>
      <c r="G44" s="281" t="str">
        <f>IF(D44=""," ",+D35)</f>
        <v xml:space="preserve"> </v>
      </c>
      <c r="H44" s="86"/>
      <c r="I44" s="282" t="str">
        <f t="shared" si="0"/>
        <v/>
      </c>
      <c r="J44" s="197"/>
      <c r="K44" s="281" t="str">
        <f>IF(D44=""," ",+E35)</f>
        <v xml:space="preserve"> </v>
      </c>
      <c r="L44" s="86"/>
      <c r="M44" s="282" t="str">
        <f t="shared" si="1"/>
        <v/>
      </c>
      <c r="N44" s="197"/>
      <c r="O44" s="197"/>
      <c r="P44" s="283"/>
      <c r="Q44" s="283"/>
      <c r="R44" s="283"/>
      <c r="S44" s="284"/>
      <c r="T44" s="205"/>
      <c r="U44" s="205"/>
    </row>
    <row r="45" spans="2:22 16384:16384" s="203" customFormat="1" ht="15" x14ac:dyDescent="0.2">
      <c r="B45" s="277"/>
      <c r="C45" s="278" t="s">
        <v>19</v>
      </c>
      <c r="D45" s="279" t="str">
        <f t="shared" si="2"/>
        <v/>
      </c>
      <c r="E45" s="313" t="s">
        <v>34</v>
      </c>
      <c r="F45" s="280" t="str">
        <f t="shared" si="3"/>
        <v/>
      </c>
      <c r="G45" s="281" t="str">
        <f>IF(D45=""," ",+D35)</f>
        <v xml:space="preserve"> </v>
      </c>
      <c r="H45" s="86"/>
      <c r="I45" s="282" t="str">
        <f t="shared" si="0"/>
        <v/>
      </c>
      <c r="J45" s="197"/>
      <c r="K45" s="281" t="str">
        <f>IF(D45=""," ",+E35)</f>
        <v xml:space="preserve"> </v>
      </c>
      <c r="L45" s="86"/>
      <c r="M45" s="282" t="str">
        <f t="shared" si="1"/>
        <v/>
      </c>
      <c r="N45" s="197"/>
      <c r="O45" s="197"/>
      <c r="P45" s="283"/>
      <c r="Q45" s="283"/>
      <c r="R45" s="283"/>
      <c r="S45" s="284"/>
      <c r="T45" s="205"/>
      <c r="U45" s="205"/>
    </row>
    <row r="46" spans="2:22 16384:16384" s="203" customFormat="1" ht="15" x14ac:dyDescent="0.2">
      <c r="B46" s="277"/>
      <c r="C46" s="285" t="s">
        <v>20</v>
      </c>
      <c r="D46" s="279" t="str">
        <f t="shared" si="2"/>
        <v/>
      </c>
      <c r="E46" s="313" t="s">
        <v>34</v>
      </c>
      <c r="F46" s="280" t="str">
        <f t="shared" si="3"/>
        <v/>
      </c>
      <c r="G46" s="281" t="str">
        <f>IF(D46=""," ",+D35)</f>
        <v xml:space="preserve"> </v>
      </c>
      <c r="H46" s="86"/>
      <c r="I46" s="282" t="str">
        <f t="shared" si="0"/>
        <v/>
      </c>
      <c r="J46" s="197"/>
      <c r="K46" s="281" t="str">
        <f>IF(D46=""," ",+E35)</f>
        <v xml:space="preserve"> </v>
      </c>
      <c r="L46" s="86"/>
      <c r="M46" s="282" t="str">
        <f t="shared" si="1"/>
        <v/>
      </c>
      <c r="N46" s="197"/>
      <c r="O46" s="197"/>
      <c r="P46" s="283"/>
      <c r="Q46" s="283"/>
      <c r="R46" s="283"/>
      <c r="S46" s="284"/>
      <c r="T46" s="205"/>
      <c r="U46" s="205"/>
    </row>
    <row r="47" spans="2:22 16384:16384" s="203" customFormat="1" ht="15" x14ac:dyDescent="0.2">
      <c r="B47" s="277"/>
      <c r="C47" s="285" t="s">
        <v>21</v>
      </c>
      <c r="D47" s="279" t="str">
        <f t="shared" si="2"/>
        <v/>
      </c>
      <c r="E47" s="313" t="s">
        <v>34</v>
      </c>
      <c r="F47" s="280" t="str">
        <f t="shared" si="3"/>
        <v/>
      </c>
      <c r="G47" s="281" t="str">
        <f>IF(D47=""," ",+D35)</f>
        <v xml:space="preserve"> </v>
      </c>
      <c r="H47" s="86"/>
      <c r="I47" s="282" t="str">
        <f t="shared" si="0"/>
        <v/>
      </c>
      <c r="J47" s="197"/>
      <c r="K47" s="281" t="str">
        <f>IF(D47=""," ",+E35)</f>
        <v xml:space="preserve"> </v>
      </c>
      <c r="L47" s="86"/>
      <c r="M47" s="282" t="str">
        <f t="shared" si="1"/>
        <v/>
      </c>
      <c r="N47" s="197"/>
      <c r="O47" s="197"/>
      <c r="P47" s="283"/>
      <c r="Q47" s="283"/>
      <c r="R47" s="283"/>
      <c r="S47" s="284"/>
      <c r="T47" s="205"/>
      <c r="U47" s="205"/>
    </row>
    <row r="48" spans="2:22 16384:16384" s="203" customFormat="1" ht="15" x14ac:dyDescent="0.2">
      <c r="B48" s="277"/>
      <c r="C48" s="285" t="s">
        <v>22</v>
      </c>
      <c r="D48" s="279" t="str">
        <f t="shared" si="2"/>
        <v/>
      </c>
      <c r="E48" s="313" t="s">
        <v>34</v>
      </c>
      <c r="F48" s="280" t="str">
        <f t="shared" si="3"/>
        <v/>
      </c>
      <c r="G48" s="281" t="str">
        <f>IF(D48=""," ",+D35)</f>
        <v xml:space="preserve"> </v>
      </c>
      <c r="H48" s="86"/>
      <c r="I48" s="282" t="str">
        <f t="shared" si="0"/>
        <v/>
      </c>
      <c r="J48" s="197"/>
      <c r="K48" s="281" t="str">
        <f>IF(D48=""," ",+E35)</f>
        <v xml:space="preserve"> </v>
      </c>
      <c r="L48" s="86"/>
      <c r="M48" s="282" t="str">
        <f t="shared" si="1"/>
        <v/>
      </c>
      <c r="N48" s="197"/>
      <c r="O48" s="197"/>
      <c r="P48" s="283"/>
      <c r="Q48" s="283"/>
      <c r="R48" s="283"/>
      <c r="S48" s="284"/>
      <c r="T48" s="205"/>
      <c r="U48" s="205"/>
    </row>
    <row r="49" spans="2:23 16384:16384" s="203" customFormat="1" ht="15" x14ac:dyDescent="0.2">
      <c r="B49" s="277"/>
      <c r="C49" s="286" t="s">
        <v>42</v>
      </c>
      <c r="D49" s="279" t="str">
        <f t="shared" si="2"/>
        <v/>
      </c>
      <c r="E49" s="287" t="s">
        <v>34</v>
      </c>
      <c r="F49" s="280" t="str">
        <f t="shared" si="3"/>
        <v/>
      </c>
      <c r="G49" s="281" t="str">
        <f>IF(D49=""," ",+D35)</f>
        <v xml:space="preserve"> </v>
      </c>
      <c r="H49" s="86"/>
      <c r="I49" s="282" t="str">
        <f t="shared" si="0"/>
        <v/>
      </c>
      <c r="J49" s="197"/>
      <c r="K49" s="281" t="str">
        <f>IF(D49=""," ",+E35)</f>
        <v xml:space="preserve"> </v>
      </c>
      <c r="L49" s="86"/>
      <c r="M49" s="282" t="str">
        <f t="shared" si="1"/>
        <v/>
      </c>
      <c r="N49" s="197"/>
      <c r="O49" s="197"/>
      <c r="P49" s="283"/>
      <c r="Q49" s="283"/>
      <c r="R49" s="283"/>
      <c r="S49" s="205"/>
      <c r="T49" s="205"/>
      <c r="U49" s="205"/>
    </row>
    <row r="50" spans="2:23 16384:16384" s="203" customFormat="1" ht="20.25" customHeight="1" x14ac:dyDescent="0.25">
      <c r="B50" s="277"/>
      <c r="C50" s="504" t="s">
        <v>203</v>
      </c>
      <c r="D50" s="505"/>
      <c r="E50" s="505"/>
      <c r="F50" s="505"/>
      <c r="G50" s="505"/>
      <c r="H50" s="506"/>
      <c r="K50" s="197"/>
      <c r="L50" s="290"/>
      <c r="M50" s="197"/>
      <c r="N50" s="197"/>
      <c r="O50" s="197"/>
      <c r="P50" s="288"/>
      <c r="Q50" s="283"/>
      <c r="R50" s="283"/>
      <c r="S50" s="205"/>
      <c r="T50" s="205"/>
      <c r="U50" s="205"/>
    </row>
    <row r="51" spans="2:23 16384:16384" s="203" customFormat="1" ht="15" x14ac:dyDescent="0.25">
      <c r="B51" s="277"/>
      <c r="C51" s="507"/>
      <c r="D51" s="508"/>
      <c r="E51" s="508"/>
      <c r="F51" s="508"/>
      <c r="G51" s="508"/>
      <c r="H51" s="509"/>
      <c r="J51" s="290"/>
      <c r="L51" s="197"/>
      <c r="M51" s="197"/>
      <c r="N51" s="197"/>
      <c r="O51" s="197"/>
      <c r="P51" s="197"/>
      <c r="Q51" s="197"/>
      <c r="R51" s="288"/>
      <c r="S51" s="283"/>
      <c r="T51" s="205"/>
      <c r="U51" s="205"/>
      <c r="V51" s="205"/>
      <c r="W51" s="205"/>
    </row>
    <row r="52" spans="2:23 16384:16384" s="203" customFormat="1" ht="15" x14ac:dyDescent="0.25">
      <c r="B52" s="277"/>
      <c r="C52" s="205"/>
      <c r="D52" s="239"/>
      <c r="E52" s="392"/>
      <c r="F52" s="392"/>
      <c r="G52" s="392"/>
      <c r="H52" s="393"/>
      <c r="I52" s="393"/>
      <c r="J52" s="394"/>
      <c r="K52" s="393"/>
      <c r="L52" s="395"/>
      <c r="M52" s="395"/>
      <c r="N52" s="197"/>
      <c r="O52" s="197"/>
      <c r="P52" s="197"/>
      <c r="Q52" s="197"/>
      <c r="R52" s="288"/>
      <c r="S52" s="283"/>
      <c r="T52" s="205"/>
      <c r="U52" s="205"/>
      <c r="V52" s="205"/>
      <c r="W52" s="205"/>
    </row>
    <row r="53" spans="2:23 16384:16384" s="203" customFormat="1" ht="15" x14ac:dyDescent="0.25">
      <c r="C53" s="228" t="s">
        <v>48</v>
      </c>
      <c r="D53" s="219" t="str">
        <f>+D10</f>
        <v>Jaar 1</v>
      </c>
      <c r="E53" s="219" t="str">
        <f t="shared" ref="E53:M53" si="4">+E10</f>
        <v>Jaar 2</v>
      </c>
      <c r="F53" s="219" t="str">
        <f t="shared" si="4"/>
        <v>Jaar 3</v>
      </c>
      <c r="G53" s="219" t="str">
        <f t="shared" si="4"/>
        <v>Jaar 4</v>
      </c>
      <c r="H53" s="219" t="str">
        <f t="shared" si="4"/>
        <v>Jaar 5</v>
      </c>
      <c r="I53" s="219" t="str">
        <f t="shared" si="4"/>
        <v>Jaar 6</v>
      </c>
      <c r="J53" s="219" t="str">
        <f t="shared" si="4"/>
        <v>Jaar 7</v>
      </c>
      <c r="K53" s="219" t="str">
        <f t="shared" si="4"/>
        <v>Jaar 8</v>
      </c>
      <c r="L53" s="219" t="str">
        <f t="shared" si="4"/>
        <v>Jaar 9</v>
      </c>
      <c r="M53" s="219" t="str">
        <f t="shared" si="4"/>
        <v>Jaar 10</v>
      </c>
      <c r="N53" s="197"/>
      <c r="O53" s="197"/>
      <c r="P53" s="197"/>
      <c r="Q53" s="197"/>
      <c r="R53" s="205"/>
      <c r="S53" s="205"/>
      <c r="T53" s="205"/>
      <c r="U53" s="205"/>
      <c r="V53" s="205"/>
      <c r="W53" s="205"/>
    </row>
    <row r="54" spans="2:23 16384:16384" s="203" customFormat="1" ht="15" x14ac:dyDescent="0.25">
      <c r="C54" s="292" t="s">
        <v>214</v>
      </c>
      <c r="D54" s="92"/>
      <c r="E54" s="92"/>
      <c r="F54" s="92"/>
      <c r="G54" s="92"/>
      <c r="H54" s="92"/>
      <c r="I54" s="92"/>
      <c r="J54" s="92"/>
      <c r="K54" s="92"/>
      <c r="L54" s="92"/>
      <c r="M54" s="92"/>
      <c r="N54" s="197"/>
      <c r="O54" s="197"/>
      <c r="P54" s="197"/>
      <c r="Q54" s="197"/>
      <c r="R54" s="205"/>
      <c r="S54" s="205"/>
      <c r="T54" s="205"/>
      <c r="U54" s="205"/>
      <c r="V54" s="205"/>
      <c r="W54" s="205"/>
      <c r="XFD54" s="530"/>
    </row>
    <row r="55" spans="2:23 16384:16384" s="203" customFormat="1" ht="15" x14ac:dyDescent="0.25">
      <c r="C55" s="292" t="s">
        <v>213</v>
      </c>
      <c r="D55" s="376">
        <f>+D54</f>
        <v>0</v>
      </c>
      <c r="E55" s="376">
        <f>+E54-D54</f>
        <v>0</v>
      </c>
      <c r="F55" s="376">
        <f t="shared" ref="F55:M55" si="5">+F54-E54</f>
        <v>0</v>
      </c>
      <c r="G55" s="376">
        <f t="shared" si="5"/>
        <v>0</v>
      </c>
      <c r="H55" s="376">
        <f t="shared" si="5"/>
        <v>0</v>
      </c>
      <c r="I55" s="376">
        <f t="shared" si="5"/>
        <v>0</v>
      </c>
      <c r="J55" s="376">
        <f t="shared" si="5"/>
        <v>0</v>
      </c>
      <c r="K55" s="376">
        <f t="shared" si="5"/>
        <v>0</v>
      </c>
      <c r="L55" s="376">
        <f t="shared" si="5"/>
        <v>0</v>
      </c>
      <c r="M55" s="376">
        <f t="shared" si="5"/>
        <v>0</v>
      </c>
      <c r="N55" s="197"/>
      <c r="O55" s="197"/>
      <c r="P55" s="197"/>
      <c r="Q55" s="197"/>
      <c r="R55" s="205"/>
      <c r="S55" s="205"/>
      <c r="T55" s="205"/>
      <c r="U55" s="205"/>
      <c r="V55" s="205"/>
      <c r="W55" s="205"/>
      <c r="XFD55" s="530"/>
    </row>
    <row r="56" spans="2:23 16384:16384" s="203" customFormat="1" ht="12.75" x14ac:dyDescent="0.25">
      <c r="C56" s="292" t="str">
        <f>"Prijs conform staffel cumulatief"</f>
        <v>Prijs conform staffel cumulatief</v>
      </c>
      <c r="D56" s="295">
        <f>IF(ISERROR(VLOOKUP(D54,$D$41:$I$49,6,TRUE)),0,VLOOKUP(D54,$D$41:$I$49,6,TRUE))</f>
        <v>0</v>
      </c>
      <c r="E56" s="295">
        <f t="shared" ref="E56:M56" si="6">IF(ISERROR(VLOOKUP(E54,$D$41:$I$49,6,TRUE)),0,VLOOKUP(E54,$D$41:$I$49,6,TRUE))</f>
        <v>0</v>
      </c>
      <c r="F56" s="295">
        <f t="shared" si="6"/>
        <v>0</v>
      </c>
      <c r="G56" s="295">
        <f t="shared" si="6"/>
        <v>0</v>
      </c>
      <c r="H56" s="295">
        <f t="shared" si="6"/>
        <v>0</v>
      </c>
      <c r="I56" s="295">
        <f t="shared" si="6"/>
        <v>0</v>
      </c>
      <c r="J56" s="295">
        <f t="shared" si="6"/>
        <v>0</v>
      </c>
      <c r="K56" s="295">
        <f t="shared" si="6"/>
        <v>0</v>
      </c>
      <c r="L56" s="295">
        <f t="shared" si="6"/>
        <v>0</v>
      </c>
      <c r="M56" s="295">
        <f t="shared" si="6"/>
        <v>0</v>
      </c>
      <c r="N56" s="396"/>
      <c r="O56" s="205"/>
      <c r="P56" s="205"/>
      <c r="Q56" s="205"/>
      <c r="R56" s="205"/>
      <c r="S56" s="205"/>
      <c r="T56" s="205"/>
      <c r="U56" s="205"/>
      <c r="V56" s="205"/>
      <c r="XFD56" s="530"/>
    </row>
    <row r="57" spans="2:23 16384:16384" s="203" customFormat="1" ht="13.5" thickBot="1" x14ac:dyDescent="0.3">
      <c r="C57" s="292" t="s">
        <v>50</v>
      </c>
      <c r="D57" s="300">
        <f>+D56*D55</f>
        <v>0</v>
      </c>
      <c r="E57" s="300">
        <f>+E56*E55</f>
        <v>0</v>
      </c>
      <c r="F57" s="300">
        <f t="shared" ref="F57:M57" si="7">+F56*F55</f>
        <v>0</v>
      </c>
      <c r="G57" s="300">
        <f t="shared" si="7"/>
        <v>0</v>
      </c>
      <c r="H57" s="300">
        <f t="shared" si="7"/>
        <v>0</v>
      </c>
      <c r="I57" s="300">
        <f t="shared" si="7"/>
        <v>0</v>
      </c>
      <c r="J57" s="300">
        <f t="shared" si="7"/>
        <v>0</v>
      </c>
      <c r="K57" s="300">
        <f t="shared" si="7"/>
        <v>0</v>
      </c>
      <c r="L57" s="300">
        <f t="shared" si="7"/>
        <v>0</v>
      </c>
      <c r="M57" s="300">
        <f t="shared" si="7"/>
        <v>0</v>
      </c>
      <c r="N57" s="205"/>
      <c r="O57" s="205"/>
      <c r="P57" s="205"/>
      <c r="Q57" s="205"/>
      <c r="R57" s="205"/>
      <c r="S57" s="205"/>
      <c r="T57" s="205"/>
      <c r="U57" s="205"/>
      <c r="V57" s="205"/>
    </row>
    <row r="58" spans="2:23 16384:16384" s="203" customFormat="1" ht="14.25" thickTop="1" thickBot="1" x14ac:dyDescent="0.3">
      <c r="C58" s="292" t="s">
        <v>62</v>
      </c>
      <c r="D58" s="300">
        <f>SUM(D57:M57)</f>
        <v>0</v>
      </c>
      <c r="E58" s="239"/>
      <c r="F58" s="239"/>
      <c r="G58" s="239"/>
      <c r="H58" s="239"/>
      <c r="I58" s="239"/>
      <c r="J58" s="239"/>
      <c r="K58" s="239"/>
      <c r="L58" s="239"/>
      <c r="M58" s="239"/>
      <c r="N58" s="205"/>
      <c r="O58" s="205"/>
      <c r="P58" s="205"/>
      <c r="Q58" s="205"/>
      <c r="R58" s="205"/>
      <c r="S58" s="205"/>
      <c r="T58" s="205"/>
      <c r="U58" s="205"/>
      <c r="V58" s="205"/>
    </row>
    <row r="59" spans="2:23 16384:16384" s="203" customFormat="1" ht="13.5" thickTop="1" x14ac:dyDescent="0.25">
      <c r="C59" s="239"/>
      <c r="D59" s="239"/>
      <c r="E59" s="239"/>
      <c r="F59" s="239"/>
      <c r="G59" s="239"/>
      <c r="H59" s="239"/>
      <c r="I59" s="239"/>
      <c r="J59" s="239"/>
      <c r="K59" s="239"/>
      <c r="L59" s="239"/>
      <c r="M59" s="239"/>
      <c r="N59" s="205"/>
      <c r="O59" s="205"/>
      <c r="P59" s="205"/>
      <c r="Q59" s="205"/>
      <c r="R59" s="205"/>
      <c r="S59" s="205"/>
      <c r="T59" s="205"/>
      <c r="U59" s="205"/>
      <c r="V59" s="205"/>
    </row>
    <row r="60" spans="2:23 16384:16384" s="203" customFormat="1" ht="12.75" x14ac:dyDescent="0.25">
      <c r="C60" s="239"/>
      <c r="D60" s="239"/>
      <c r="E60" s="239"/>
      <c r="F60" s="239"/>
      <c r="G60" s="239"/>
      <c r="H60" s="239"/>
      <c r="I60" s="239"/>
      <c r="J60" s="239"/>
      <c r="K60" s="239"/>
      <c r="L60" s="239"/>
      <c r="M60" s="239"/>
      <c r="N60" s="205"/>
      <c r="O60" s="205"/>
      <c r="P60" s="205"/>
      <c r="Q60" s="205"/>
      <c r="R60" s="205"/>
      <c r="S60" s="205"/>
      <c r="T60" s="205"/>
      <c r="U60" s="205"/>
      <c r="V60" s="205"/>
    </row>
    <row r="61" spans="2:23 16384:16384" s="203" customFormat="1" ht="12.75" x14ac:dyDescent="0.25">
      <c r="C61" s="290" t="s">
        <v>221</v>
      </c>
      <c r="D61" s="239"/>
      <c r="E61" s="239"/>
      <c r="F61" s="239"/>
      <c r="G61" s="239"/>
      <c r="H61" s="239"/>
      <c r="I61" s="239"/>
      <c r="J61" s="239"/>
      <c r="K61" s="239"/>
      <c r="L61" s="239"/>
      <c r="M61" s="239"/>
      <c r="N61" s="205"/>
      <c r="O61" s="205"/>
      <c r="P61" s="205"/>
      <c r="Q61" s="205"/>
      <c r="R61" s="205"/>
      <c r="S61" s="205"/>
      <c r="T61" s="205"/>
      <c r="U61" s="205"/>
      <c r="V61" s="205"/>
    </row>
    <row r="62" spans="2:23 16384:16384" s="203" customFormat="1" ht="12.75" x14ac:dyDescent="0.25">
      <c r="C62" s="290" t="s">
        <v>216</v>
      </c>
      <c r="D62" s="239"/>
      <c r="E62" s="239"/>
      <c r="F62" s="239"/>
      <c r="G62" s="239"/>
      <c r="H62" s="239"/>
      <c r="I62" s="239"/>
      <c r="J62" s="239"/>
      <c r="K62" s="239"/>
      <c r="L62" s="239"/>
      <c r="M62" s="239"/>
      <c r="N62" s="205"/>
      <c r="O62" s="205"/>
      <c r="P62" s="205"/>
      <c r="Q62" s="205"/>
      <c r="R62" s="205"/>
      <c r="S62" s="205"/>
      <c r="T62" s="205"/>
      <c r="U62" s="205"/>
      <c r="V62" s="205"/>
    </row>
    <row r="63" spans="2:23 16384:16384" s="203" customFormat="1" ht="12.75" customHeight="1" x14ac:dyDescent="0.25">
      <c r="C63" s="534"/>
      <c r="D63" s="534"/>
      <c r="E63" s="534"/>
      <c r="F63" s="534"/>
      <c r="G63" s="534"/>
      <c r="H63" s="534"/>
      <c r="I63" s="534"/>
      <c r="J63" s="534"/>
      <c r="K63" s="534"/>
      <c r="L63" s="534"/>
      <c r="M63" s="534"/>
      <c r="N63" s="205"/>
      <c r="O63" s="205"/>
      <c r="P63" s="205"/>
      <c r="Q63" s="205"/>
      <c r="R63" s="205"/>
      <c r="S63" s="205"/>
      <c r="T63" s="205"/>
      <c r="U63" s="205"/>
      <c r="V63" s="205"/>
    </row>
    <row r="64" spans="2:23 16384:16384" s="203" customFormat="1" ht="12.75" customHeight="1" x14ac:dyDescent="0.25">
      <c r="C64" s="534"/>
      <c r="D64" s="534"/>
      <c r="E64" s="534"/>
      <c r="F64" s="534"/>
      <c r="G64" s="534"/>
      <c r="H64" s="534"/>
      <c r="I64" s="534"/>
      <c r="J64" s="534"/>
      <c r="K64" s="534"/>
      <c r="L64" s="534"/>
      <c r="M64" s="534"/>
      <c r="N64" s="205"/>
      <c r="O64" s="205"/>
      <c r="P64" s="205"/>
      <c r="Q64" s="205"/>
      <c r="R64" s="205"/>
      <c r="S64" s="205"/>
      <c r="T64" s="205"/>
      <c r="U64" s="205"/>
      <c r="V64" s="205"/>
    </row>
    <row r="65" spans="3:22" s="203" customFormat="1" ht="12.75" customHeight="1" x14ac:dyDescent="0.25">
      <c r="C65" s="534"/>
      <c r="D65" s="534"/>
      <c r="E65" s="534"/>
      <c r="F65" s="534"/>
      <c r="G65" s="534"/>
      <c r="H65" s="534"/>
      <c r="I65" s="534"/>
      <c r="J65" s="534"/>
      <c r="K65" s="534"/>
      <c r="L65" s="534"/>
      <c r="M65" s="534"/>
      <c r="N65" s="205"/>
      <c r="O65" s="205"/>
      <c r="P65" s="205"/>
      <c r="Q65" s="205"/>
      <c r="R65" s="205"/>
      <c r="S65" s="205"/>
      <c r="T65" s="205"/>
      <c r="U65" s="205"/>
      <c r="V65" s="205"/>
    </row>
    <row r="66" spans="3:22" s="203" customFormat="1" ht="12.75" customHeight="1" x14ac:dyDescent="0.25">
      <c r="C66" s="534"/>
      <c r="D66" s="534"/>
      <c r="E66" s="534"/>
      <c r="F66" s="534"/>
      <c r="G66" s="534"/>
      <c r="H66" s="534"/>
      <c r="I66" s="534"/>
      <c r="J66" s="534"/>
      <c r="K66" s="534"/>
      <c r="L66" s="534"/>
      <c r="M66" s="534"/>
      <c r="N66" s="205"/>
      <c r="O66" s="205"/>
      <c r="P66" s="205"/>
      <c r="Q66" s="205"/>
      <c r="R66" s="205"/>
      <c r="S66" s="205"/>
      <c r="T66" s="205"/>
      <c r="U66" s="205"/>
      <c r="V66" s="205"/>
    </row>
    <row r="67" spans="3:22" s="203" customFormat="1" ht="12.75" customHeight="1" x14ac:dyDescent="0.25">
      <c r="C67" s="534"/>
      <c r="D67" s="534"/>
      <c r="E67" s="534"/>
      <c r="F67" s="534"/>
      <c r="G67" s="534"/>
      <c r="H67" s="534"/>
      <c r="I67" s="534"/>
      <c r="J67" s="534"/>
      <c r="K67" s="534"/>
      <c r="L67" s="534"/>
      <c r="M67" s="534"/>
      <c r="N67" s="205"/>
      <c r="O67" s="205"/>
      <c r="P67" s="205"/>
      <c r="Q67" s="205"/>
      <c r="R67" s="205"/>
      <c r="S67" s="205"/>
      <c r="T67" s="205"/>
      <c r="U67" s="205"/>
      <c r="V67" s="205"/>
    </row>
    <row r="68" spans="3:22" s="203" customFormat="1" ht="12.75" customHeight="1" x14ac:dyDescent="0.25">
      <c r="C68" s="534"/>
      <c r="D68" s="534"/>
      <c r="E68" s="534"/>
      <c r="F68" s="534"/>
      <c r="G68" s="534"/>
      <c r="H68" s="534"/>
      <c r="I68" s="534"/>
      <c r="J68" s="534"/>
      <c r="K68" s="534"/>
      <c r="L68" s="534"/>
      <c r="M68" s="534"/>
      <c r="N68" s="205"/>
      <c r="O68" s="205"/>
      <c r="P68" s="205"/>
      <c r="Q68" s="205"/>
      <c r="R68" s="205"/>
      <c r="S68" s="205"/>
      <c r="T68" s="205"/>
      <c r="U68" s="205"/>
      <c r="V68" s="205"/>
    </row>
    <row r="69" spans="3:22" s="203" customFormat="1" ht="12.75" customHeight="1" x14ac:dyDescent="0.25">
      <c r="C69" s="534"/>
      <c r="D69" s="534"/>
      <c r="E69" s="534"/>
      <c r="F69" s="534"/>
      <c r="G69" s="534"/>
      <c r="H69" s="534"/>
      <c r="I69" s="534"/>
      <c r="J69" s="534"/>
      <c r="K69" s="534"/>
      <c r="L69" s="534"/>
      <c r="M69" s="534"/>
      <c r="N69" s="205"/>
      <c r="O69" s="205"/>
      <c r="P69" s="205"/>
      <c r="Q69" s="205"/>
      <c r="R69" s="205"/>
      <c r="S69" s="205"/>
      <c r="T69" s="205"/>
      <c r="U69" s="205"/>
      <c r="V69" s="205"/>
    </row>
    <row r="70" spans="3:22" s="203" customFormat="1" ht="12.75" customHeight="1" x14ac:dyDescent="0.25">
      <c r="C70" s="534"/>
      <c r="D70" s="534"/>
      <c r="E70" s="534"/>
      <c r="F70" s="534"/>
      <c r="G70" s="534"/>
      <c r="H70" s="534"/>
      <c r="I70" s="534"/>
      <c r="J70" s="534"/>
      <c r="K70" s="534"/>
      <c r="L70" s="534"/>
      <c r="M70" s="534"/>
      <c r="N70" s="205"/>
      <c r="O70" s="205"/>
      <c r="P70" s="205"/>
      <c r="Q70" s="205"/>
      <c r="R70" s="205"/>
      <c r="S70" s="205"/>
      <c r="T70" s="205"/>
      <c r="U70" s="205"/>
      <c r="V70" s="205"/>
    </row>
    <row r="71" spans="3:22" s="203" customFormat="1" ht="12.75" x14ac:dyDescent="0.25">
      <c r="C71" s="239"/>
      <c r="D71" s="239"/>
      <c r="E71" s="239"/>
      <c r="F71" s="239"/>
      <c r="G71" s="239"/>
      <c r="H71" s="239"/>
      <c r="I71" s="239"/>
      <c r="J71" s="239"/>
      <c r="K71" s="239"/>
      <c r="L71" s="239"/>
      <c r="M71" s="239"/>
      <c r="N71" s="205"/>
      <c r="O71" s="205"/>
      <c r="P71" s="205"/>
      <c r="Q71" s="205"/>
      <c r="R71" s="205"/>
      <c r="S71" s="205"/>
      <c r="T71" s="205"/>
      <c r="U71" s="205"/>
      <c r="V71" s="205"/>
    </row>
    <row r="72" spans="3:22" s="203" customFormat="1" ht="15" x14ac:dyDescent="0.25">
      <c r="C72" s="228" t="s">
        <v>51</v>
      </c>
      <c r="D72" s="219" t="str">
        <f>+D53</f>
        <v>Jaar 1</v>
      </c>
      <c r="E72" s="219" t="str">
        <f t="shared" ref="E72:M72" si="8">+E10</f>
        <v>Jaar 2</v>
      </c>
      <c r="F72" s="219" t="str">
        <f t="shared" si="8"/>
        <v>Jaar 3</v>
      </c>
      <c r="G72" s="219" t="str">
        <f t="shared" si="8"/>
        <v>Jaar 4</v>
      </c>
      <c r="H72" s="219" t="str">
        <f t="shared" si="8"/>
        <v>Jaar 5</v>
      </c>
      <c r="I72" s="219" t="str">
        <f t="shared" si="8"/>
        <v>Jaar 6</v>
      </c>
      <c r="J72" s="219" t="str">
        <f t="shared" si="8"/>
        <v>Jaar 7</v>
      </c>
      <c r="K72" s="219" t="str">
        <f t="shared" si="8"/>
        <v>Jaar 8</v>
      </c>
      <c r="L72" s="219" t="str">
        <f t="shared" si="8"/>
        <v>Jaar 9</v>
      </c>
      <c r="M72" s="219" t="str">
        <f t="shared" si="8"/>
        <v>Jaar 10</v>
      </c>
      <c r="N72" s="205"/>
      <c r="O72" s="205"/>
      <c r="P72" s="205"/>
      <c r="Q72" s="205"/>
      <c r="R72" s="205"/>
      <c r="S72" s="205"/>
      <c r="T72" s="205"/>
      <c r="U72" s="205"/>
      <c r="V72" s="205"/>
    </row>
    <row r="73" spans="3:22" s="203" customFormat="1" ht="12.75" x14ac:dyDescent="0.25">
      <c r="C73" s="292" t="str">
        <f>"Benodigde aantallen cumulatief"</f>
        <v>Benodigde aantallen cumulatief</v>
      </c>
      <c r="D73" s="293">
        <f>+D54</f>
        <v>0</v>
      </c>
      <c r="E73" s="293">
        <f t="shared" ref="E73:M73" si="9">+E54</f>
        <v>0</v>
      </c>
      <c r="F73" s="293">
        <f t="shared" si="9"/>
        <v>0</v>
      </c>
      <c r="G73" s="293">
        <f t="shared" si="9"/>
        <v>0</v>
      </c>
      <c r="H73" s="293">
        <f t="shared" si="9"/>
        <v>0</v>
      </c>
      <c r="I73" s="293">
        <f t="shared" si="9"/>
        <v>0</v>
      </c>
      <c r="J73" s="293">
        <f t="shared" si="9"/>
        <v>0</v>
      </c>
      <c r="K73" s="293">
        <f t="shared" si="9"/>
        <v>0</v>
      </c>
      <c r="L73" s="293">
        <f t="shared" si="9"/>
        <v>0</v>
      </c>
      <c r="M73" s="293">
        <f t="shared" si="9"/>
        <v>0</v>
      </c>
      <c r="N73" s="205"/>
      <c r="O73" s="205"/>
      <c r="P73" s="205"/>
      <c r="Q73" s="205"/>
      <c r="R73" s="205"/>
      <c r="S73" s="205"/>
      <c r="T73" s="205"/>
      <c r="U73" s="205"/>
      <c r="V73" s="205"/>
    </row>
    <row r="74" spans="3:22" s="203" customFormat="1" ht="12.75" x14ac:dyDescent="0.25">
      <c r="C74" s="292" t="str">
        <f>"Prijs conform staffel cumulatief"</f>
        <v>Prijs conform staffel cumulatief</v>
      </c>
      <c r="D74" s="295" t="str">
        <f>IF(ISERROR(VLOOKUP(D73,$D$41:$M$49,10,TRUE)),"",VLOOKUP(D73,$D$41:$M$49,10,TRUE))</f>
        <v/>
      </c>
      <c r="E74" s="295" t="str">
        <f t="shared" ref="E74:M74" si="10">IF(ISERROR(VLOOKUP(E73,$D$41:$M$49,10,TRUE)),"",VLOOKUP(E73,$D$41:$M$49,10,TRUE))</f>
        <v/>
      </c>
      <c r="F74" s="295" t="str">
        <f t="shared" si="10"/>
        <v/>
      </c>
      <c r="G74" s="295" t="str">
        <f t="shared" si="10"/>
        <v/>
      </c>
      <c r="H74" s="295" t="str">
        <f t="shared" si="10"/>
        <v/>
      </c>
      <c r="I74" s="295" t="str">
        <f t="shared" si="10"/>
        <v/>
      </c>
      <c r="J74" s="295" t="str">
        <f t="shared" si="10"/>
        <v/>
      </c>
      <c r="K74" s="295" t="str">
        <f t="shared" si="10"/>
        <v/>
      </c>
      <c r="L74" s="295" t="str">
        <f t="shared" si="10"/>
        <v/>
      </c>
      <c r="M74" s="295" t="str">
        <f t="shared" si="10"/>
        <v/>
      </c>
      <c r="N74" s="205"/>
      <c r="O74" s="205"/>
      <c r="P74" s="205"/>
      <c r="Q74" s="205"/>
      <c r="R74" s="205"/>
      <c r="S74" s="205"/>
      <c r="T74" s="205"/>
      <c r="U74" s="205"/>
      <c r="V74" s="205"/>
    </row>
    <row r="75" spans="3:22" s="203" customFormat="1" ht="13.5" thickBot="1" x14ac:dyDescent="0.3">
      <c r="C75" s="292" t="s">
        <v>50</v>
      </c>
      <c r="D75" s="397">
        <f t="shared" ref="D75:M75" si="11">IF(ISERROR(+D74*D73),0,+D74*D73)</f>
        <v>0</v>
      </c>
      <c r="E75" s="297">
        <f t="shared" si="11"/>
        <v>0</v>
      </c>
      <c r="F75" s="297">
        <f t="shared" si="11"/>
        <v>0</v>
      </c>
      <c r="G75" s="297">
        <f t="shared" si="11"/>
        <v>0</v>
      </c>
      <c r="H75" s="297">
        <f t="shared" si="11"/>
        <v>0</v>
      </c>
      <c r="I75" s="297">
        <f t="shared" si="11"/>
        <v>0</v>
      </c>
      <c r="J75" s="297">
        <f t="shared" si="11"/>
        <v>0</v>
      </c>
      <c r="K75" s="297">
        <f t="shared" si="11"/>
        <v>0</v>
      </c>
      <c r="L75" s="297">
        <f t="shared" si="11"/>
        <v>0</v>
      </c>
      <c r="M75" s="297">
        <f t="shared" si="11"/>
        <v>0</v>
      </c>
      <c r="N75" s="205"/>
      <c r="O75" s="205"/>
      <c r="P75" s="205"/>
      <c r="Q75" s="205"/>
      <c r="R75" s="205"/>
      <c r="S75" s="205"/>
      <c r="T75" s="205"/>
      <c r="U75" s="205"/>
      <c r="V75" s="205"/>
    </row>
    <row r="76" spans="3:22" s="203" customFormat="1" ht="16.5" thickTop="1" thickBot="1" x14ac:dyDescent="0.3">
      <c r="C76" s="292" t="s">
        <v>62</v>
      </c>
      <c r="D76" s="398">
        <f>SUM(D75:M75)</f>
        <v>0</v>
      </c>
      <c r="E76" s="239"/>
      <c r="F76" s="239"/>
      <c r="G76" s="239"/>
      <c r="H76" s="239"/>
      <c r="I76" s="239"/>
      <c r="J76" s="239"/>
      <c r="K76" s="239"/>
      <c r="L76" s="197"/>
      <c r="M76" s="205"/>
      <c r="N76" s="205"/>
      <c r="O76" s="205"/>
      <c r="P76" s="205"/>
      <c r="Q76" s="205"/>
      <c r="R76" s="205"/>
      <c r="S76" s="205"/>
      <c r="T76" s="205"/>
      <c r="U76" s="205"/>
      <c r="V76" s="205"/>
    </row>
    <row r="77" spans="3:22" s="203" customFormat="1" ht="13.5" thickTop="1" x14ac:dyDescent="0.25">
      <c r="C77" s="211"/>
      <c r="D77" s="212"/>
      <c r="E77" s="212"/>
      <c r="F77" s="212"/>
      <c r="G77" s="212"/>
      <c r="H77" s="212"/>
      <c r="I77" s="212"/>
      <c r="J77" s="212"/>
      <c r="K77" s="212"/>
      <c r="L77" s="212"/>
      <c r="M77" s="212"/>
      <c r="N77" s="205"/>
      <c r="O77" s="205"/>
      <c r="P77" s="205"/>
      <c r="Q77" s="205"/>
      <c r="R77" s="205"/>
      <c r="S77" s="205"/>
      <c r="T77" s="205"/>
      <c r="U77" s="205"/>
      <c r="V77" s="205"/>
    </row>
    <row r="78" spans="3:22" s="203" customFormat="1" ht="15" x14ac:dyDescent="0.25">
      <c r="C78" s="228" t="s">
        <v>32</v>
      </c>
      <c r="D78" s="301" t="s">
        <v>41</v>
      </c>
      <c r="E78" s="239"/>
      <c r="F78" s="239"/>
      <c r="G78" s="239"/>
      <c r="H78" s="239"/>
      <c r="I78" s="239"/>
      <c r="J78" s="239"/>
      <c r="K78" s="197"/>
      <c r="L78" s="197"/>
      <c r="M78" s="205"/>
      <c r="N78" s="205"/>
      <c r="O78" s="205"/>
      <c r="P78" s="205"/>
      <c r="Q78" s="205"/>
      <c r="R78" s="205"/>
      <c r="S78" s="205"/>
      <c r="T78" s="205"/>
      <c r="U78" s="205"/>
      <c r="V78" s="205"/>
    </row>
    <row r="79" spans="3:22" s="203" customFormat="1" ht="15.75" thickBot="1" x14ac:dyDescent="0.3">
      <c r="C79" s="302" t="s">
        <v>52</v>
      </c>
      <c r="D79" s="303">
        <f>SUM(D58,D76)</f>
        <v>0</v>
      </c>
      <c r="E79" s="304"/>
      <c r="G79" s="239"/>
      <c r="H79" s="239"/>
      <c r="I79" s="239"/>
      <c r="J79" s="239"/>
      <c r="K79" s="197"/>
      <c r="L79" s="197"/>
      <c r="M79" s="205"/>
      <c r="N79" s="205"/>
      <c r="O79" s="205"/>
      <c r="P79" s="205"/>
      <c r="Q79" s="205"/>
      <c r="R79" s="205"/>
      <c r="S79" s="205"/>
      <c r="T79" s="205"/>
      <c r="U79" s="205"/>
      <c r="V79" s="205"/>
    </row>
    <row r="80" spans="3:22" s="203" customFormat="1" ht="14.25" thickTop="1" thickBot="1" x14ac:dyDescent="0.3">
      <c r="C80" s="225"/>
      <c r="D80" s="226"/>
      <c r="E80" s="226"/>
      <c r="F80" s="226"/>
      <c r="G80" s="226"/>
      <c r="H80" s="226"/>
      <c r="I80" s="226"/>
      <c r="J80" s="226"/>
      <c r="K80" s="226"/>
      <c r="L80" s="226"/>
      <c r="M80" s="226"/>
      <c r="N80" s="205"/>
      <c r="O80" s="205"/>
      <c r="P80" s="205"/>
      <c r="Q80" s="205"/>
      <c r="R80" s="205"/>
      <c r="S80" s="205"/>
      <c r="T80" s="205"/>
      <c r="U80" s="205"/>
      <c r="V80" s="205"/>
    </row>
    <row r="81" spans="2:22" s="203" customFormat="1" ht="12.75" x14ac:dyDescent="0.25">
      <c r="C81" s="211"/>
      <c r="D81" s="212"/>
      <c r="E81" s="212"/>
      <c r="F81" s="212"/>
      <c r="G81" s="212"/>
      <c r="H81" s="212"/>
      <c r="I81" s="212"/>
      <c r="J81" s="212"/>
      <c r="K81" s="212"/>
      <c r="L81" s="212"/>
      <c r="M81" s="212"/>
      <c r="N81" s="205"/>
      <c r="O81" s="205"/>
      <c r="P81" s="205"/>
      <c r="Q81" s="205"/>
      <c r="R81" s="205"/>
      <c r="S81" s="205"/>
      <c r="T81" s="205"/>
      <c r="U81" s="205"/>
      <c r="V81" s="205"/>
    </row>
    <row r="82" spans="2:22" s="203" customFormat="1" ht="24.75" x14ac:dyDescent="0.25">
      <c r="B82" s="227">
        <v>2</v>
      </c>
      <c r="C82" s="228" t="s">
        <v>199</v>
      </c>
      <c r="D82" s="229"/>
      <c r="E82" s="229"/>
      <c r="F82" s="230"/>
      <c r="G82" s="230"/>
      <c r="H82" s="230"/>
      <c r="I82" s="230"/>
      <c r="J82" s="230"/>
      <c r="K82" s="230"/>
      <c r="L82" s="230"/>
      <c r="M82" s="231"/>
      <c r="N82" s="205"/>
      <c r="O82" s="205"/>
      <c r="P82" s="205"/>
      <c r="Q82" s="205"/>
      <c r="R82" s="205"/>
      <c r="S82" s="205"/>
      <c r="T82" s="205"/>
      <c r="U82" s="205"/>
      <c r="V82" s="205"/>
    </row>
    <row r="83" spans="2:22" s="203" customFormat="1" ht="15" x14ac:dyDescent="0.25">
      <c r="C83" s="239"/>
      <c r="D83" s="239"/>
      <c r="E83" s="239"/>
      <c r="F83" s="239"/>
      <c r="G83" s="239"/>
      <c r="H83" s="239"/>
      <c r="I83" s="239"/>
      <c r="J83" s="239"/>
      <c r="K83" s="197"/>
      <c r="L83" s="197"/>
      <c r="M83" s="205"/>
      <c r="N83" s="205"/>
      <c r="O83" s="205"/>
      <c r="P83" s="205"/>
      <c r="Q83" s="205"/>
      <c r="R83" s="205"/>
      <c r="S83" s="205"/>
      <c r="T83" s="205"/>
      <c r="U83" s="205"/>
      <c r="V83" s="205"/>
    </row>
    <row r="84" spans="2:22" s="203" customFormat="1" ht="15" x14ac:dyDescent="0.25">
      <c r="C84" s="213" t="s">
        <v>74</v>
      </c>
      <c r="D84" s="240"/>
      <c r="E84" s="241"/>
      <c r="F84" s="241" t="s">
        <v>0</v>
      </c>
      <c r="G84" s="241"/>
      <c r="H84" s="241"/>
      <c r="I84" s="242"/>
      <c r="J84" s="197"/>
      <c r="K84" s="213" t="s">
        <v>51</v>
      </c>
      <c r="L84" s="243"/>
      <c r="M84" s="244"/>
      <c r="N84" s="205"/>
      <c r="O84" s="205"/>
      <c r="P84" s="205"/>
      <c r="Q84" s="205"/>
      <c r="R84" s="205"/>
      <c r="S84" s="205"/>
      <c r="T84" s="205"/>
    </row>
    <row r="85" spans="2:22" s="203" customFormat="1" ht="15" x14ac:dyDescent="0.25">
      <c r="C85" s="246"/>
      <c r="D85" s="305"/>
      <c r="E85" s="387" t="s">
        <v>38</v>
      </c>
      <c r="F85" s="258"/>
      <c r="G85" s="258"/>
      <c r="H85" s="258"/>
      <c r="I85" s="259"/>
      <c r="J85" s="197"/>
      <c r="K85" s="306"/>
      <c r="L85" s="261"/>
      <c r="M85" s="262"/>
      <c r="N85" s="205"/>
      <c r="O85" s="205"/>
      <c r="P85" s="205"/>
      <c r="Q85" s="205"/>
      <c r="R85" s="205"/>
      <c r="S85" s="205"/>
      <c r="T85" s="205"/>
    </row>
    <row r="86" spans="2:22" s="203" customFormat="1" ht="15" x14ac:dyDescent="0.25">
      <c r="C86" s="307" t="s">
        <v>0</v>
      </c>
      <c r="D86" s="305" t="s">
        <v>45</v>
      </c>
      <c r="E86" s="387" t="s">
        <v>54</v>
      </c>
      <c r="F86" s="258"/>
      <c r="G86" s="258"/>
      <c r="H86" s="258"/>
      <c r="I86" s="259"/>
      <c r="J86" s="197"/>
      <c r="K86" s="306"/>
      <c r="L86" s="261"/>
      <c r="M86" s="262"/>
      <c r="N86" s="205"/>
      <c r="O86" s="205"/>
      <c r="P86" s="205"/>
      <c r="Q86" s="205"/>
      <c r="R86" s="205"/>
      <c r="S86" s="205"/>
      <c r="T86" s="205"/>
    </row>
    <row r="87" spans="2:22" s="203" customFormat="1" ht="15" x14ac:dyDescent="0.25">
      <c r="C87" s="385" t="s">
        <v>35</v>
      </c>
      <c r="D87" s="308">
        <f>C88</f>
        <v>0</v>
      </c>
      <c r="E87" s="387" t="s">
        <v>46</v>
      </c>
      <c r="F87" s="258"/>
      <c r="G87" s="258"/>
      <c r="H87" s="258"/>
      <c r="I87" s="259"/>
      <c r="J87" s="197"/>
      <c r="K87" s="306"/>
      <c r="L87" s="261"/>
      <c r="M87" s="262"/>
      <c r="N87" s="205"/>
      <c r="O87" s="205"/>
      <c r="P87" s="205"/>
      <c r="Q87" s="205"/>
      <c r="R87" s="205"/>
      <c r="S87" s="205"/>
      <c r="T87" s="205"/>
    </row>
    <row r="88" spans="2:22" s="203" customFormat="1" ht="15" x14ac:dyDescent="0.25">
      <c r="C88" s="91"/>
      <c r="D88" s="85"/>
      <c r="E88" s="85"/>
      <c r="F88" s="258" t="s">
        <v>0</v>
      </c>
      <c r="G88" s="258"/>
      <c r="H88" s="258"/>
      <c r="I88" s="259"/>
      <c r="J88" s="197"/>
      <c r="K88" s="260">
        <f>+E88</f>
        <v>0</v>
      </c>
      <c r="L88" s="261"/>
      <c r="M88" s="262"/>
      <c r="N88" s="205"/>
      <c r="O88" s="205"/>
      <c r="P88" s="205"/>
      <c r="Q88" s="205"/>
      <c r="R88" s="205"/>
      <c r="S88" s="205"/>
      <c r="T88" s="205"/>
    </row>
    <row r="89" spans="2:22" s="203" customFormat="1" ht="15" x14ac:dyDescent="0.25">
      <c r="C89" s="263"/>
      <c r="D89" s="248"/>
      <c r="E89" s="248"/>
      <c r="F89" s="248" t="s">
        <v>0</v>
      </c>
      <c r="G89" s="248"/>
      <c r="H89" s="248" t="s">
        <v>0</v>
      </c>
      <c r="I89" s="249" t="s">
        <v>45</v>
      </c>
      <c r="J89" s="250"/>
      <c r="K89" s="251"/>
      <c r="L89" s="252"/>
      <c r="M89" s="249"/>
      <c r="N89" s="205"/>
      <c r="O89" s="205"/>
      <c r="P89" s="205"/>
      <c r="Q89" s="205"/>
      <c r="R89" s="205"/>
      <c r="S89" s="205"/>
      <c r="T89" s="205"/>
    </row>
    <row r="90" spans="2:22" s="203" customFormat="1" ht="15" x14ac:dyDescent="0.25">
      <c r="C90" s="263"/>
      <c r="D90" s="248"/>
      <c r="E90" s="248"/>
      <c r="F90" s="248"/>
      <c r="G90" s="248"/>
      <c r="H90" s="248"/>
      <c r="I90" s="249" t="s">
        <v>101</v>
      </c>
      <c r="J90" s="250"/>
      <c r="K90" s="251"/>
      <c r="L90" s="252"/>
      <c r="M90" s="249" t="s">
        <v>102</v>
      </c>
      <c r="N90" s="205"/>
      <c r="O90" s="205"/>
      <c r="P90" s="205"/>
      <c r="Q90" s="205"/>
      <c r="R90" s="205"/>
      <c r="S90" s="205"/>
      <c r="T90" s="205"/>
    </row>
    <row r="91" spans="2:22" s="203" customFormat="1" ht="15" x14ac:dyDescent="0.25">
      <c r="C91" s="264" t="s">
        <v>37</v>
      </c>
      <c r="D91" s="265"/>
      <c r="E91" s="265"/>
      <c r="F91" s="510" t="str">
        <f>"Aantallen "&amp;C88</f>
        <v xml:space="preserve">Aantallen </v>
      </c>
      <c r="G91" s="265"/>
      <c r="H91" s="265" t="s">
        <v>0</v>
      </c>
      <c r="I91" s="249" t="s">
        <v>99</v>
      </c>
      <c r="J91" s="250"/>
      <c r="K91" s="251"/>
      <c r="L91" s="252"/>
      <c r="M91" s="266" t="s">
        <v>43</v>
      </c>
      <c r="N91" s="205"/>
      <c r="O91" s="205"/>
      <c r="P91" s="205"/>
      <c r="Q91" s="205"/>
      <c r="R91" s="205"/>
      <c r="S91" s="205"/>
      <c r="T91" s="205"/>
    </row>
    <row r="92" spans="2:22" s="203" customFormat="1" ht="15" x14ac:dyDescent="0.25">
      <c r="C92" s="256"/>
      <c r="D92" s="512" t="str">
        <f>"Aantallen "&amp;C88</f>
        <v xml:space="preserve">Aantallen </v>
      </c>
      <c r="E92" s="513"/>
      <c r="F92" s="511"/>
      <c r="G92" s="267" t="s">
        <v>45</v>
      </c>
      <c r="H92" s="510" t="s">
        <v>55</v>
      </c>
      <c r="I92" s="266" t="s">
        <v>100</v>
      </c>
      <c r="J92" s="250"/>
      <c r="K92" s="267" t="s">
        <v>45</v>
      </c>
      <c r="L92" s="502" t="s">
        <v>44</v>
      </c>
      <c r="M92" s="266" t="s">
        <v>103</v>
      </c>
      <c r="N92" s="205"/>
      <c r="O92" s="205"/>
      <c r="P92" s="205"/>
      <c r="Q92" s="205"/>
      <c r="R92" s="205"/>
      <c r="S92" s="205"/>
      <c r="T92" s="205"/>
    </row>
    <row r="93" spans="2:22" s="203" customFormat="1" ht="15" x14ac:dyDescent="0.25">
      <c r="C93" s="269" t="s">
        <v>36</v>
      </c>
      <c r="D93" s="270" t="s">
        <v>13</v>
      </c>
      <c r="E93" s="271" t="s">
        <v>14</v>
      </c>
      <c r="F93" s="272" t="s">
        <v>43</v>
      </c>
      <c r="G93" s="390">
        <f>C88</f>
        <v>0</v>
      </c>
      <c r="H93" s="514"/>
      <c r="I93" s="274" t="s">
        <v>98</v>
      </c>
      <c r="J93" s="250"/>
      <c r="K93" s="390">
        <f>+C88</f>
        <v>0</v>
      </c>
      <c r="L93" s="503"/>
      <c r="M93" s="274" t="s">
        <v>104</v>
      </c>
      <c r="N93" s="197"/>
      <c r="O93" s="197"/>
      <c r="P93" s="205"/>
      <c r="Q93" s="205"/>
      <c r="R93" s="205"/>
      <c r="S93" s="284"/>
      <c r="T93" s="205"/>
    </row>
    <row r="94" spans="2:22" s="203" customFormat="1" ht="15" x14ac:dyDescent="0.2">
      <c r="B94" s="277"/>
      <c r="C94" s="278" t="s">
        <v>15</v>
      </c>
      <c r="D94" s="279">
        <v>1</v>
      </c>
      <c r="E94" s="313" t="s">
        <v>34</v>
      </c>
      <c r="F94" s="280" t="str">
        <f>IF(+E94&lt;&gt;0,E94,"&gt;")</f>
        <v>&gt;</v>
      </c>
      <c r="G94" s="281">
        <f>+D88</f>
        <v>0</v>
      </c>
      <c r="H94" s="86"/>
      <c r="I94" s="282">
        <f t="shared" ref="I94:I102" si="12">IF(D94="","",G94*(1-H94))</f>
        <v>0</v>
      </c>
      <c r="J94" s="197"/>
      <c r="K94" s="281">
        <f>+E88</f>
        <v>0</v>
      </c>
      <c r="L94" s="86"/>
      <c r="M94" s="282">
        <f t="shared" ref="M94:M102" si="13">IF(D94="","",+K94*(1-L94))</f>
        <v>0</v>
      </c>
      <c r="N94" s="197"/>
      <c r="O94" s="197"/>
      <c r="P94" s="283"/>
      <c r="Q94" s="283"/>
      <c r="R94" s="283"/>
      <c r="S94" s="284"/>
      <c r="T94" s="205"/>
    </row>
    <row r="95" spans="2:22" s="203" customFormat="1" ht="15" x14ac:dyDescent="0.2">
      <c r="B95" s="277"/>
      <c r="C95" s="285" t="s">
        <v>16</v>
      </c>
      <c r="D95" s="279" t="str">
        <f t="shared" ref="D95:D102" si="14">IF(OR(E94="",E94="&gt;"),"",E94+1)</f>
        <v/>
      </c>
      <c r="E95" s="313" t="s">
        <v>34</v>
      </c>
      <c r="F95" s="280" t="str">
        <f t="shared" ref="F95:F102" si="15">IF(D95="","",IF(+E95&lt;&gt;0,E95,"&gt;"))</f>
        <v/>
      </c>
      <c r="G95" s="281" t="str">
        <f>IF(D95=""," ",+D88)</f>
        <v xml:space="preserve"> </v>
      </c>
      <c r="H95" s="86"/>
      <c r="I95" s="282" t="str">
        <f t="shared" si="12"/>
        <v/>
      </c>
      <c r="J95" s="197"/>
      <c r="K95" s="281" t="str">
        <f>IF(D95=""," ",+E88)</f>
        <v xml:space="preserve"> </v>
      </c>
      <c r="L95" s="86"/>
      <c r="M95" s="282" t="str">
        <f t="shared" si="13"/>
        <v/>
      </c>
      <c r="N95" s="197"/>
      <c r="O95" s="197"/>
      <c r="P95" s="283"/>
      <c r="Q95" s="283"/>
      <c r="R95" s="283"/>
      <c r="S95" s="284"/>
      <c r="T95" s="205"/>
    </row>
    <row r="96" spans="2:22" s="203" customFormat="1" ht="15" x14ac:dyDescent="0.2">
      <c r="B96" s="277"/>
      <c r="C96" s="286" t="s">
        <v>17</v>
      </c>
      <c r="D96" s="279" t="str">
        <f t="shared" si="14"/>
        <v/>
      </c>
      <c r="E96" s="313" t="s">
        <v>34</v>
      </c>
      <c r="F96" s="280" t="str">
        <f t="shared" si="15"/>
        <v/>
      </c>
      <c r="G96" s="281" t="str">
        <f>IF(D96=""," ",+D88)</f>
        <v xml:space="preserve"> </v>
      </c>
      <c r="H96" s="86"/>
      <c r="I96" s="282" t="str">
        <f t="shared" si="12"/>
        <v/>
      </c>
      <c r="J96" s="197"/>
      <c r="K96" s="281" t="str">
        <f>IF(D96=""," ",+E88)</f>
        <v xml:space="preserve"> </v>
      </c>
      <c r="L96" s="86"/>
      <c r="M96" s="282" t="str">
        <f t="shared" si="13"/>
        <v/>
      </c>
      <c r="N96" s="197"/>
      <c r="O96" s="197"/>
      <c r="P96" s="283"/>
      <c r="Q96" s="283"/>
      <c r="R96" s="283"/>
      <c r="S96" s="284"/>
      <c r="T96" s="205"/>
    </row>
    <row r="97" spans="2:22" s="203" customFormat="1" ht="15" x14ac:dyDescent="0.2">
      <c r="B97" s="277"/>
      <c r="C97" s="286" t="s">
        <v>18</v>
      </c>
      <c r="D97" s="279" t="str">
        <f t="shared" si="14"/>
        <v/>
      </c>
      <c r="E97" s="313" t="s">
        <v>34</v>
      </c>
      <c r="F97" s="280" t="str">
        <f t="shared" si="15"/>
        <v/>
      </c>
      <c r="G97" s="281" t="str">
        <f>IF(D97=""," ",+D88)</f>
        <v xml:space="preserve"> </v>
      </c>
      <c r="H97" s="86"/>
      <c r="I97" s="282" t="str">
        <f t="shared" si="12"/>
        <v/>
      </c>
      <c r="J97" s="197"/>
      <c r="K97" s="281" t="str">
        <f>IF(D97=""," ",+E88)</f>
        <v xml:space="preserve"> </v>
      </c>
      <c r="L97" s="86"/>
      <c r="M97" s="282" t="str">
        <f t="shared" si="13"/>
        <v/>
      </c>
      <c r="N97" s="197"/>
      <c r="O97" s="197"/>
      <c r="P97" s="283"/>
      <c r="Q97" s="283"/>
      <c r="R97" s="283"/>
      <c r="S97" s="284"/>
      <c r="T97" s="205"/>
    </row>
    <row r="98" spans="2:22" s="203" customFormat="1" ht="15" x14ac:dyDescent="0.2">
      <c r="B98" s="277"/>
      <c r="C98" s="278" t="s">
        <v>19</v>
      </c>
      <c r="D98" s="279" t="str">
        <f t="shared" si="14"/>
        <v/>
      </c>
      <c r="E98" s="313" t="s">
        <v>34</v>
      </c>
      <c r="F98" s="280" t="str">
        <f t="shared" si="15"/>
        <v/>
      </c>
      <c r="G98" s="281" t="str">
        <f>IF(D98=""," ",+D88)</f>
        <v xml:space="preserve"> </v>
      </c>
      <c r="H98" s="86"/>
      <c r="I98" s="282" t="str">
        <f t="shared" si="12"/>
        <v/>
      </c>
      <c r="J98" s="197"/>
      <c r="K98" s="281" t="str">
        <f>IF(D98=""," ",+E88)</f>
        <v xml:space="preserve"> </v>
      </c>
      <c r="L98" s="86"/>
      <c r="M98" s="282" t="str">
        <f t="shared" si="13"/>
        <v/>
      </c>
      <c r="N98" s="197"/>
      <c r="O98" s="197"/>
      <c r="P98" s="283"/>
      <c r="Q98" s="283"/>
      <c r="R98" s="283"/>
      <c r="S98" s="284"/>
      <c r="T98" s="205"/>
    </row>
    <row r="99" spans="2:22" s="203" customFormat="1" ht="15" x14ac:dyDescent="0.2">
      <c r="B99" s="277"/>
      <c r="C99" s="285" t="s">
        <v>20</v>
      </c>
      <c r="D99" s="279" t="str">
        <f t="shared" si="14"/>
        <v/>
      </c>
      <c r="E99" s="313" t="s">
        <v>34</v>
      </c>
      <c r="F99" s="280" t="str">
        <f t="shared" si="15"/>
        <v/>
      </c>
      <c r="G99" s="281" t="str">
        <f>IF(D99=""," ",+D88)</f>
        <v xml:space="preserve"> </v>
      </c>
      <c r="H99" s="86"/>
      <c r="I99" s="282" t="str">
        <f t="shared" si="12"/>
        <v/>
      </c>
      <c r="J99" s="197"/>
      <c r="K99" s="281" t="str">
        <f>IF(D99=""," ",+E88)</f>
        <v xml:space="preserve"> </v>
      </c>
      <c r="L99" s="86"/>
      <c r="M99" s="282" t="str">
        <f t="shared" si="13"/>
        <v/>
      </c>
      <c r="N99" s="197"/>
      <c r="O99" s="197"/>
      <c r="P99" s="283"/>
      <c r="Q99" s="283"/>
      <c r="R99" s="283"/>
      <c r="S99" s="284"/>
      <c r="T99" s="205"/>
    </row>
    <row r="100" spans="2:22" s="203" customFormat="1" ht="15" x14ac:dyDescent="0.2">
      <c r="B100" s="277"/>
      <c r="C100" s="285" t="s">
        <v>21</v>
      </c>
      <c r="D100" s="279" t="str">
        <f t="shared" si="14"/>
        <v/>
      </c>
      <c r="E100" s="313" t="s">
        <v>34</v>
      </c>
      <c r="F100" s="280" t="str">
        <f t="shared" si="15"/>
        <v/>
      </c>
      <c r="G100" s="281" t="str">
        <f>IF(D100=""," ",+D88)</f>
        <v xml:space="preserve"> </v>
      </c>
      <c r="H100" s="86"/>
      <c r="I100" s="282" t="str">
        <f t="shared" si="12"/>
        <v/>
      </c>
      <c r="J100" s="197"/>
      <c r="K100" s="281" t="str">
        <f>IF(D100=""," ",+E88)</f>
        <v xml:space="preserve"> </v>
      </c>
      <c r="L100" s="86"/>
      <c r="M100" s="282" t="str">
        <f t="shared" si="13"/>
        <v/>
      </c>
      <c r="N100" s="197"/>
      <c r="O100" s="197"/>
      <c r="P100" s="283"/>
      <c r="Q100" s="283"/>
      <c r="R100" s="283"/>
      <c r="S100" s="284"/>
      <c r="T100" s="205"/>
    </row>
    <row r="101" spans="2:22" s="203" customFormat="1" ht="15" x14ac:dyDescent="0.2">
      <c r="B101" s="277"/>
      <c r="C101" s="285" t="s">
        <v>22</v>
      </c>
      <c r="D101" s="279" t="str">
        <f t="shared" si="14"/>
        <v/>
      </c>
      <c r="E101" s="313" t="s">
        <v>34</v>
      </c>
      <c r="F101" s="280" t="str">
        <f t="shared" si="15"/>
        <v/>
      </c>
      <c r="G101" s="281" t="str">
        <f>IF(D101=""," ",+D88)</f>
        <v xml:space="preserve"> </v>
      </c>
      <c r="H101" s="86"/>
      <c r="I101" s="282" t="str">
        <f t="shared" si="12"/>
        <v/>
      </c>
      <c r="J101" s="197"/>
      <c r="K101" s="281" t="str">
        <f>IF(D101=""," ",+E88)</f>
        <v xml:space="preserve"> </v>
      </c>
      <c r="L101" s="86"/>
      <c r="M101" s="282" t="str">
        <f t="shared" si="13"/>
        <v/>
      </c>
      <c r="N101" s="197"/>
      <c r="O101" s="197"/>
      <c r="P101" s="283"/>
      <c r="Q101" s="283"/>
      <c r="R101" s="283"/>
      <c r="S101" s="284"/>
      <c r="T101" s="205"/>
    </row>
    <row r="102" spans="2:22" s="203" customFormat="1" ht="15" x14ac:dyDescent="0.2">
      <c r="B102" s="277"/>
      <c r="C102" s="286" t="s">
        <v>42</v>
      </c>
      <c r="D102" s="279" t="str">
        <f t="shared" si="14"/>
        <v/>
      </c>
      <c r="E102" s="287" t="s">
        <v>34</v>
      </c>
      <c r="F102" s="280" t="str">
        <f t="shared" si="15"/>
        <v/>
      </c>
      <c r="G102" s="281" t="str">
        <f>IF(D102=""," ",+D88)</f>
        <v xml:space="preserve"> </v>
      </c>
      <c r="H102" s="86"/>
      <c r="I102" s="282" t="str">
        <f t="shared" si="12"/>
        <v/>
      </c>
      <c r="J102" s="197"/>
      <c r="K102" s="281" t="str">
        <f>IF(D102=""," ",+E88)</f>
        <v xml:space="preserve"> </v>
      </c>
      <c r="L102" s="86"/>
      <c r="M102" s="282" t="str">
        <f t="shared" si="13"/>
        <v/>
      </c>
      <c r="N102" s="197"/>
      <c r="O102" s="197"/>
      <c r="P102" s="283"/>
      <c r="Q102" s="283"/>
      <c r="R102" s="283"/>
      <c r="S102" s="205"/>
      <c r="T102" s="205"/>
    </row>
    <row r="103" spans="2:22" s="203" customFormat="1" ht="16.149999999999999" customHeight="1" x14ac:dyDescent="0.25">
      <c r="B103" s="277"/>
      <c r="C103" s="504" t="s">
        <v>203</v>
      </c>
      <c r="D103" s="505"/>
      <c r="E103" s="505"/>
      <c r="F103" s="505"/>
      <c r="G103" s="505"/>
      <c r="H103" s="506"/>
      <c r="J103" s="290"/>
      <c r="K103" s="197"/>
      <c r="M103" s="197"/>
      <c r="N103" s="197"/>
      <c r="O103" s="197"/>
      <c r="P103" s="288"/>
      <c r="Q103" s="283"/>
      <c r="R103" s="283"/>
      <c r="S103" s="205"/>
      <c r="T103" s="205"/>
    </row>
    <row r="104" spans="2:22" s="203" customFormat="1" ht="15" x14ac:dyDescent="0.25">
      <c r="B104" s="277"/>
      <c r="C104" s="507"/>
      <c r="D104" s="508"/>
      <c r="E104" s="508"/>
      <c r="F104" s="508"/>
      <c r="G104" s="508"/>
      <c r="H104" s="509"/>
      <c r="J104" s="290"/>
      <c r="K104" s="197"/>
      <c r="L104" s="197"/>
      <c r="M104" s="197"/>
      <c r="N104" s="197"/>
      <c r="O104" s="197"/>
      <c r="P104" s="288"/>
      <c r="Q104" s="283"/>
      <c r="R104" s="289"/>
      <c r="S104" s="205"/>
      <c r="T104" s="205"/>
    </row>
    <row r="105" spans="2:22" s="203" customFormat="1" ht="15" x14ac:dyDescent="0.25">
      <c r="B105" s="277"/>
      <c r="C105" s="205"/>
      <c r="D105" s="239"/>
      <c r="E105" s="239"/>
      <c r="F105" s="239"/>
      <c r="G105" s="239"/>
      <c r="J105" s="290"/>
      <c r="L105" s="197"/>
      <c r="M105" s="197"/>
      <c r="N105" s="197"/>
      <c r="O105" s="197"/>
      <c r="P105" s="197"/>
      <c r="Q105" s="197"/>
      <c r="R105" s="288"/>
      <c r="S105" s="283"/>
      <c r="T105" s="205"/>
      <c r="U105" s="205"/>
      <c r="V105" s="205"/>
    </row>
    <row r="106" spans="2:22" s="203" customFormat="1" ht="15" x14ac:dyDescent="0.25">
      <c r="C106" s="228" t="s">
        <v>48</v>
      </c>
      <c r="D106" s="219" t="str">
        <f t="shared" ref="D106:M106" si="16">+D10</f>
        <v>Jaar 1</v>
      </c>
      <c r="E106" s="219" t="str">
        <f t="shared" si="16"/>
        <v>Jaar 2</v>
      </c>
      <c r="F106" s="219" t="str">
        <f t="shared" si="16"/>
        <v>Jaar 3</v>
      </c>
      <c r="G106" s="219" t="str">
        <f t="shared" si="16"/>
        <v>Jaar 4</v>
      </c>
      <c r="H106" s="219" t="str">
        <f t="shared" si="16"/>
        <v>Jaar 5</v>
      </c>
      <c r="I106" s="219" t="str">
        <f t="shared" si="16"/>
        <v>Jaar 6</v>
      </c>
      <c r="J106" s="219" t="str">
        <f t="shared" si="16"/>
        <v>Jaar 7</v>
      </c>
      <c r="K106" s="219" t="str">
        <f t="shared" si="16"/>
        <v>Jaar 8</v>
      </c>
      <c r="L106" s="219" t="str">
        <f t="shared" si="16"/>
        <v>Jaar 9</v>
      </c>
      <c r="M106" s="219" t="str">
        <f t="shared" si="16"/>
        <v>Jaar 10</v>
      </c>
      <c r="N106" s="197"/>
      <c r="O106" s="197"/>
      <c r="P106" s="197"/>
      <c r="Q106" s="197"/>
      <c r="R106" s="205"/>
      <c r="S106" s="205"/>
      <c r="T106" s="205"/>
      <c r="U106" s="205"/>
      <c r="V106" s="205"/>
    </row>
    <row r="107" spans="2:22" s="203" customFormat="1" ht="15" x14ac:dyDescent="0.25">
      <c r="C107" s="292" t="s">
        <v>214</v>
      </c>
      <c r="D107" s="92"/>
      <c r="E107" s="92"/>
      <c r="F107" s="92"/>
      <c r="G107" s="92"/>
      <c r="H107" s="92"/>
      <c r="I107" s="92"/>
      <c r="J107" s="92"/>
      <c r="K107" s="92"/>
      <c r="L107" s="92"/>
      <c r="M107" s="92"/>
      <c r="N107" s="197"/>
      <c r="O107" s="197"/>
      <c r="P107" s="197"/>
      <c r="Q107" s="197"/>
      <c r="R107" s="205"/>
      <c r="S107" s="205"/>
      <c r="T107" s="205"/>
      <c r="U107" s="205"/>
      <c r="V107" s="205"/>
    </row>
    <row r="108" spans="2:22" s="203" customFormat="1" ht="15" x14ac:dyDescent="0.25">
      <c r="C108" s="292" t="s">
        <v>213</v>
      </c>
      <c r="D108" s="293">
        <f>+D107</f>
        <v>0</v>
      </c>
      <c r="E108" s="293">
        <f>+E107-D107</f>
        <v>0</v>
      </c>
      <c r="F108" s="293">
        <f t="shared" ref="F108:M108" si="17">+F107-E107</f>
        <v>0</v>
      </c>
      <c r="G108" s="293">
        <f t="shared" si="17"/>
        <v>0</v>
      </c>
      <c r="H108" s="293">
        <f t="shared" si="17"/>
        <v>0</v>
      </c>
      <c r="I108" s="293">
        <f t="shared" si="17"/>
        <v>0</v>
      </c>
      <c r="J108" s="293">
        <f t="shared" si="17"/>
        <v>0</v>
      </c>
      <c r="K108" s="293">
        <f t="shared" si="17"/>
        <v>0</v>
      </c>
      <c r="L108" s="293">
        <f t="shared" si="17"/>
        <v>0</v>
      </c>
      <c r="M108" s="293">
        <f t="shared" si="17"/>
        <v>0</v>
      </c>
      <c r="N108" s="197"/>
      <c r="O108" s="197"/>
      <c r="P108" s="197"/>
      <c r="Q108" s="197"/>
      <c r="R108" s="205"/>
      <c r="S108" s="205"/>
      <c r="T108" s="205"/>
      <c r="U108" s="205"/>
      <c r="V108" s="205"/>
    </row>
    <row r="109" spans="2:22" s="203" customFormat="1" ht="15" x14ac:dyDescent="0.25">
      <c r="C109" s="292" t="str">
        <f>"Prijs conform staffel cumulatief"</f>
        <v>Prijs conform staffel cumulatief</v>
      </c>
      <c r="D109" s="295">
        <f>IF(ISERROR(VLOOKUP(D107,$D$94:$I$102,6,TRUE)),0,VLOOKUP(D107,$D$94:$I$102,6,TRUE))</f>
        <v>0</v>
      </c>
      <c r="E109" s="295">
        <f t="shared" ref="E109:M109" si="18">IF(ISERROR(VLOOKUP(E107,$D$94:$I$102,6,TRUE)),0,VLOOKUP(E107,$D$94:$I$102,6,TRUE))</f>
        <v>0</v>
      </c>
      <c r="F109" s="295">
        <f t="shared" si="18"/>
        <v>0</v>
      </c>
      <c r="G109" s="295">
        <f t="shared" si="18"/>
        <v>0</v>
      </c>
      <c r="H109" s="295">
        <f t="shared" si="18"/>
        <v>0</v>
      </c>
      <c r="I109" s="295">
        <f t="shared" si="18"/>
        <v>0</v>
      </c>
      <c r="J109" s="295">
        <f t="shared" si="18"/>
        <v>0</v>
      </c>
      <c r="K109" s="295">
        <f t="shared" si="18"/>
        <v>0</v>
      </c>
      <c r="L109" s="295">
        <f t="shared" si="18"/>
        <v>0</v>
      </c>
      <c r="M109" s="295">
        <f t="shared" si="18"/>
        <v>0</v>
      </c>
      <c r="N109" s="197"/>
      <c r="O109" s="205"/>
      <c r="P109" s="205"/>
      <c r="Q109" s="205"/>
      <c r="R109" s="205"/>
      <c r="S109" s="205"/>
      <c r="T109" s="205"/>
      <c r="U109" s="205"/>
      <c r="V109" s="205"/>
    </row>
    <row r="110" spans="2:22" s="203" customFormat="1" ht="15.75" thickBot="1" x14ac:dyDescent="0.3">
      <c r="C110" s="292" t="s">
        <v>50</v>
      </c>
      <c r="D110" s="300">
        <f>+D109*D108</f>
        <v>0</v>
      </c>
      <c r="E110" s="300">
        <f>+E109*E108</f>
        <v>0</v>
      </c>
      <c r="F110" s="300">
        <f t="shared" ref="F110:M110" si="19">+F109*F108</f>
        <v>0</v>
      </c>
      <c r="G110" s="300">
        <f t="shared" si="19"/>
        <v>0</v>
      </c>
      <c r="H110" s="300">
        <f t="shared" si="19"/>
        <v>0</v>
      </c>
      <c r="I110" s="300">
        <f t="shared" si="19"/>
        <v>0</v>
      </c>
      <c r="J110" s="300">
        <f t="shared" si="19"/>
        <v>0</v>
      </c>
      <c r="K110" s="300">
        <f t="shared" si="19"/>
        <v>0</v>
      </c>
      <c r="L110" s="300">
        <f t="shared" si="19"/>
        <v>0</v>
      </c>
      <c r="M110" s="300">
        <f t="shared" si="19"/>
        <v>0</v>
      </c>
      <c r="N110" s="197"/>
      <c r="O110" s="205"/>
      <c r="P110" s="205"/>
      <c r="Q110" s="205"/>
      <c r="R110" s="205"/>
      <c r="S110" s="205"/>
      <c r="T110" s="205"/>
      <c r="U110" s="205"/>
      <c r="V110" s="205"/>
    </row>
    <row r="111" spans="2:22" s="203" customFormat="1" ht="14.25" thickTop="1" thickBot="1" x14ac:dyDescent="0.3">
      <c r="C111" s="299" t="s">
        <v>62</v>
      </c>
      <c r="D111" s="300">
        <f>SUM(D110:M110)</f>
        <v>0</v>
      </c>
      <c r="E111" s="239"/>
      <c r="F111" s="239"/>
      <c r="G111" s="239"/>
      <c r="H111" s="239"/>
      <c r="I111" s="239"/>
      <c r="J111" s="239"/>
      <c r="K111" s="239"/>
      <c r="L111" s="239"/>
      <c r="M111" s="239"/>
      <c r="N111" s="205"/>
      <c r="O111" s="205"/>
      <c r="P111" s="205"/>
      <c r="Q111" s="205"/>
      <c r="R111" s="205"/>
      <c r="S111" s="205"/>
      <c r="T111" s="205"/>
      <c r="U111" s="205"/>
      <c r="V111" s="205"/>
    </row>
    <row r="112" spans="2:22" s="203" customFormat="1" ht="13.5" thickTop="1" x14ac:dyDescent="0.25">
      <c r="C112" s="239"/>
      <c r="D112" s="239"/>
      <c r="E112" s="239"/>
      <c r="F112" s="239"/>
      <c r="G112" s="239"/>
      <c r="H112" s="239"/>
      <c r="I112" s="239"/>
      <c r="J112" s="239"/>
      <c r="K112" s="239"/>
      <c r="L112" s="239"/>
      <c r="M112" s="239"/>
      <c r="N112" s="205"/>
      <c r="O112" s="205"/>
      <c r="P112" s="205"/>
      <c r="Q112" s="205"/>
      <c r="R112" s="205"/>
      <c r="S112" s="205"/>
      <c r="T112" s="205"/>
      <c r="U112" s="205"/>
      <c r="V112" s="205"/>
    </row>
    <row r="113" spans="3:22" s="203" customFormat="1" ht="12.75" x14ac:dyDescent="0.25">
      <c r="C113" s="239"/>
      <c r="D113" s="239"/>
      <c r="E113" s="239"/>
      <c r="F113" s="239"/>
      <c r="G113" s="239"/>
      <c r="H113" s="239"/>
      <c r="I113" s="239"/>
      <c r="J113" s="239"/>
      <c r="K113" s="239"/>
      <c r="L113" s="239"/>
      <c r="M113" s="239"/>
      <c r="N113" s="205"/>
      <c r="O113" s="205"/>
      <c r="P113" s="205"/>
      <c r="Q113" s="205"/>
      <c r="R113" s="205"/>
      <c r="S113" s="205"/>
      <c r="T113" s="205"/>
      <c r="U113" s="205"/>
      <c r="V113" s="205"/>
    </row>
    <row r="114" spans="3:22" s="203" customFormat="1" ht="12.75" x14ac:dyDescent="0.25">
      <c r="C114" s="290" t="s">
        <v>221</v>
      </c>
      <c r="D114" s="239"/>
      <c r="E114" s="239"/>
      <c r="F114" s="239"/>
      <c r="G114" s="239"/>
      <c r="H114" s="239"/>
      <c r="I114" s="239"/>
      <c r="J114" s="239"/>
      <c r="K114" s="239"/>
      <c r="L114" s="239"/>
      <c r="M114" s="239"/>
      <c r="N114" s="205"/>
      <c r="O114" s="205"/>
      <c r="P114" s="205"/>
      <c r="Q114" s="205"/>
      <c r="R114" s="205"/>
      <c r="S114" s="205"/>
      <c r="T114" s="205"/>
      <c r="U114" s="205"/>
      <c r="V114" s="205"/>
    </row>
    <row r="115" spans="3:22" s="203" customFormat="1" ht="12.75" x14ac:dyDescent="0.25">
      <c r="C115" s="290" t="s">
        <v>216</v>
      </c>
      <c r="D115" s="239"/>
      <c r="E115" s="239"/>
      <c r="F115" s="239"/>
      <c r="G115" s="239"/>
      <c r="H115" s="239"/>
      <c r="I115" s="239"/>
      <c r="J115" s="239"/>
      <c r="K115" s="239"/>
      <c r="L115" s="239"/>
      <c r="M115" s="239"/>
      <c r="N115" s="205"/>
      <c r="O115" s="205"/>
      <c r="P115" s="205"/>
      <c r="Q115" s="205"/>
      <c r="R115" s="205"/>
      <c r="S115" s="205"/>
      <c r="T115" s="205"/>
      <c r="U115" s="205"/>
      <c r="V115" s="205"/>
    </row>
    <row r="116" spans="3:22" s="203" customFormat="1" ht="10.5" x14ac:dyDescent="0.25">
      <c r="C116" s="534"/>
      <c r="D116" s="534"/>
      <c r="E116" s="534"/>
      <c r="F116" s="534"/>
      <c r="G116" s="534"/>
      <c r="H116" s="534"/>
      <c r="I116" s="534"/>
      <c r="J116" s="534"/>
      <c r="K116" s="534"/>
      <c r="L116" s="534"/>
      <c r="M116" s="534"/>
      <c r="N116" s="205"/>
      <c r="O116" s="205"/>
      <c r="P116" s="205"/>
      <c r="Q116" s="205"/>
      <c r="R116" s="205"/>
      <c r="S116" s="205"/>
      <c r="T116" s="205"/>
      <c r="U116" s="205"/>
      <c r="V116" s="205"/>
    </row>
    <row r="117" spans="3:22" s="203" customFormat="1" ht="10.5" x14ac:dyDescent="0.25">
      <c r="C117" s="534"/>
      <c r="D117" s="534"/>
      <c r="E117" s="534"/>
      <c r="F117" s="534"/>
      <c r="G117" s="534"/>
      <c r="H117" s="534"/>
      <c r="I117" s="534"/>
      <c r="J117" s="534"/>
      <c r="K117" s="534"/>
      <c r="L117" s="534"/>
      <c r="M117" s="534"/>
      <c r="N117" s="205"/>
      <c r="O117" s="205"/>
      <c r="P117" s="205"/>
      <c r="Q117" s="205"/>
      <c r="R117" s="205"/>
      <c r="S117" s="205"/>
      <c r="T117" s="205"/>
      <c r="U117" s="205"/>
      <c r="V117" s="205"/>
    </row>
    <row r="118" spans="3:22" s="203" customFormat="1" ht="10.5" x14ac:dyDescent="0.25">
      <c r="C118" s="534"/>
      <c r="D118" s="534"/>
      <c r="E118" s="534"/>
      <c r="F118" s="534"/>
      <c r="G118" s="534"/>
      <c r="H118" s="534"/>
      <c r="I118" s="534"/>
      <c r="J118" s="534"/>
      <c r="K118" s="534"/>
      <c r="L118" s="534"/>
      <c r="M118" s="534"/>
      <c r="N118" s="205"/>
      <c r="O118" s="205"/>
      <c r="P118" s="205"/>
      <c r="Q118" s="205"/>
      <c r="R118" s="205"/>
      <c r="S118" s="205"/>
      <c r="T118" s="205"/>
      <c r="U118" s="205"/>
      <c r="V118" s="205"/>
    </row>
    <row r="119" spans="3:22" s="203" customFormat="1" ht="10.5" x14ac:dyDescent="0.25">
      <c r="C119" s="534"/>
      <c r="D119" s="534"/>
      <c r="E119" s="534"/>
      <c r="F119" s="534"/>
      <c r="G119" s="534"/>
      <c r="H119" s="534"/>
      <c r="I119" s="534"/>
      <c r="J119" s="534"/>
      <c r="K119" s="534"/>
      <c r="L119" s="534"/>
      <c r="M119" s="534"/>
      <c r="N119" s="205"/>
      <c r="O119" s="205"/>
      <c r="P119" s="205"/>
      <c r="Q119" s="205"/>
      <c r="R119" s="205"/>
      <c r="S119" s="205"/>
      <c r="T119" s="205"/>
      <c r="U119" s="205"/>
      <c r="V119" s="205"/>
    </row>
    <row r="120" spans="3:22" s="203" customFormat="1" ht="10.5" x14ac:dyDescent="0.25">
      <c r="C120" s="534"/>
      <c r="D120" s="534"/>
      <c r="E120" s="534"/>
      <c r="F120" s="534"/>
      <c r="G120" s="534"/>
      <c r="H120" s="534"/>
      <c r="I120" s="534"/>
      <c r="J120" s="534"/>
      <c r="K120" s="534"/>
      <c r="L120" s="534"/>
      <c r="M120" s="534"/>
      <c r="N120" s="205"/>
      <c r="O120" s="205"/>
      <c r="P120" s="205"/>
      <c r="Q120" s="205"/>
      <c r="R120" s="205"/>
      <c r="S120" s="205"/>
      <c r="T120" s="205"/>
      <c r="U120" s="205"/>
      <c r="V120" s="205"/>
    </row>
    <row r="121" spans="3:22" s="203" customFormat="1" ht="10.5" x14ac:dyDescent="0.25">
      <c r="C121" s="534"/>
      <c r="D121" s="534"/>
      <c r="E121" s="534"/>
      <c r="F121" s="534"/>
      <c r="G121" s="534"/>
      <c r="H121" s="534"/>
      <c r="I121" s="534"/>
      <c r="J121" s="534"/>
      <c r="K121" s="534"/>
      <c r="L121" s="534"/>
      <c r="M121" s="534"/>
      <c r="N121" s="205"/>
      <c r="O121" s="205"/>
      <c r="P121" s="205"/>
      <c r="Q121" s="205"/>
      <c r="R121" s="205"/>
      <c r="S121" s="205"/>
      <c r="T121" s="205"/>
      <c r="U121" s="205"/>
      <c r="V121" s="205"/>
    </row>
    <row r="122" spans="3:22" s="203" customFormat="1" ht="10.5" x14ac:dyDescent="0.25">
      <c r="C122" s="534"/>
      <c r="D122" s="534"/>
      <c r="E122" s="534"/>
      <c r="F122" s="534"/>
      <c r="G122" s="534"/>
      <c r="H122" s="534"/>
      <c r="I122" s="534"/>
      <c r="J122" s="534"/>
      <c r="K122" s="534"/>
      <c r="L122" s="534"/>
      <c r="M122" s="534"/>
      <c r="N122" s="205"/>
      <c r="O122" s="205"/>
      <c r="P122" s="205"/>
      <c r="Q122" s="205"/>
      <c r="R122" s="205"/>
      <c r="S122" s="205"/>
      <c r="T122" s="205"/>
      <c r="U122" s="205"/>
      <c r="V122" s="205"/>
    </row>
    <row r="123" spans="3:22" s="203" customFormat="1" ht="10.5" x14ac:dyDescent="0.25">
      <c r="C123" s="534"/>
      <c r="D123" s="534"/>
      <c r="E123" s="534"/>
      <c r="F123" s="534"/>
      <c r="G123" s="534"/>
      <c r="H123" s="534"/>
      <c r="I123" s="534"/>
      <c r="J123" s="534"/>
      <c r="K123" s="534"/>
      <c r="L123" s="534"/>
      <c r="M123" s="534"/>
      <c r="N123" s="205"/>
      <c r="O123" s="205"/>
      <c r="P123" s="205"/>
      <c r="Q123" s="205"/>
      <c r="R123" s="205"/>
      <c r="S123" s="205"/>
      <c r="T123" s="205"/>
      <c r="U123" s="205"/>
      <c r="V123" s="205"/>
    </row>
    <row r="124" spans="3:22" s="203" customFormat="1" ht="12.75" x14ac:dyDescent="0.25">
      <c r="C124" s="239"/>
      <c r="D124" s="239"/>
      <c r="E124" s="239"/>
      <c r="F124" s="239"/>
      <c r="G124" s="239"/>
      <c r="H124" s="239"/>
      <c r="I124" s="239"/>
      <c r="J124" s="239"/>
      <c r="K124" s="239"/>
      <c r="L124" s="239"/>
      <c r="M124" s="239"/>
      <c r="N124" s="205"/>
      <c r="O124" s="205"/>
      <c r="P124" s="205"/>
      <c r="Q124" s="205"/>
      <c r="R124" s="205"/>
      <c r="S124" s="205"/>
      <c r="T124" s="205"/>
      <c r="U124" s="205"/>
      <c r="V124" s="205"/>
    </row>
    <row r="125" spans="3:22" s="203" customFormat="1" ht="15" x14ac:dyDescent="0.25">
      <c r="C125" s="228" t="s">
        <v>51</v>
      </c>
      <c r="D125" s="219" t="str">
        <f>+D106</f>
        <v>Jaar 1</v>
      </c>
      <c r="E125" s="219" t="str">
        <f t="shared" ref="E125:M125" si="20">+E10</f>
        <v>Jaar 2</v>
      </c>
      <c r="F125" s="219" t="str">
        <f t="shared" si="20"/>
        <v>Jaar 3</v>
      </c>
      <c r="G125" s="219" t="str">
        <f t="shared" si="20"/>
        <v>Jaar 4</v>
      </c>
      <c r="H125" s="219" t="str">
        <f t="shared" si="20"/>
        <v>Jaar 5</v>
      </c>
      <c r="I125" s="219" t="str">
        <f t="shared" si="20"/>
        <v>Jaar 6</v>
      </c>
      <c r="J125" s="219" t="str">
        <f t="shared" si="20"/>
        <v>Jaar 7</v>
      </c>
      <c r="K125" s="219" t="str">
        <f t="shared" si="20"/>
        <v>Jaar 8</v>
      </c>
      <c r="L125" s="219" t="str">
        <f t="shared" si="20"/>
        <v>Jaar 9</v>
      </c>
      <c r="M125" s="219" t="str">
        <f t="shared" si="20"/>
        <v>Jaar 10</v>
      </c>
      <c r="N125" s="205"/>
      <c r="O125" s="205"/>
      <c r="P125" s="205"/>
      <c r="Q125" s="205"/>
      <c r="R125" s="205"/>
      <c r="S125" s="205"/>
      <c r="T125" s="205"/>
      <c r="U125" s="205"/>
      <c r="V125" s="205"/>
    </row>
    <row r="126" spans="3:22" s="203" customFormat="1" ht="12.75" x14ac:dyDescent="0.25">
      <c r="C126" s="292" t="str">
        <f>"Benodigde aantalllen cummulatief"</f>
        <v>Benodigde aantalllen cummulatief</v>
      </c>
      <c r="D126" s="293">
        <f>+D107</f>
        <v>0</v>
      </c>
      <c r="E126" s="293">
        <f>+$D$107</f>
        <v>0</v>
      </c>
      <c r="F126" s="293">
        <f t="shared" ref="F126:M126" si="21">+$D$107</f>
        <v>0</v>
      </c>
      <c r="G126" s="293">
        <f t="shared" si="21"/>
        <v>0</v>
      </c>
      <c r="H126" s="293">
        <f t="shared" si="21"/>
        <v>0</v>
      </c>
      <c r="I126" s="293">
        <f t="shared" si="21"/>
        <v>0</v>
      </c>
      <c r="J126" s="293">
        <f t="shared" si="21"/>
        <v>0</v>
      </c>
      <c r="K126" s="293">
        <f t="shared" si="21"/>
        <v>0</v>
      </c>
      <c r="L126" s="293">
        <f t="shared" si="21"/>
        <v>0</v>
      </c>
      <c r="M126" s="293">
        <f t="shared" si="21"/>
        <v>0</v>
      </c>
      <c r="N126" s="205"/>
      <c r="O126" s="205"/>
      <c r="P126" s="205"/>
      <c r="Q126" s="205"/>
      <c r="R126" s="205"/>
      <c r="S126" s="205"/>
      <c r="T126" s="205"/>
      <c r="U126" s="205"/>
      <c r="V126" s="205"/>
    </row>
    <row r="127" spans="3:22" s="203" customFormat="1" ht="12.75" x14ac:dyDescent="0.25">
      <c r="C127" s="292" t="str">
        <f>"Prijs conform staffel cumulatief"</f>
        <v>Prijs conform staffel cumulatief</v>
      </c>
      <c r="D127" s="295" t="str">
        <f>IF(ISERROR(VLOOKUP(D126,$D$94:$M$102,10,TRUE)),"",VLOOKUP(D126,$D$94:$M$102,10,TRUE))</f>
        <v/>
      </c>
      <c r="E127" s="295" t="str">
        <f t="shared" ref="E127:M127" si="22">IF(ISERROR(VLOOKUP(E126,$D$94:$M$102,10,TRUE)),"",VLOOKUP(E126,$D$94:$M$102,10,TRUE))</f>
        <v/>
      </c>
      <c r="F127" s="295" t="str">
        <f t="shared" si="22"/>
        <v/>
      </c>
      <c r="G127" s="295" t="str">
        <f t="shared" si="22"/>
        <v/>
      </c>
      <c r="H127" s="295" t="str">
        <f t="shared" si="22"/>
        <v/>
      </c>
      <c r="I127" s="295" t="str">
        <f t="shared" si="22"/>
        <v/>
      </c>
      <c r="J127" s="295" t="str">
        <f t="shared" si="22"/>
        <v/>
      </c>
      <c r="K127" s="295" t="str">
        <f t="shared" si="22"/>
        <v/>
      </c>
      <c r="L127" s="295" t="str">
        <f t="shared" si="22"/>
        <v/>
      </c>
      <c r="M127" s="295" t="str">
        <f t="shared" si="22"/>
        <v/>
      </c>
      <c r="N127" s="205"/>
      <c r="O127" s="205"/>
      <c r="P127" s="205"/>
      <c r="Q127" s="205"/>
      <c r="R127" s="205"/>
      <c r="S127" s="205"/>
      <c r="T127" s="205"/>
      <c r="U127" s="205"/>
      <c r="V127" s="205"/>
    </row>
    <row r="128" spans="3:22" s="203" customFormat="1" ht="13.5" thickBot="1" x14ac:dyDescent="0.3">
      <c r="C128" s="292" t="s">
        <v>50</v>
      </c>
      <c r="D128" s="297">
        <f t="shared" ref="D128:M128" si="23">IF(ISERROR(+D127*D126),0,+D127*D126)</f>
        <v>0</v>
      </c>
      <c r="E128" s="297">
        <f t="shared" si="23"/>
        <v>0</v>
      </c>
      <c r="F128" s="297">
        <f t="shared" si="23"/>
        <v>0</v>
      </c>
      <c r="G128" s="297">
        <f t="shared" si="23"/>
        <v>0</v>
      </c>
      <c r="H128" s="297">
        <f t="shared" si="23"/>
        <v>0</v>
      </c>
      <c r="I128" s="297">
        <f t="shared" si="23"/>
        <v>0</v>
      </c>
      <c r="J128" s="297">
        <f t="shared" si="23"/>
        <v>0</v>
      </c>
      <c r="K128" s="297">
        <f t="shared" si="23"/>
        <v>0</v>
      </c>
      <c r="L128" s="297">
        <f t="shared" si="23"/>
        <v>0</v>
      </c>
      <c r="M128" s="297">
        <f t="shared" si="23"/>
        <v>0</v>
      </c>
      <c r="N128" s="205"/>
      <c r="O128" s="205"/>
      <c r="P128" s="205"/>
      <c r="Q128" s="205"/>
      <c r="R128" s="205"/>
      <c r="S128" s="205"/>
      <c r="T128" s="205"/>
      <c r="U128" s="205"/>
      <c r="V128" s="205"/>
    </row>
    <row r="129" spans="3:22" s="203" customFormat="1" ht="16.5" thickTop="1" thickBot="1" x14ac:dyDescent="0.3">
      <c r="C129" s="299" t="s">
        <v>62</v>
      </c>
      <c r="D129" s="300">
        <f>SUM(D128:M128)</f>
        <v>0</v>
      </c>
      <c r="E129" s="239"/>
      <c r="F129" s="239"/>
      <c r="G129" s="239"/>
      <c r="H129" s="239"/>
      <c r="I129" s="239"/>
      <c r="J129" s="239"/>
      <c r="K129" s="239"/>
      <c r="L129" s="197"/>
      <c r="M129" s="205"/>
      <c r="N129" s="205"/>
      <c r="O129" s="205"/>
      <c r="P129" s="205"/>
      <c r="Q129" s="205"/>
      <c r="R129" s="205"/>
      <c r="S129" s="205"/>
      <c r="T129" s="205"/>
      <c r="U129" s="205"/>
      <c r="V129" s="205"/>
    </row>
    <row r="130" spans="3:22" s="203" customFormat="1" ht="13.5" thickTop="1" x14ac:dyDescent="0.25">
      <c r="C130" s="211"/>
      <c r="D130" s="212"/>
      <c r="E130" s="212"/>
      <c r="F130" s="212"/>
      <c r="G130" s="212"/>
      <c r="H130" s="212"/>
      <c r="I130" s="212"/>
      <c r="J130" s="212"/>
      <c r="K130" s="212"/>
      <c r="L130" s="212"/>
      <c r="M130" s="212"/>
      <c r="N130" s="212"/>
      <c r="O130" s="212"/>
      <c r="P130" s="212"/>
      <c r="Q130" s="205"/>
      <c r="R130" s="205"/>
      <c r="S130" s="205"/>
      <c r="T130" s="205"/>
      <c r="U130" s="205"/>
      <c r="V130" s="205"/>
    </row>
    <row r="131" spans="3:22" s="203" customFormat="1" ht="15" x14ac:dyDescent="0.25">
      <c r="C131" s="228" t="s">
        <v>32</v>
      </c>
      <c r="D131" s="301" t="s">
        <v>41</v>
      </c>
      <c r="E131" s="239"/>
      <c r="F131" s="239"/>
      <c r="G131" s="239"/>
      <c r="H131" s="239"/>
      <c r="I131" s="239"/>
      <c r="J131" s="239"/>
      <c r="K131" s="197"/>
      <c r="L131" s="197"/>
      <c r="M131" s="205"/>
      <c r="N131" s="205"/>
      <c r="O131" s="205"/>
      <c r="P131" s="205"/>
      <c r="Q131" s="205"/>
      <c r="R131" s="205"/>
      <c r="S131" s="205"/>
      <c r="T131" s="205"/>
      <c r="U131" s="205"/>
      <c r="V131" s="205"/>
    </row>
    <row r="132" spans="3:22" s="203" customFormat="1" ht="15.75" thickBot="1" x14ac:dyDescent="0.3">
      <c r="C132" s="302" t="s">
        <v>52</v>
      </c>
      <c r="D132" s="303">
        <f>+D129+D111</f>
        <v>0</v>
      </c>
      <c r="E132" s="304"/>
      <c r="G132" s="239"/>
      <c r="H132" s="239"/>
      <c r="I132" s="239"/>
      <c r="J132" s="239"/>
      <c r="K132" s="197"/>
      <c r="L132" s="197"/>
      <c r="M132" s="205"/>
      <c r="N132" s="205"/>
      <c r="O132" s="205"/>
      <c r="P132" s="205"/>
      <c r="Q132" s="205"/>
      <c r="R132" s="205"/>
      <c r="S132" s="205"/>
      <c r="T132" s="205"/>
      <c r="U132" s="205"/>
      <c r="V132" s="205"/>
    </row>
    <row r="133" spans="3:22" s="203" customFormat="1" ht="14.25" thickTop="1" thickBot="1" x14ac:dyDescent="0.3">
      <c r="C133" s="225"/>
      <c r="D133" s="226"/>
      <c r="E133" s="226"/>
      <c r="F133" s="226"/>
      <c r="G133" s="226"/>
      <c r="H133" s="226"/>
      <c r="I133" s="226"/>
      <c r="J133" s="226"/>
      <c r="K133" s="226"/>
      <c r="L133" s="226"/>
      <c r="M133" s="226"/>
      <c r="N133" s="226"/>
      <c r="O133" s="226"/>
      <c r="P133" s="226"/>
      <c r="Q133" s="205"/>
      <c r="R133" s="205"/>
      <c r="S133" s="205"/>
      <c r="T133" s="205"/>
      <c r="U133" s="205"/>
      <c r="V133" s="205"/>
    </row>
    <row r="134" spans="3:22" s="203" customFormat="1" ht="12.75" x14ac:dyDescent="0.25">
      <c r="C134" s="211"/>
      <c r="D134" s="212"/>
      <c r="E134" s="212"/>
      <c r="F134" s="212"/>
      <c r="G134" s="212"/>
      <c r="H134" s="212"/>
      <c r="I134" s="212"/>
      <c r="J134" s="212"/>
      <c r="K134" s="212"/>
      <c r="L134" s="212"/>
      <c r="M134" s="212"/>
      <c r="N134" s="212"/>
      <c r="O134" s="212"/>
      <c r="P134" s="212"/>
      <c r="Q134" s="205"/>
      <c r="R134" s="205"/>
      <c r="S134" s="205"/>
      <c r="T134" s="205"/>
      <c r="U134" s="205"/>
      <c r="V134" s="205"/>
    </row>
    <row r="135" spans="3:22" s="203" customFormat="1" ht="12.75" hidden="1" x14ac:dyDescent="0.25">
      <c r="C135" s="211"/>
      <c r="D135" s="212"/>
      <c r="E135" s="212"/>
      <c r="F135" s="212"/>
      <c r="G135" s="212"/>
      <c r="H135" s="212"/>
      <c r="I135" s="212"/>
      <c r="J135" s="212"/>
      <c r="K135" s="212"/>
      <c r="L135" s="212"/>
      <c r="M135" s="212"/>
      <c r="N135" s="212"/>
      <c r="O135" s="212"/>
      <c r="P135" s="212"/>
      <c r="Q135" s="205"/>
      <c r="R135" s="205"/>
      <c r="S135" s="205"/>
      <c r="T135" s="205"/>
      <c r="U135" s="205"/>
      <c r="V135" s="205"/>
    </row>
    <row r="136" spans="3:22" s="203" customFormat="1" ht="12.75" hidden="1" x14ac:dyDescent="0.25">
      <c r="C136" s="211"/>
      <c r="D136" s="212"/>
      <c r="E136" s="212"/>
      <c r="F136" s="212"/>
      <c r="G136" s="212"/>
      <c r="H136" s="212"/>
      <c r="I136" s="212"/>
      <c r="J136" s="212"/>
      <c r="K136" s="212"/>
      <c r="L136" s="212"/>
      <c r="M136" s="212"/>
      <c r="N136" s="212"/>
      <c r="O136" s="212"/>
      <c r="P136" s="212"/>
      <c r="Q136" s="205"/>
      <c r="R136" s="205"/>
      <c r="S136" s="205"/>
      <c r="T136" s="205"/>
      <c r="U136" s="205"/>
      <c r="V136" s="205"/>
    </row>
    <row r="137" spans="3:22" s="203" customFormat="1" ht="12.75" hidden="1" x14ac:dyDescent="0.25">
      <c r="C137" s="211"/>
      <c r="D137" s="212"/>
      <c r="E137" s="212"/>
      <c r="F137" s="212"/>
      <c r="G137" s="212"/>
      <c r="H137" s="212"/>
      <c r="I137" s="212"/>
      <c r="J137" s="212"/>
      <c r="K137" s="212"/>
      <c r="L137" s="212"/>
      <c r="M137" s="212"/>
      <c r="N137" s="212"/>
      <c r="O137" s="212"/>
      <c r="P137" s="212"/>
      <c r="Q137" s="205"/>
      <c r="R137" s="205"/>
      <c r="S137" s="205"/>
      <c r="T137" s="205"/>
      <c r="U137" s="205"/>
      <c r="V137" s="205"/>
    </row>
    <row r="138" spans="3:22" s="203" customFormat="1" ht="12.75" hidden="1" x14ac:dyDescent="0.25">
      <c r="C138" s="211"/>
      <c r="D138" s="212"/>
      <c r="E138" s="212"/>
      <c r="F138" s="212"/>
      <c r="G138" s="212"/>
      <c r="H138" s="212"/>
      <c r="I138" s="212"/>
      <c r="J138" s="212"/>
      <c r="K138" s="212"/>
      <c r="L138" s="212"/>
      <c r="M138" s="212"/>
      <c r="N138" s="212"/>
      <c r="O138" s="212"/>
      <c r="P138" s="212"/>
      <c r="Q138" s="205"/>
      <c r="R138" s="205"/>
      <c r="S138" s="205"/>
      <c r="T138" s="205"/>
      <c r="U138" s="205"/>
      <c r="V138" s="205"/>
    </row>
    <row r="139" spans="3:22" s="203" customFormat="1" ht="12.75" hidden="1" x14ac:dyDescent="0.25">
      <c r="C139" s="211"/>
      <c r="D139" s="212"/>
      <c r="E139" s="212"/>
      <c r="F139" s="212"/>
      <c r="G139" s="212"/>
      <c r="H139" s="212"/>
      <c r="I139" s="212"/>
      <c r="J139" s="212"/>
      <c r="K139" s="212"/>
      <c r="L139" s="212"/>
      <c r="M139" s="212"/>
      <c r="N139" s="212"/>
      <c r="O139" s="212"/>
      <c r="P139" s="212"/>
      <c r="Q139" s="205"/>
      <c r="R139" s="205"/>
      <c r="S139" s="205"/>
      <c r="T139" s="205"/>
      <c r="U139" s="205"/>
      <c r="V139" s="205"/>
    </row>
    <row r="140" spans="3:22" s="203" customFormat="1" ht="12.75" hidden="1" x14ac:dyDescent="0.25">
      <c r="C140" s="211"/>
      <c r="D140" s="212"/>
      <c r="E140" s="212"/>
      <c r="F140" s="212"/>
      <c r="G140" s="212"/>
      <c r="H140" s="212"/>
      <c r="I140" s="212"/>
      <c r="J140" s="212"/>
      <c r="K140" s="212"/>
      <c r="L140" s="212"/>
      <c r="M140" s="212"/>
      <c r="N140" s="212"/>
      <c r="O140" s="212"/>
      <c r="P140" s="212"/>
      <c r="Q140" s="205"/>
      <c r="R140" s="205"/>
      <c r="S140" s="205"/>
      <c r="T140" s="205"/>
      <c r="U140" s="205"/>
      <c r="V140" s="205"/>
    </row>
    <row r="141" spans="3:22" s="203" customFormat="1" ht="12.75" hidden="1" x14ac:dyDescent="0.25">
      <c r="C141" s="211"/>
      <c r="D141" s="212"/>
      <c r="E141" s="212"/>
      <c r="F141" s="212"/>
      <c r="G141" s="212"/>
      <c r="H141" s="212"/>
      <c r="I141" s="212"/>
      <c r="J141" s="212"/>
      <c r="K141" s="212"/>
      <c r="L141" s="212"/>
      <c r="M141" s="212"/>
      <c r="N141" s="212"/>
      <c r="O141" s="212"/>
      <c r="P141" s="212"/>
      <c r="Q141" s="205"/>
      <c r="R141" s="205"/>
      <c r="S141" s="205"/>
      <c r="T141" s="205"/>
      <c r="U141" s="205"/>
      <c r="V141" s="205"/>
    </row>
    <row r="142" spans="3:22" s="203" customFormat="1" ht="12.75" hidden="1" x14ac:dyDescent="0.25">
      <c r="C142" s="211"/>
      <c r="D142" s="212"/>
      <c r="E142" s="212"/>
      <c r="F142" s="212"/>
      <c r="G142" s="212"/>
      <c r="H142" s="212"/>
      <c r="I142" s="212"/>
      <c r="J142" s="212"/>
      <c r="K142" s="212"/>
      <c r="L142" s="212"/>
      <c r="M142" s="212"/>
      <c r="N142" s="212"/>
      <c r="O142" s="212"/>
      <c r="P142" s="212"/>
      <c r="Q142" s="205"/>
      <c r="R142" s="205"/>
      <c r="S142" s="205"/>
      <c r="T142" s="205"/>
      <c r="U142" s="205"/>
      <c r="V142" s="205"/>
    </row>
    <row r="143" spans="3:22" s="203" customFormat="1" ht="12.75" hidden="1" x14ac:dyDescent="0.25">
      <c r="C143" s="211"/>
      <c r="D143" s="212"/>
      <c r="E143" s="212"/>
      <c r="F143" s="212"/>
      <c r="G143" s="212"/>
      <c r="H143" s="212"/>
      <c r="I143" s="212"/>
      <c r="J143" s="212"/>
      <c r="K143" s="212"/>
      <c r="L143" s="212"/>
      <c r="M143" s="212"/>
      <c r="N143" s="212"/>
      <c r="O143" s="212"/>
      <c r="P143" s="212"/>
      <c r="Q143" s="205"/>
      <c r="R143" s="205"/>
      <c r="S143" s="205"/>
      <c r="T143" s="205"/>
      <c r="U143" s="205"/>
      <c r="V143" s="205"/>
    </row>
    <row r="144" spans="3:22" s="203" customFormat="1" ht="12.75" hidden="1" x14ac:dyDescent="0.25">
      <c r="C144" s="211"/>
      <c r="D144" s="212"/>
      <c r="E144" s="212"/>
      <c r="F144" s="212"/>
      <c r="G144" s="212"/>
      <c r="H144" s="212"/>
      <c r="I144" s="212"/>
      <c r="J144" s="212"/>
      <c r="K144" s="212"/>
      <c r="L144" s="212"/>
      <c r="M144" s="212"/>
      <c r="N144" s="212"/>
      <c r="O144" s="212"/>
      <c r="P144" s="212"/>
      <c r="Q144" s="205"/>
      <c r="R144" s="205"/>
      <c r="S144" s="205"/>
      <c r="T144" s="205"/>
      <c r="U144" s="205"/>
      <c r="V144" s="205"/>
    </row>
    <row r="145" spans="3:22" s="203" customFormat="1" ht="12.75" hidden="1" x14ac:dyDescent="0.25">
      <c r="C145" s="211"/>
      <c r="D145" s="212"/>
      <c r="E145" s="212"/>
      <c r="F145" s="212"/>
      <c r="G145" s="212"/>
      <c r="H145" s="212"/>
      <c r="I145" s="212"/>
      <c r="J145" s="212"/>
      <c r="K145" s="212"/>
      <c r="L145" s="212"/>
      <c r="M145" s="212"/>
      <c r="N145" s="212"/>
      <c r="O145" s="212"/>
      <c r="P145" s="212"/>
      <c r="Q145" s="205"/>
      <c r="R145" s="205"/>
      <c r="S145" s="205"/>
      <c r="T145" s="205"/>
      <c r="U145" s="205"/>
      <c r="V145" s="205"/>
    </row>
    <row r="146" spans="3:22" s="203" customFormat="1" ht="12.75" hidden="1" x14ac:dyDescent="0.25">
      <c r="C146" s="211"/>
      <c r="D146" s="212"/>
      <c r="E146" s="212"/>
      <c r="F146" s="212"/>
      <c r="G146" s="212"/>
      <c r="H146" s="212"/>
      <c r="I146" s="212"/>
      <c r="J146" s="212"/>
      <c r="K146" s="212"/>
      <c r="L146" s="212"/>
      <c r="M146" s="212"/>
      <c r="N146" s="212"/>
      <c r="O146" s="212"/>
      <c r="P146" s="212"/>
      <c r="Q146" s="205"/>
      <c r="R146" s="205"/>
      <c r="S146" s="205"/>
      <c r="T146" s="205"/>
      <c r="U146" s="205"/>
      <c r="V146" s="205"/>
    </row>
    <row r="147" spans="3:22" s="203" customFormat="1" ht="12.75" hidden="1" x14ac:dyDescent="0.25">
      <c r="C147" s="211"/>
      <c r="D147" s="212"/>
      <c r="E147" s="212"/>
      <c r="F147" s="212"/>
      <c r="G147" s="212"/>
      <c r="H147" s="212"/>
      <c r="I147" s="212"/>
      <c r="J147" s="212"/>
      <c r="K147" s="212"/>
      <c r="L147" s="212"/>
      <c r="M147" s="212"/>
      <c r="N147" s="212"/>
      <c r="O147" s="212"/>
      <c r="P147" s="212"/>
      <c r="Q147" s="205"/>
      <c r="R147" s="205"/>
      <c r="S147" s="205"/>
      <c r="T147" s="205"/>
      <c r="U147" s="205"/>
      <c r="V147" s="205"/>
    </row>
    <row r="148" spans="3:22" s="203" customFormat="1" ht="12.75" hidden="1" x14ac:dyDescent="0.25">
      <c r="C148" s="211"/>
      <c r="D148" s="212"/>
      <c r="E148" s="212"/>
      <c r="F148" s="212"/>
      <c r="G148" s="212"/>
      <c r="H148" s="212"/>
      <c r="I148" s="212"/>
      <c r="J148" s="212"/>
      <c r="K148" s="212"/>
      <c r="L148" s="212"/>
      <c r="M148" s="212"/>
      <c r="N148" s="212"/>
      <c r="O148" s="212"/>
      <c r="P148" s="212"/>
      <c r="Q148" s="205"/>
      <c r="R148" s="205"/>
      <c r="S148" s="205"/>
      <c r="T148" s="205"/>
      <c r="U148" s="205"/>
      <c r="V148" s="205"/>
    </row>
    <row r="149" spans="3:22" s="203" customFormat="1" ht="12.75" hidden="1" x14ac:dyDescent="0.25">
      <c r="C149" s="211"/>
      <c r="D149" s="212"/>
      <c r="E149" s="212"/>
      <c r="F149" s="212"/>
      <c r="G149" s="212"/>
      <c r="H149" s="212"/>
      <c r="I149" s="212"/>
      <c r="J149" s="212"/>
      <c r="K149" s="212"/>
      <c r="L149" s="212"/>
      <c r="M149" s="212"/>
      <c r="N149" s="212"/>
      <c r="O149" s="212"/>
      <c r="P149" s="212"/>
      <c r="Q149" s="205"/>
      <c r="R149" s="205"/>
      <c r="S149" s="205"/>
      <c r="T149" s="205"/>
      <c r="U149" s="205"/>
      <c r="V149" s="205"/>
    </row>
    <row r="150" spans="3:22" s="203" customFormat="1" ht="12.75" hidden="1" x14ac:dyDescent="0.25">
      <c r="C150" s="211"/>
      <c r="D150" s="212"/>
      <c r="E150" s="212"/>
      <c r="F150" s="212"/>
      <c r="G150" s="212"/>
      <c r="H150" s="212"/>
      <c r="I150" s="212"/>
      <c r="J150" s="212"/>
      <c r="K150" s="212"/>
      <c r="L150" s="212"/>
      <c r="M150" s="212"/>
      <c r="N150" s="212"/>
      <c r="O150" s="212"/>
      <c r="P150" s="212"/>
      <c r="Q150" s="205"/>
      <c r="R150" s="205"/>
      <c r="S150" s="205"/>
      <c r="T150" s="205"/>
      <c r="U150" s="205"/>
      <c r="V150" s="205"/>
    </row>
    <row r="151" spans="3:22" s="203" customFormat="1" ht="12.75" hidden="1" x14ac:dyDescent="0.25">
      <c r="C151" s="211"/>
      <c r="D151" s="212"/>
      <c r="E151" s="212"/>
      <c r="F151" s="212"/>
      <c r="G151" s="212"/>
      <c r="H151" s="212"/>
      <c r="I151" s="212"/>
      <c r="J151" s="212"/>
      <c r="K151" s="212"/>
      <c r="L151" s="212"/>
      <c r="M151" s="212"/>
      <c r="N151" s="212"/>
      <c r="O151" s="212"/>
      <c r="P151" s="212"/>
      <c r="Q151" s="205"/>
      <c r="R151" s="205"/>
      <c r="S151" s="205"/>
      <c r="T151" s="205"/>
      <c r="U151" s="205"/>
      <c r="V151" s="205"/>
    </row>
    <row r="152" spans="3:22" s="203" customFormat="1" ht="12.75" hidden="1" x14ac:dyDescent="0.25">
      <c r="C152" s="211"/>
      <c r="D152" s="212"/>
      <c r="E152" s="212"/>
      <c r="F152" s="212"/>
      <c r="G152" s="212"/>
      <c r="H152" s="212"/>
      <c r="I152" s="212"/>
      <c r="J152" s="212"/>
      <c r="K152" s="212"/>
      <c r="L152" s="212"/>
      <c r="M152" s="212"/>
      <c r="N152" s="212"/>
      <c r="O152" s="212"/>
      <c r="P152" s="212"/>
      <c r="Q152" s="205"/>
      <c r="R152" s="205"/>
      <c r="S152" s="205"/>
      <c r="T152" s="205"/>
      <c r="U152" s="205"/>
      <c r="V152" s="205"/>
    </row>
    <row r="153" spans="3:22" s="203" customFormat="1" ht="12.75" hidden="1" x14ac:dyDescent="0.25">
      <c r="C153" s="211"/>
      <c r="D153" s="212"/>
      <c r="E153" s="212"/>
      <c r="F153" s="212"/>
      <c r="G153" s="212"/>
      <c r="H153" s="212"/>
      <c r="I153" s="212"/>
      <c r="J153" s="212"/>
      <c r="K153" s="212"/>
      <c r="L153" s="212"/>
      <c r="M153" s="212"/>
      <c r="N153" s="212"/>
      <c r="O153" s="212"/>
      <c r="P153" s="212"/>
      <c r="Q153" s="205"/>
      <c r="R153" s="205"/>
      <c r="S153" s="205"/>
      <c r="T153" s="205"/>
      <c r="U153" s="205"/>
      <c r="V153" s="205"/>
    </row>
    <row r="154" spans="3:22" s="203" customFormat="1" ht="12.75" hidden="1" x14ac:dyDescent="0.25">
      <c r="C154" s="211"/>
      <c r="D154" s="212"/>
      <c r="E154" s="212"/>
      <c r="F154" s="212"/>
      <c r="G154" s="212"/>
      <c r="H154" s="212"/>
      <c r="I154" s="212"/>
      <c r="J154" s="212"/>
      <c r="K154" s="212"/>
      <c r="L154" s="212"/>
      <c r="M154" s="212"/>
      <c r="N154" s="212"/>
      <c r="O154" s="212"/>
      <c r="P154" s="212"/>
      <c r="Q154" s="205"/>
      <c r="R154" s="205"/>
      <c r="S154" s="205"/>
      <c r="T154" s="205"/>
      <c r="U154" s="205"/>
      <c r="V154" s="205"/>
    </row>
    <row r="155" spans="3:22" s="203" customFormat="1" ht="12.75" hidden="1" x14ac:dyDescent="0.25">
      <c r="C155" s="211"/>
      <c r="D155" s="212"/>
      <c r="E155" s="212"/>
      <c r="F155" s="212"/>
      <c r="G155" s="212"/>
      <c r="H155" s="212"/>
      <c r="I155" s="212"/>
      <c r="J155" s="212"/>
      <c r="K155" s="212"/>
      <c r="L155" s="212"/>
      <c r="M155" s="212"/>
      <c r="N155" s="212"/>
      <c r="O155" s="212"/>
      <c r="P155" s="212"/>
      <c r="Q155" s="205"/>
      <c r="R155" s="205"/>
      <c r="S155" s="205"/>
      <c r="T155" s="205"/>
      <c r="U155" s="205"/>
      <c r="V155" s="205"/>
    </row>
    <row r="156" spans="3:22" s="203" customFormat="1" ht="12.75" hidden="1" x14ac:dyDescent="0.25">
      <c r="C156" s="211"/>
      <c r="D156" s="212"/>
      <c r="E156" s="212"/>
      <c r="F156" s="212"/>
      <c r="G156" s="212"/>
      <c r="H156" s="212"/>
      <c r="I156" s="212"/>
      <c r="J156" s="212"/>
      <c r="K156" s="212"/>
      <c r="L156" s="212"/>
      <c r="M156" s="212"/>
      <c r="N156" s="212"/>
      <c r="O156" s="212"/>
      <c r="P156" s="212"/>
      <c r="Q156" s="205"/>
      <c r="R156" s="205"/>
      <c r="S156" s="205"/>
      <c r="T156" s="205"/>
      <c r="U156" s="205"/>
      <c r="V156" s="205"/>
    </row>
    <row r="157" spans="3:22" s="203" customFormat="1" ht="12.75" hidden="1" x14ac:dyDescent="0.25">
      <c r="C157" s="211"/>
      <c r="D157" s="212"/>
      <c r="E157" s="212"/>
      <c r="F157" s="212"/>
      <c r="G157" s="212"/>
      <c r="H157" s="212"/>
      <c r="I157" s="212"/>
      <c r="J157" s="212"/>
      <c r="K157" s="212"/>
      <c r="L157" s="212"/>
      <c r="M157" s="212"/>
      <c r="N157" s="212"/>
      <c r="O157" s="212"/>
      <c r="P157" s="212"/>
      <c r="Q157" s="205"/>
      <c r="R157" s="205"/>
      <c r="S157" s="205"/>
      <c r="T157" s="205"/>
      <c r="U157" s="205"/>
      <c r="V157" s="205"/>
    </row>
    <row r="158" spans="3:22" s="203" customFormat="1" ht="12.75" hidden="1" x14ac:dyDescent="0.25">
      <c r="C158" s="211"/>
      <c r="D158" s="212"/>
      <c r="E158" s="212"/>
      <c r="F158" s="212"/>
      <c r="G158" s="212"/>
      <c r="H158" s="212"/>
      <c r="I158" s="212"/>
      <c r="J158" s="212"/>
      <c r="K158" s="212"/>
      <c r="L158" s="212"/>
      <c r="M158" s="212"/>
      <c r="N158" s="212"/>
      <c r="O158" s="212"/>
      <c r="P158" s="212"/>
      <c r="Q158" s="205"/>
      <c r="R158" s="205"/>
      <c r="S158" s="205"/>
      <c r="T158" s="205"/>
      <c r="U158" s="205"/>
      <c r="V158" s="205"/>
    </row>
    <row r="159" spans="3:22" s="203" customFormat="1" ht="12.75" hidden="1" x14ac:dyDescent="0.25">
      <c r="C159" s="211"/>
      <c r="D159" s="212"/>
      <c r="E159" s="212"/>
      <c r="F159" s="212"/>
      <c r="G159" s="212"/>
      <c r="H159" s="212"/>
      <c r="I159" s="212"/>
      <c r="J159" s="212"/>
      <c r="K159" s="212"/>
      <c r="L159" s="212"/>
      <c r="M159" s="212"/>
      <c r="N159" s="212"/>
      <c r="O159" s="212"/>
      <c r="P159" s="212"/>
      <c r="Q159" s="205"/>
      <c r="R159" s="205"/>
      <c r="S159" s="205"/>
      <c r="T159" s="205"/>
      <c r="U159" s="205"/>
      <c r="V159" s="205"/>
    </row>
    <row r="160" spans="3:22" s="203" customFormat="1" ht="12.75" hidden="1" x14ac:dyDescent="0.25">
      <c r="C160" s="211"/>
      <c r="D160" s="212"/>
      <c r="E160" s="212"/>
      <c r="F160" s="212"/>
      <c r="G160" s="212"/>
      <c r="H160" s="212"/>
      <c r="I160" s="212"/>
      <c r="J160" s="212"/>
      <c r="K160" s="212"/>
      <c r="L160" s="212"/>
      <c r="M160" s="212"/>
      <c r="N160" s="212"/>
      <c r="O160" s="212"/>
      <c r="P160" s="212"/>
      <c r="Q160" s="205"/>
      <c r="R160" s="205"/>
      <c r="S160" s="205"/>
      <c r="T160" s="205"/>
      <c r="U160" s="205"/>
      <c r="V160" s="205"/>
    </row>
    <row r="161" spans="3:22" s="203" customFormat="1" ht="12.75" hidden="1" x14ac:dyDescent="0.25">
      <c r="C161" s="211"/>
      <c r="D161" s="212"/>
      <c r="E161" s="212"/>
      <c r="F161" s="212"/>
      <c r="G161" s="212"/>
      <c r="H161" s="212"/>
      <c r="I161" s="212"/>
      <c r="J161" s="212"/>
      <c r="K161" s="212"/>
      <c r="L161" s="212"/>
      <c r="M161" s="212"/>
      <c r="N161" s="212"/>
      <c r="O161" s="212"/>
      <c r="P161" s="212"/>
      <c r="Q161" s="205"/>
      <c r="R161" s="205"/>
      <c r="S161" s="205"/>
      <c r="T161" s="205"/>
      <c r="U161" s="205"/>
      <c r="V161" s="205"/>
    </row>
    <row r="162" spans="3:22" s="203" customFormat="1" ht="12.75" hidden="1" x14ac:dyDescent="0.25">
      <c r="C162" s="211"/>
      <c r="D162" s="212"/>
      <c r="E162" s="212"/>
      <c r="F162" s="212"/>
      <c r="G162" s="212"/>
      <c r="H162" s="212"/>
      <c r="I162" s="212"/>
      <c r="J162" s="212"/>
      <c r="K162" s="212"/>
      <c r="L162" s="212"/>
      <c r="M162" s="212"/>
      <c r="N162" s="212"/>
      <c r="O162" s="212"/>
      <c r="P162" s="212"/>
      <c r="Q162" s="205"/>
      <c r="R162" s="205"/>
      <c r="S162" s="205"/>
      <c r="T162" s="205"/>
      <c r="U162" s="205"/>
      <c r="V162" s="205"/>
    </row>
    <row r="163" spans="3:22" s="203" customFormat="1" ht="12.75" hidden="1" x14ac:dyDescent="0.25">
      <c r="C163" s="211"/>
      <c r="D163" s="212"/>
      <c r="E163" s="212"/>
      <c r="F163" s="212"/>
      <c r="G163" s="212"/>
      <c r="H163" s="212"/>
      <c r="I163" s="212"/>
      <c r="J163" s="212"/>
      <c r="K163" s="212"/>
      <c r="L163" s="212"/>
      <c r="M163" s="212"/>
      <c r="N163" s="212"/>
      <c r="O163" s="212"/>
      <c r="P163" s="212"/>
      <c r="Q163" s="205"/>
      <c r="R163" s="205"/>
      <c r="S163" s="205"/>
      <c r="T163" s="205"/>
      <c r="U163" s="205"/>
      <c r="V163" s="205"/>
    </row>
    <row r="164" spans="3:22" s="203" customFormat="1" ht="12.75" hidden="1" x14ac:dyDescent="0.25">
      <c r="C164" s="211"/>
      <c r="D164" s="212"/>
      <c r="E164" s="212"/>
      <c r="F164" s="212"/>
      <c r="G164" s="212"/>
      <c r="H164" s="212"/>
      <c r="I164" s="212"/>
      <c r="J164" s="212"/>
      <c r="K164" s="212"/>
      <c r="L164" s="212"/>
      <c r="M164" s="212"/>
      <c r="N164" s="212"/>
      <c r="O164" s="212"/>
      <c r="P164" s="212"/>
      <c r="Q164" s="205"/>
      <c r="R164" s="205"/>
      <c r="S164" s="205"/>
      <c r="T164" s="205"/>
      <c r="U164" s="205"/>
      <c r="V164" s="205"/>
    </row>
    <row r="165" spans="3:22" s="203" customFormat="1" ht="12.75" hidden="1" x14ac:dyDescent="0.25">
      <c r="C165" s="211"/>
      <c r="D165" s="212"/>
      <c r="E165" s="212"/>
      <c r="F165" s="212"/>
      <c r="G165" s="212"/>
      <c r="H165" s="212"/>
      <c r="I165" s="212"/>
      <c r="J165" s="212"/>
      <c r="K165" s="212"/>
      <c r="L165" s="212"/>
      <c r="M165" s="212"/>
      <c r="N165" s="212"/>
      <c r="O165" s="212"/>
      <c r="P165" s="212"/>
      <c r="Q165" s="205"/>
      <c r="R165" s="205"/>
      <c r="S165" s="205"/>
      <c r="T165" s="205"/>
      <c r="U165" s="205"/>
      <c r="V165" s="205"/>
    </row>
    <row r="166" spans="3:22" s="203" customFormat="1" ht="12.75" hidden="1" x14ac:dyDescent="0.25">
      <c r="C166" s="211"/>
      <c r="D166" s="212"/>
      <c r="E166" s="212"/>
      <c r="F166" s="212"/>
      <c r="G166" s="212"/>
      <c r="H166" s="212"/>
      <c r="I166" s="212"/>
      <c r="J166" s="212"/>
      <c r="K166" s="212"/>
      <c r="L166" s="212"/>
      <c r="M166" s="212"/>
      <c r="N166" s="212"/>
      <c r="O166" s="212"/>
      <c r="P166" s="212"/>
      <c r="Q166" s="205"/>
      <c r="R166" s="205"/>
      <c r="S166" s="205"/>
      <c r="T166" s="205"/>
      <c r="U166" s="205"/>
      <c r="V166" s="205"/>
    </row>
    <row r="167" spans="3:22" s="203" customFormat="1" ht="12.75" hidden="1" x14ac:dyDescent="0.25">
      <c r="C167" s="211"/>
      <c r="D167" s="212"/>
      <c r="E167" s="212"/>
      <c r="F167" s="212"/>
      <c r="G167" s="212"/>
      <c r="H167" s="212"/>
      <c r="I167" s="212"/>
      <c r="J167" s="212"/>
      <c r="K167" s="212"/>
      <c r="L167" s="212"/>
      <c r="M167" s="212"/>
      <c r="N167" s="212"/>
      <c r="O167" s="212"/>
      <c r="P167" s="212"/>
      <c r="Q167" s="205"/>
      <c r="R167" s="205"/>
      <c r="S167" s="205"/>
      <c r="T167" s="205"/>
      <c r="U167" s="205"/>
      <c r="V167" s="205"/>
    </row>
    <row r="168" spans="3:22" s="203" customFormat="1" ht="12.75" hidden="1" x14ac:dyDescent="0.25">
      <c r="C168" s="211"/>
      <c r="D168" s="212"/>
      <c r="E168" s="212"/>
      <c r="F168" s="212"/>
      <c r="G168" s="212"/>
      <c r="H168" s="212"/>
      <c r="I168" s="212"/>
      <c r="J168" s="212"/>
      <c r="K168" s="212"/>
      <c r="L168" s="212"/>
      <c r="M168" s="212"/>
      <c r="N168" s="212"/>
      <c r="O168" s="212"/>
      <c r="P168" s="212"/>
      <c r="Q168" s="205"/>
      <c r="R168" s="205"/>
      <c r="S168" s="205"/>
      <c r="T168" s="205"/>
      <c r="U168" s="205"/>
      <c r="V168" s="205"/>
    </row>
    <row r="169" spans="3:22" s="203" customFormat="1" ht="12.75" hidden="1" x14ac:dyDescent="0.25">
      <c r="C169" s="211"/>
      <c r="D169" s="212"/>
      <c r="E169" s="212"/>
      <c r="F169" s="212"/>
      <c r="G169" s="212"/>
      <c r="H169" s="212"/>
      <c r="I169" s="212"/>
      <c r="J169" s="212"/>
      <c r="K169" s="212"/>
      <c r="L169" s="212"/>
      <c r="M169" s="212"/>
      <c r="N169" s="212"/>
      <c r="O169" s="212"/>
      <c r="P169" s="212"/>
      <c r="Q169" s="205"/>
      <c r="R169" s="205"/>
      <c r="S169" s="205"/>
      <c r="T169" s="205"/>
      <c r="U169" s="205"/>
      <c r="V169" s="205"/>
    </row>
    <row r="170" spans="3:22" s="203" customFormat="1" ht="12.75" hidden="1" x14ac:dyDescent="0.25">
      <c r="C170" s="211"/>
      <c r="D170" s="212"/>
      <c r="E170" s="212"/>
      <c r="F170" s="212"/>
      <c r="G170" s="212"/>
      <c r="H170" s="212"/>
      <c r="I170" s="212"/>
      <c r="J170" s="212"/>
      <c r="K170" s="212"/>
      <c r="L170" s="212"/>
      <c r="M170" s="212"/>
      <c r="N170" s="212"/>
      <c r="O170" s="212"/>
      <c r="P170" s="212"/>
      <c r="Q170" s="205"/>
      <c r="R170" s="205"/>
      <c r="S170" s="205"/>
      <c r="T170" s="205"/>
      <c r="U170" s="205"/>
      <c r="V170" s="205"/>
    </row>
    <row r="171" spans="3:22" s="203" customFormat="1" ht="12.75" hidden="1" x14ac:dyDescent="0.25">
      <c r="C171" s="211"/>
      <c r="D171" s="212"/>
      <c r="E171" s="212"/>
      <c r="F171" s="212"/>
      <c r="G171" s="212"/>
      <c r="H171" s="212"/>
      <c r="I171" s="212"/>
      <c r="J171" s="212"/>
      <c r="K171" s="212"/>
      <c r="L171" s="212"/>
      <c r="M171" s="212"/>
      <c r="N171" s="212"/>
      <c r="O171" s="212"/>
      <c r="P171" s="212"/>
      <c r="Q171" s="205"/>
      <c r="R171" s="205"/>
      <c r="S171" s="205"/>
      <c r="T171" s="205"/>
      <c r="U171" s="205"/>
      <c r="V171" s="205"/>
    </row>
    <row r="172" spans="3:22" s="203" customFormat="1" ht="12.75" hidden="1" x14ac:dyDescent="0.25">
      <c r="C172" s="211"/>
      <c r="D172" s="212"/>
      <c r="E172" s="212"/>
      <c r="F172" s="212"/>
      <c r="G172" s="212"/>
      <c r="H172" s="212"/>
      <c r="I172" s="212"/>
      <c r="J172" s="212"/>
      <c r="K172" s="212"/>
      <c r="L172" s="212"/>
      <c r="M172" s="212"/>
      <c r="N172" s="212"/>
      <c r="O172" s="212"/>
      <c r="P172" s="212"/>
      <c r="Q172" s="205"/>
      <c r="R172" s="205"/>
      <c r="S172" s="205"/>
      <c r="T172" s="205"/>
      <c r="U172" s="205"/>
      <c r="V172" s="205"/>
    </row>
    <row r="173" spans="3:22" s="203" customFormat="1" ht="12.75" hidden="1" x14ac:dyDescent="0.25">
      <c r="C173" s="211"/>
      <c r="D173" s="212"/>
      <c r="E173" s="212"/>
      <c r="F173" s="212"/>
      <c r="G173" s="212"/>
      <c r="H173" s="212"/>
      <c r="I173" s="212"/>
      <c r="J173" s="212"/>
      <c r="K173" s="212"/>
      <c r="L173" s="212"/>
      <c r="M173" s="212"/>
      <c r="N173" s="212"/>
      <c r="O173" s="212"/>
      <c r="P173" s="212"/>
      <c r="Q173" s="205"/>
      <c r="R173" s="205"/>
      <c r="S173" s="205"/>
      <c r="T173" s="205"/>
      <c r="U173" s="205"/>
      <c r="V173" s="205"/>
    </row>
    <row r="174" spans="3:22" s="203" customFormat="1" ht="12.75" hidden="1" x14ac:dyDescent="0.25">
      <c r="C174" s="211"/>
      <c r="D174" s="212"/>
      <c r="E174" s="212"/>
      <c r="F174" s="212"/>
      <c r="G174" s="212"/>
      <c r="H174" s="212"/>
      <c r="I174" s="212"/>
      <c r="J174" s="212"/>
      <c r="K174" s="212"/>
      <c r="L174" s="212"/>
      <c r="M174" s="212"/>
      <c r="N174" s="212"/>
      <c r="O174" s="212"/>
      <c r="P174" s="212"/>
      <c r="Q174" s="205"/>
      <c r="R174" s="205"/>
      <c r="S174" s="205"/>
      <c r="T174" s="205"/>
      <c r="U174" s="205"/>
      <c r="V174" s="205"/>
    </row>
    <row r="175" spans="3:22" s="203" customFormat="1" ht="12.75" hidden="1" x14ac:dyDescent="0.25">
      <c r="C175" s="211"/>
      <c r="D175" s="212"/>
      <c r="E175" s="212"/>
      <c r="F175" s="212"/>
      <c r="G175" s="212"/>
      <c r="H175" s="212"/>
      <c r="I175" s="212"/>
      <c r="J175" s="212"/>
      <c r="K175" s="212"/>
      <c r="L175" s="212"/>
      <c r="M175" s="212"/>
      <c r="N175" s="212"/>
      <c r="O175" s="212"/>
      <c r="P175" s="212"/>
      <c r="Q175" s="205"/>
      <c r="R175" s="205"/>
      <c r="S175" s="205"/>
      <c r="T175" s="205"/>
      <c r="U175" s="205"/>
      <c r="V175" s="205"/>
    </row>
    <row r="176" spans="3:22" s="203" customFormat="1" ht="12.75" hidden="1" x14ac:dyDescent="0.25">
      <c r="C176" s="211"/>
      <c r="D176" s="212"/>
      <c r="E176" s="212"/>
      <c r="F176" s="212"/>
      <c r="G176" s="212"/>
      <c r="H176" s="212"/>
      <c r="I176" s="212"/>
      <c r="J176" s="212"/>
      <c r="K176" s="212"/>
      <c r="L176" s="212"/>
      <c r="M176" s="212"/>
      <c r="N176" s="212"/>
      <c r="O176" s="212"/>
      <c r="P176" s="212"/>
      <c r="Q176" s="205"/>
      <c r="R176" s="205"/>
      <c r="S176" s="205"/>
      <c r="T176" s="205"/>
      <c r="U176" s="205"/>
      <c r="V176" s="205"/>
    </row>
    <row r="177" spans="3:22" s="203" customFormat="1" ht="12.75" hidden="1" x14ac:dyDescent="0.25">
      <c r="C177" s="211"/>
      <c r="D177" s="212"/>
      <c r="E177" s="212"/>
      <c r="F177" s="212"/>
      <c r="G177" s="212"/>
      <c r="H177" s="212"/>
      <c r="I177" s="212"/>
      <c r="J177" s="212"/>
      <c r="K177" s="212"/>
      <c r="L177" s="212"/>
      <c r="M177" s="212"/>
      <c r="N177" s="212"/>
      <c r="O177" s="212"/>
      <c r="P177" s="212"/>
      <c r="Q177" s="205"/>
      <c r="R177" s="205"/>
      <c r="S177" s="205"/>
      <c r="T177" s="205"/>
      <c r="U177" s="205"/>
      <c r="V177" s="205"/>
    </row>
    <row r="178" spans="3:22" s="203" customFormat="1" ht="12.75" hidden="1" x14ac:dyDescent="0.25">
      <c r="C178" s="211"/>
      <c r="D178" s="212"/>
      <c r="E178" s="212"/>
      <c r="F178" s="212"/>
      <c r="G178" s="212"/>
      <c r="H178" s="212"/>
      <c r="I178" s="212"/>
      <c r="J178" s="212"/>
      <c r="K178" s="212"/>
      <c r="L178" s="212"/>
      <c r="M178" s="212"/>
      <c r="N178" s="212"/>
      <c r="O178" s="212"/>
      <c r="P178" s="212"/>
      <c r="Q178" s="205"/>
      <c r="R178" s="205"/>
      <c r="S178" s="205"/>
      <c r="T178" s="205"/>
      <c r="U178" s="205"/>
      <c r="V178" s="205"/>
    </row>
    <row r="179" spans="3:22" s="203" customFormat="1" ht="12.75" hidden="1" x14ac:dyDescent="0.25">
      <c r="C179" s="211"/>
      <c r="D179" s="212"/>
      <c r="E179" s="212"/>
      <c r="F179" s="212"/>
      <c r="G179" s="212"/>
      <c r="H179" s="212"/>
      <c r="I179" s="212"/>
      <c r="J179" s="212"/>
      <c r="K179" s="212"/>
      <c r="L179" s="212"/>
      <c r="M179" s="212"/>
      <c r="N179" s="212"/>
      <c r="O179" s="212"/>
      <c r="P179" s="212"/>
      <c r="Q179" s="205"/>
      <c r="R179" s="205"/>
      <c r="S179" s="205"/>
      <c r="T179" s="205"/>
      <c r="U179" s="205"/>
      <c r="V179" s="205"/>
    </row>
    <row r="180" spans="3:22" s="203" customFormat="1" ht="12.75" hidden="1" x14ac:dyDescent="0.25">
      <c r="C180" s="211"/>
      <c r="D180" s="212"/>
      <c r="E180" s="212"/>
      <c r="F180" s="212"/>
      <c r="G180" s="212"/>
      <c r="H180" s="212"/>
      <c r="I180" s="212"/>
      <c r="J180" s="212"/>
      <c r="K180" s="212"/>
      <c r="L180" s="212"/>
      <c r="M180" s="212"/>
      <c r="N180" s="212"/>
      <c r="O180" s="212"/>
      <c r="P180" s="212"/>
      <c r="Q180" s="205"/>
      <c r="R180" s="205"/>
      <c r="S180" s="205"/>
      <c r="T180" s="205"/>
      <c r="U180" s="205"/>
      <c r="V180" s="205"/>
    </row>
    <row r="181" spans="3:22" s="203" customFormat="1" ht="12.75" hidden="1" x14ac:dyDescent="0.25">
      <c r="C181" s="211"/>
      <c r="D181" s="212"/>
      <c r="E181" s="212"/>
      <c r="F181" s="212"/>
      <c r="G181" s="212"/>
      <c r="H181" s="212"/>
      <c r="I181" s="212"/>
      <c r="J181" s="212"/>
      <c r="K181" s="212"/>
      <c r="L181" s="212"/>
      <c r="M181" s="212"/>
      <c r="N181" s="212"/>
      <c r="O181" s="212"/>
      <c r="P181" s="212"/>
      <c r="Q181" s="205"/>
      <c r="R181" s="205"/>
      <c r="S181" s="205"/>
      <c r="T181" s="205"/>
      <c r="U181" s="205"/>
      <c r="V181" s="205"/>
    </row>
    <row r="182" spans="3:22" s="203" customFormat="1" ht="12.75" hidden="1" x14ac:dyDescent="0.25">
      <c r="C182" s="211"/>
      <c r="D182" s="212"/>
      <c r="E182" s="212"/>
      <c r="F182" s="212"/>
      <c r="G182" s="212"/>
      <c r="H182" s="212"/>
      <c r="I182" s="212"/>
      <c r="J182" s="212"/>
      <c r="K182" s="212"/>
      <c r="L182" s="212"/>
      <c r="M182" s="212"/>
      <c r="N182" s="212"/>
      <c r="O182" s="212"/>
      <c r="P182" s="212"/>
      <c r="Q182" s="205"/>
      <c r="R182" s="205"/>
      <c r="S182" s="205"/>
      <c r="T182" s="205"/>
      <c r="U182" s="205"/>
      <c r="V182" s="205"/>
    </row>
    <row r="183" spans="3:22" s="203" customFormat="1" ht="12.75" hidden="1" x14ac:dyDescent="0.25">
      <c r="C183" s="211"/>
      <c r="D183" s="212"/>
      <c r="E183" s="212"/>
      <c r="F183" s="212"/>
      <c r="G183" s="212"/>
      <c r="H183" s="212"/>
      <c r="I183" s="212"/>
      <c r="J183" s="212"/>
      <c r="K183" s="212"/>
      <c r="L183" s="212"/>
      <c r="M183" s="212"/>
      <c r="N183" s="212"/>
      <c r="O183" s="212"/>
      <c r="P183" s="212"/>
      <c r="Q183" s="205"/>
      <c r="R183" s="205"/>
      <c r="S183" s="205"/>
      <c r="T183" s="205"/>
      <c r="U183" s="205"/>
      <c r="V183" s="205"/>
    </row>
    <row r="184" spans="3:22" s="203" customFormat="1" ht="12.75" hidden="1" x14ac:dyDescent="0.25">
      <c r="C184" s="211"/>
      <c r="D184" s="212"/>
      <c r="E184" s="212"/>
      <c r="F184" s="212"/>
      <c r="G184" s="212"/>
      <c r="H184" s="212"/>
      <c r="I184" s="212"/>
      <c r="J184" s="212"/>
      <c r="K184" s="212"/>
      <c r="L184" s="212"/>
      <c r="M184" s="212"/>
      <c r="N184" s="212"/>
      <c r="O184" s="212"/>
      <c r="P184" s="212"/>
      <c r="Q184" s="205"/>
      <c r="R184" s="205"/>
      <c r="S184" s="205"/>
      <c r="T184" s="205"/>
      <c r="U184" s="205"/>
      <c r="V184" s="205"/>
    </row>
    <row r="185" spans="3:22" s="203" customFormat="1" ht="12.75" hidden="1" x14ac:dyDescent="0.25">
      <c r="C185" s="211"/>
      <c r="D185" s="212"/>
      <c r="E185" s="212"/>
      <c r="F185" s="212"/>
      <c r="G185" s="212"/>
      <c r="H185" s="212"/>
      <c r="I185" s="212"/>
      <c r="J185" s="212"/>
      <c r="K185" s="212"/>
      <c r="L185" s="212"/>
      <c r="M185" s="212"/>
      <c r="N185" s="212"/>
      <c r="O185" s="212"/>
      <c r="P185" s="212"/>
      <c r="Q185" s="205"/>
      <c r="R185" s="205"/>
      <c r="S185" s="205"/>
      <c r="T185" s="205"/>
      <c r="U185" s="205"/>
      <c r="V185" s="205"/>
    </row>
    <row r="186" spans="3:22" s="203" customFormat="1" ht="12.75" hidden="1" x14ac:dyDescent="0.25">
      <c r="C186" s="211"/>
      <c r="D186" s="212"/>
      <c r="E186" s="212"/>
      <c r="F186" s="212"/>
      <c r="G186" s="212"/>
      <c r="H186" s="212"/>
      <c r="I186" s="212"/>
      <c r="J186" s="212"/>
      <c r="K186" s="212"/>
      <c r="L186" s="212"/>
      <c r="M186" s="212"/>
      <c r="N186" s="212"/>
      <c r="O186" s="212"/>
      <c r="P186" s="212"/>
      <c r="Q186" s="205"/>
      <c r="R186" s="205"/>
      <c r="S186" s="205"/>
      <c r="T186" s="205"/>
      <c r="U186" s="205"/>
      <c r="V186" s="205"/>
    </row>
    <row r="187" spans="3:22" s="203" customFormat="1" ht="12.75" hidden="1" x14ac:dyDescent="0.25">
      <c r="C187" s="211"/>
      <c r="D187" s="212"/>
      <c r="E187" s="212"/>
      <c r="F187" s="212"/>
      <c r="G187" s="212"/>
      <c r="H187" s="212"/>
      <c r="I187" s="212"/>
      <c r="J187" s="212"/>
      <c r="K187" s="212"/>
      <c r="L187" s="212"/>
      <c r="M187" s="212"/>
      <c r="N187" s="212"/>
      <c r="O187" s="212"/>
      <c r="P187" s="212"/>
      <c r="Q187" s="205"/>
      <c r="R187" s="205"/>
      <c r="S187" s="205"/>
      <c r="T187" s="205"/>
      <c r="U187" s="205"/>
      <c r="V187" s="205"/>
    </row>
    <row r="188" spans="3:22" s="203" customFormat="1" ht="12.75" hidden="1" x14ac:dyDescent="0.25">
      <c r="C188" s="211"/>
      <c r="D188" s="212"/>
      <c r="E188" s="212"/>
      <c r="F188" s="212"/>
      <c r="G188" s="212"/>
      <c r="H188" s="212"/>
      <c r="I188" s="212"/>
      <c r="J188" s="212"/>
      <c r="K188" s="212"/>
      <c r="L188" s="212"/>
      <c r="M188" s="212"/>
      <c r="N188" s="212"/>
      <c r="O188" s="212"/>
      <c r="P188" s="212"/>
      <c r="Q188" s="205"/>
      <c r="R188" s="205"/>
      <c r="S188" s="205"/>
      <c r="T188" s="205"/>
      <c r="U188" s="205"/>
      <c r="V188" s="205"/>
    </row>
    <row r="189" spans="3:22" s="203" customFormat="1" ht="12.75" hidden="1" x14ac:dyDescent="0.25">
      <c r="C189" s="211"/>
      <c r="D189" s="212"/>
      <c r="E189" s="212"/>
      <c r="F189" s="212"/>
      <c r="G189" s="212"/>
      <c r="H189" s="212"/>
      <c r="I189" s="212"/>
      <c r="J189" s="212"/>
      <c r="K189" s="212"/>
      <c r="L189" s="212"/>
      <c r="M189" s="212"/>
      <c r="N189" s="212"/>
      <c r="O189" s="212"/>
      <c r="P189" s="212"/>
      <c r="Q189" s="205"/>
      <c r="R189" s="205"/>
      <c r="S189" s="205"/>
      <c r="T189" s="205"/>
      <c r="U189" s="205"/>
      <c r="V189" s="205"/>
    </row>
    <row r="190" spans="3:22" s="203" customFormat="1" ht="12.75" hidden="1" x14ac:dyDescent="0.25">
      <c r="C190" s="211"/>
      <c r="D190" s="212"/>
      <c r="E190" s="212"/>
      <c r="F190" s="212"/>
      <c r="G190" s="212"/>
      <c r="H190" s="212"/>
      <c r="I190" s="212"/>
      <c r="J190" s="212"/>
      <c r="K190" s="212"/>
      <c r="L190" s="212"/>
      <c r="M190" s="212"/>
      <c r="N190" s="212"/>
      <c r="O190" s="212"/>
      <c r="P190" s="212"/>
      <c r="Q190" s="205"/>
      <c r="R190" s="205"/>
      <c r="S190" s="205"/>
      <c r="T190" s="205"/>
      <c r="U190" s="205"/>
      <c r="V190" s="205"/>
    </row>
    <row r="191" spans="3:22" s="203" customFormat="1" ht="12.75" hidden="1" x14ac:dyDescent="0.25">
      <c r="C191" s="211"/>
      <c r="D191" s="212"/>
      <c r="E191" s="212"/>
      <c r="F191" s="212"/>
      <c r="G191" s="212"/>
      <c r="H191" s="212"/>
      <c r="I191" s="212"/>
      <c r="J191" s="212"/>
      <c r="K191" s="212"/>
      <c r="L191" s="212"/>
      <c r="M191" s="212"/>
      <c r="N191" s="212"/>
      <c r="O191" s="212"/>
      <c r="P191" s="212"/>
      <c r="Q191" s="205"/>
      <c r="R191" s="205"/>
      <c r="S191" s="205"/>
      <c r="T191" s="205"/>
      <c r="U191" s="205"/>
      <c r="V191" s="205"/>
    </row>
    <row r="192" spans="3:22" s="203" customFormat="1" ht="12.75" hidden="1" x14ac:dyDescent="0.25">
      <c r="C192" s="211"/>
      <c r="D192" s="212"/>
      <c r="E192" s="212"/>
      <c r="F192" s="212"/>
      <c r="G192" s="212"/>
      <c r="H192" s="212"/>
      <c r="I192" s="212"/>
      <c r="J192" s="212"/>
      <c r="K192" s="212"/>
      <c r="L192" s="212"/>
      <c r="M192" s="212"/>
      <c r="N192" s="212"/>
      <c r="O192" s="212"/>
      <c r="P192" s="212"/>
      <c r="Q192" s="205"/>
      <c r="R192" s="205"/>
      <c r="S192" s="205"/>
      <c r="T192" s="205"/>
      <c r="U192" s="205"/>
      <c r="V192" s="205"/>
    </row>
    <row r="193" spans="3:22" s="203" customFormat="1" ht="12.75" hidden="1" x14ac:dyDescent="0.25">
      <c r="C193" s="211"/>
      <c r="D193" s="212"/>
      <c r="E193" s="212"/>
      <c r="F193" s="212"/>
      <c r="G193" s="212"/>
      <c r="H193" s="212"/>
      <c r="I193" s="212"/>
      <c r="J193" s="212"/>
      <c r="K193" s="212"/>
      <c r="L193" s="212"/>
      <c r="M193" s="212"/>
      <c r="N193" s="212"/>
      <c r="O193" s="212"/>
      <c r="P193" s="212"/>
      <c r="Q193" s="205"/>
      <c r="R193" s="205"/>
      <c r="S193" s="205"/>
      <c r="T193" s="205"/>
      <c r="U193" s="205"/>
      <c r="V193" s="205"/>
    </row>
    <row r="194" spans="3:22" s="203" customFormat="1" ht="12.75" hidden="1" x14ac:dyDescent="0.25">
      <c r="C194" s="211"/>
      <c r="D194" s="212"/>
      <c r="E194" s="212"/>
      <c r="F194" s="212"/>
      <c r="G194" s="212"/>
      <c r="H194" s="212"/>
      <c r="I194" s="212"/>
      <c r="J194" s="212"/>
      <c r="K194" s="212"/>
      <c r="L194" s="212"/>
      <c r="M194" s="212"/>
      <c r="N194" s="212"/>
      <c r="O194" s="212"/>
      <c r="P194" s="212"/>
      <c r="Q194" s="205"/>
      <c r="R194" s="205"/>
      <c r="S194" s="205"/>
      <c r="T194" s="205"/>
      <c r="U194" s="205"/>
      <c r="V194" s="205"/>
    </row>
    <row r="195" spans="3:22" s="203" customFormat="1" ht="12.75" hidden="1" x14ac:dyDescent="0.25">
      <c r="C195" s="211"/>
      <c r="D195" s="212"/>
      <c r="E195" s="212"/>
      <c r="F195" s="212"/>
      <c r="G195" s="212"/>
      <c r="H195" s="212"/>
      <c r="I195" s="212"/>
      <c r="J195" s="212"/>
      <c r="K195" s="212"/>
      <c r="L195" s="212"/>
      <c r="M195" s="212"/>
      <c r="N195" s="212"/>
      <c r="O195" s="212"/>
      <c r="P195" s="212"/>
      <c r="Q195" s="205"/>
      <c r="R195" s="205"/>
      <c r="S195" s="205"/>
      <c r="T195" s="205"/>
      <c r="U195" s="205"/>
      <c r="V195" s="205"/>
    </row>
    <row r="196" spans="3:22" s="203" customFormat="1" ht="12.75" hidden="1" x14ac:dyDescent="0.25">
      <c r="C196" s="211"/>
      <c r="D196" s="212"/>
      <c r="E196" s="212"/>
      <c r="F196" s="212"/>
      <c r="G196" s="212"/>
      <c r="H196" s="212"/>
      <c r="I196" s="212"/>
      <c r="J196" s="212"/>
      <c r="K196" s="212"/>
      <c r="L196" s="212"/>
      <c r="M196" s="212"/>
      <c r="N196" s="212"/>
      <c r="O196" s="212"/>
      <c r="P196" s="212"/>
      <c r="Q196" s="205"/>
      <c r="R196" s="205"/>
      <c r="S196" s="205"/>
      <c r="T196" s="205"/>
      <c r="U196" s="205"/>
      <c r="V196" s="205"/>
    </row>
    <row r="197" spans="3:22" s="203" customFormat="1" ht="12.75" hidden="1" x14ac:dyDescent="0.25">
      <c r="C197" s="211"/>
      <c r="D197" s="212"/>
      <c r="E197" s="212"/>
      <c r="F197" s="212"/>
      <c r="G197" s="212"/>
      <c r="H197" s="212"/>
      <c r="I197" s="212"/>
      <c r="J197" s="212"/>
      <c r="K197" s="212"/>
      <c r="L197" s="212"/>
      <c r="M197" s="212"/>
      <c r="N197" s="212"/>
      <c r="O197" s="212"/>
      <c r="P197" s="212"/>
      <c r="Q197" s="205"/>
      <c r="R197" s="205"/>
      <c r="S197" s="205"/>
      <c r="T197" s="205"/>
      <c r="U197" s="205"/>
      <c r="V197" s="205"/>
    </row>
    <row r="198" spans="3:22" s="203" customFormat="1" ht="12.75" hidden="1" x14ac:dyDescent="0.25">
      <c r="C198" s="211"/>
      <c r="D198" s="212"/>
      <c r="E198" s="212"/>
      <c r="F198" s="212"/>
      <c r="G198" s="212"/>
      <c r="H198" s="212"/>
      <c r="I198" s="212"/>
      <c r="J198" s="212"/>
      <c r="K198" s="212"/>
      <c r="L198" s="212"/>
      <c r="M198" s="212"/>
      <c r="N198" s="212"/>
      <c r="O198" s="212"/>
      <c r="P198" s="212"/>
      <c r="Q198" s="205"/>
      <c r="R198" s="205"/>
      <c r="S198" s="205"/>
      <c r="T198" s="205"/>
      <c r="U198" s="205"/>
      <c r="V198" s="205"/>
    </row>
    <row r="199" spans="3:22" s="203" customFormat="1" ht="12.75" hidden="1" x14ac:dyDescent="0.25">
      <c r="C199" s="211"/>
      <c r="D199" s="212"/>
      <c r="E199" s="212"/>
      <c r="F199" s="212"/>
      <c r="G199" s="212"/>
      <c r="H199" s="212"/>
      <c r="I199" s="212"/>
      <c r="J199" s="212"/>
      <c r="K199" s="212"/>
      <c r="L199" s="212"/>
      <c r="M199" s="212"/>
      <c r="N199" s="212"/>
      <c r="O199" s="212"/>
      <c r="P199" s="212"/>
      <c r="Q199" s="205"/>
      <c r="R199" s="205"/>
      <c r="S199" s="205"/>
      <c r="T199" s="205"/>
      <c r="U199" s="205"/>
      <c r="V199" s="205"/>
    </row>
    <row r="200" spans="3:22" s="203" customFormat="1" ht="12.75" hidden="1" x14ac:dyDescent="0.25">
      <c r="C200" s="211"/>
      <c r="D200" s="212"/>
      <c r="E200" s="212"/>
      <c r="F200" s="212"/>
      <c r="G200" s="212"/>
      <c r="H200" s="212"/>
      <c r="I200" s="212"/>
      <c r="J200" s="212"/>
      <c r="K200" s="212"/>
      <c r="L200" s="212"/>
      <c r="M200" s="212"/>
      <c r="N200" s="212"/>
      <c r="O200" s="212"/>
      <c r="P200" s="212"/>
      <c r="Q200" s="205"/>
      <c r="R200" s="205"/>
      <c r="S200" s="205"/>
      <c r="T200" s="205"/>
      <c r="U200" s="205"/>
      <c r="V200" s="205"/>
    </row>
    <row r="201" spans="3:22" s="203" customFormat="1" ht="12.75" hidden="1" x14ac:dyDescent="0.25">
      <c r="C201" s="211"/>
      <c r="D201" s="212"/>
      <c r="E201" s="212"/>
      <c r="F201" s="212"/>
      <c r="G201" s="212"/>
      <c r="H201" s="212"/>
      <c r="I201" s="212"/>
      <c r="J201" s="212"/>
      <c r="K201" s="212"/>
      <c r="L201" s="212"/>
      <c r="M201" s="212"/>
      <c r="N201" s="212"/>
      <c r="O201" s="212"/>
      <c r="P201" s="212"/>
      <c r="Q201" s="205"/>
      <c r="R201" s="205"/>
      <c r="S201" s="205"/>
      <c r="T201" s="205"/>
      <c r="U201" s="205"/>
      <c r="V201" s="205"/>
    </row>
    <row r="202" spans="3:22" s="203" customFormat="1" ht="12.75" hidden="1" x14ac:dyDescent="0.25">
      <c r="C202" s="211"/>
      <c r="D202" s="212"/>
      <c r="E202" s="212"/>
      <c r="F202" s="212"/>
      <c r="G202" s="212"/>
      <c r="H202" s="212"/>
      <c r="I202" s="212"/>
      <c r="J202" s="212"/>
      <c r="K202" s="212"/>
      <c r="L202" s="212"/>
      <c r="M202" s="212"/>
      <c r="N202" s="212"/>
      <c r="O202" s="212"/>
      <c r="P202" s="212"/>
      <c r="Q202" s="205"/>
      <c r="R202" s="205"/>
      <c r="S202" s="205"/>
      <c r="T202" s="205"/>
      <c r="U202" s="205"/>
      <c r="V202" s="205"/>
    </row>
    <row r="203" spans="3:22" s="203" customFormat="1" ht="12.75" hidden="1" x14ac:dyDescent="0.25">
      <c r="C203" s="211"/>
      <c r="D203" s="212"/>
      <c r="E203" s="212"/>
      <c r="F203" s="212"/>
      <c r="G203" s="212"/>
      <c r="H203" s="212"/>
      <c r="I203" s="212"/>
      <c r="J203" s="212"/>
      <c r="K203" s="212"/>
      <c r="L203" s="212"/>
      <c r="M203" s="212"/>
      <c r="N203" s="212"/>
      <c r="O203" s="212"/>
      <c r="P203" s="212"/>
      <c r="Q203" s="205"/>
      <c r="R203" s="205"/>
      <c r="S203" s="205"/>
      <c r="T203" s="205"/>
      <c r="U203" s="205"/>
      <c r="V203" s="205"/>
    </row>
    <row r="204" spans="3:22" s="203" customFormat="1" ht="12.75" hidden="1" x14ac:dyDescent="0.25">
      <c r="C204" s="211"/>
      <c r="D204" s="212"/>
      <c r="E204" s="212"/>
      <c r="F204" s="212"/>
      <c r="G204" s="212"/>
      <c r="H204" s="212"/>
      <c r="I204" s="212"/>
      <c r="J204" s="212"/>
      <c r="K204" s="212"/>
      <c r="L204" s="212"/>
      <c r="M204" s="212"/>
      <c r="N204" s="212"/>
      <c r="O204" s="212"/>
      <c r="P204" s="212"/>
      <c r="Q204" s="205"/>
      <c r="R204" s="205"/>
      <c r="S204" s="205"/>
      <c r="T204" s="205"/>
      <c r="U204" s="205"/>
      <c r="V204" s="205"/>
    </row>
    <row r="205" spans="3:22" s="203" customFormat="1" ht="12.75" hidden="1" x14ac:dyDescent="0.25">
      <c r="C205" s="211"/>
      <c r="D205" s="212"/>
      <c r="E205" s="212"/>
      <c r="F205" s="212"/>
      <c r="G205" s="212"/>
      <c r="H205" s="212"/>
      <c r="I205" s="212"/>
      <c r="J205" s="212"/>
      <c r="K205" s="212"/>
      <c r="L205" s="212"/>
      <c r="M205" s="212"/>
      <c r="N205" s="212"/>
      <c r="O205" s="212"/>
      <c r="P205" s="212"/>
      <c r="Q205" s="205"/>
      <c r="R205" s="205"/>
      <c r="S205" s="205"/>
      <c r="T205" s="205"/>
      <c r="U205" s="205"/>
      <c r="V205" s="205"/>
    </row>
    <row r="206" spans="3:22" s="203" customFormat="1" ht="12.75" hidden="1" x14ac:dyDescent="0.25">
      <c r="C206" s="211"/>
      <c r="D206" s="212"/>
      <c r="E206" s="212"/>
      <c r="F206" s="212"/>
      <c r="G206" s="212"/>
      <c r="H206" s="212"/>
      <c r="I206" s="212"/>
      <c r="J206" s="212"/>
      <c r="K206" s="212"/>
      <c r="L206" s="212"/>
      <c r="M206" s="212"/>
      <c r="N206" s="212"/>
      <c r="O206" s="212"/>
      <c r="P206" s="212"/>
      <c r="Q206" s="205"/>
      <c r="R206" s="205"/>
      <c r="S206" s="205"/>
      <c r="T206" s="205"/>
      <c r="U206" s="205"/>
      <c r="V206" s="205"/>
    </row>
    <row r="207" spans="3:22" s="203" customFormat="1" ht="12.75" hidden="1" x14ac:dyDescent="0.25">
      <c r="C207" s="211"/>
      <c r="D207" s="212"/>
      <c r="E207" s="212"/>
      <c r="F207" s="212"/>
      <c r="G207" s="212"/>
      <c r="H207" s="212"/>
      <c r="I207" s="212"/>
      <c r="J207" s="212"/>
      <c r="K207" s="212"/>
      <c r="L207" s="212"/>
      <c r="M207" s="212"/>
      <c r="N207" s="212"/>
      <c r="O207" s="212"/>
      <c r="P207" s="212"/>
      <c r="Q207" s="205"/>
      <c r="R207" s="205"/>
      <c r="S207" s="205"/>
      <c r="T207" s="205"/>
      <c r="U207" s="205"/>
      <c r="V207" s="205"/>
    </row>
    <row r="208" spans="3:22" s="203" customFormat="1" ht="12.75" hidden="1" x14ac:dyDescent="0.25">
      <c r="C208" s="211"/>
      <c r="D208" s="212"/>
      <c r="E208" s="212"/>
      <c r="F208" s="212"/>
      <c r="G208" s="212"/>
      <c r="H208" s="212"/>
      <c r="I208" s="212"/>
      <c r="J208" s="212"/>
      <c r="K208" s="212"/>
      <c r="L208" s="212"/>
      <c r="M208" s="212"/>
      <c r="N208" s="212"/>
      <c r="O208" s="212"/>
      <c r="P208" s="212"/>
      <c r="Q208" s="205"/>
      <c r="R208" s="205"/>
      <c r="S208" s="205"/>
      <c r="T208" s="205"/>
      <c r="U208" s="205"/>
      <c r="V208" s="205"/>
    </row>
    <row r="209" spans="3:22" s="203" customFormat="1" ht="12.75" hidden="1" x14ac:dyDescent="0.25">
      <c r="C209" s="211"/>
      <c r="D209" s="212"/>
      <c r="E209" s="212"/>
      <c r="F209" s="212"/>
      <c r="G209" s="212"/>
      <c r="H209" s="212"/>
      <c r="I209" s="212"/>
      <c r="J209" s="212"/>
      <c r="K209" s="212"/>
      <c r="L209" s="212"/>
      <c r="M209" s="212"/>
      <c r="N209" s="212"/>
      <c r="O209" s="212"/>
      <c r="P209" s="212"/>
      <c r="Q209" s="205"/>
      <c r="R209" s="205"/>
      <c r="S209" s="205"/>
      <c r="T209" s="205"/>
      <c r="U209" s="205"/>
      <c r="V209" s="205"/>
    </row>
    <row r="210" spans="3:22" s="203" customFormat="1" ht="12.75" hidden="1" x14ac:dyDescent="0.25">
      <c r="C210" s="211"/>
      <c r="D210" s="212"/>
      <c r="E210" s="212"/>
      <c r="F210" s="212"/>
      <c r="G210" s="212"/>
      <c r="H210" s="212"/>
      <c r="I210" s="212"/>
      <c r="J210" s="212"/>
      <c r="K210" s="212"/>
      <c r="L210" s="212"/>
      <c r="M210" s="212"/>
      <c r="N210" s="212"/>
      <c r="O210" s="212"/>
      <c r="P210" s="212"/>
      <c r="Q210" s="205"/>
      <c r="R210" s="205"/>
      <c r="S210" s="205"/>
      <c r="T210" s="205"/>
      <c r="U210" s="205"/>
      <c r="V210" s="205"/>
    </row>
    <row r="211" spans="3:22" s="203" customFormat="1" ht="12.75" hidden="1" x14ac:dyDescent="0.25">
      <c r="C211" s="211"/>
      <c r="D211" s="212"/>
      <c r="E211" s="212"/>
      <c r="F211" s="212"/>
      <c r="G211" s="212"/>
      <c r="H211" s="212"/>
      <c r="I211" s="212"/>
      <c r="J211" s="212"/>
      <c r="K211" s="212"/>
      <c r="L211" s="212"/>
      <c r="M211" s="212"/>
      <c r="N211" s="212"/>
      <c r="O211" s="212"/>
      <c r="P211" s="212"/>
      <c r="Q211" s="205"/>
      <c r="R211" s="205"/>
      <c r="S211" s="205"/>
      <c r="T211" s="205"/>
      <c r="U211" s="205"/>
      <c r="V211" s="205"/>
    </row>
    <row r="212" spans="3:22" s="203" customFormat="1" ht="12.75" hidden="1" x14ac:dyDescent="0.25">
      <c r="C212" s="211"/>
      <c r="D212" s="212"/>
      <c r="E212" s="212"/>
      <c r="F212" s="212"/>
      <c r="G212" s="212"/>
      <c r="H212" s="212"/>
      <c r="I212" s="212"/>
      <c r="J212" s="212"/>
      <c r="K212" s="212"/>
      <c r="L212" s="212"/>
      <c r="M212" s="212"/>
      <c r="N212" s="212"/>
      <c r="O212" s="212"/>
      <c r="P212" s="212"/>
      <c r="Q212" s="205"/>
      <c r="R212" s="205"/>
      <c r="S212" s="205"/>
      <c r="T212" s="205"/>
      <c r="U212" s="205"/>
      <c r="V212" s="205"/>
    </row>
    <row r="213" spans="3:22" s="203" customFormat="1" ht="12.75" hidden="1" x14ac:dyDescent="0.25">
      <c r="C213" s="211"/>
      <c r="D213" s="212"/>
      <c r="E213" s="212"/>
      <c r="F213" s="212"/>
      <c r="G213" s="212"/>
      <c r="H213" s="212"/>
      <c r="I213" s="212"/>
      <c r="J213" s="212"/>
      <c r="K213" s="212"/>
      <c r="L213" s="212"/>
      <c r="M213" s="212"/>
      <c r="N213" s="212"/>
      <c r="O213" s="212"/>
      <c r="P213" s="212"/>
      <c r="Q213" s="205"/>
      <c r="R213" s="205"/>
      <c r="S213" s="205"/>
      <c r="T213" s="205"/>
      <c r="U213" s="205"/>
      <c r="V213" s="205"/>
    </row>
    <row r="214" spans="3:22" s="203" customFormat="1" ht="12.75" hidden="1" x14ac:dyDescent="0.25">
      <c r="C214" s="211"/>
      <c r="D214" s="212"/>
      <c r="E214" s="212"/>
      <c r="F214" s="212"/>
      <c r="G214" s="212"/>
      <c r="H214" s="212"/>
      <c r="I214" s="212"/>
      <c r="J214" s="212"/>
      <c r="K214" s="212"/>
      <c r="L214" s="212"/>
      <c r="M214" s="212"/>
      <c r="N214" s="212"/>
      <c r="O214" s="212"/>
      <c r="P214" s="212"/>
      <c r="Q214" s="205"/>
      <c r="R214" s="205"/>
      <c r="S214" s="205"/>
      <c r="T214" s="205"/>
      <c r="U214" s="205"/>
      <c r="V214" s="205"/>
    </row>
    <row r="215" spans="3:22" s="203" customFormat="1" ht="12.75" hidden="1" x14ac:dyDescent="0.25">
      <c r="C215" s="211"/>
      <c r="D215" s="212"/>
      <c r="E215" s="212"/>
      <c r="F215" s="212"/>
      <c r="G215" s="212"/>
      <c r="H215" s="212"/>
      <c r="I215" s="212"/>
      <c r="J215" s="212"/>
      <c r="K215" s="212"/>
      <c r="L215" s="212"/>
      <c r="M215" s="212"/>
      <c r="N215" s="212"/>
      <c r="O215" s="212"/>
      <c r="P215" s="212"/>
      <c r="Q215" s="205"/>
      <c r="R215" s="205"/>
      <c r="S215" s="205"/>
      <c r="T215" s="205"/>
      <c r="U215" s="205"/>
      <c r="V215" s="205"/>
    </row>
    <row r="216" spans="3:22" s="203" customFormat="1" ht="12.75" hidden="1" x14ac:dyDescent="0.25">
      <c r="C216" s="211"/>
      <c r="D216" s="212"/>
      <c r="E216" s="212"/>
      <c r="F216" s="212"/>
      <c r="G216" s="212"/>
      <c r="H216" s="212"/>
      <c r="I216" s="212"/>
      <c r="J216" s="212"/>
      <c r="K216" s="212"/>
      <c r="L216" s="212"/>
      <c r="M216" s="212"/>
      <c r="N216" s="212"/>
      <c r="O216" s="212"/>
      <c r="P216" s="212"/>
      <c r="Q216" s="205"/>
      <c r="R216" s="205"/>
      <c r="S216" s="205"/>
      <c r="T216" s="205"/>
      <c r="U216" s="205"/>
      <c r="V216" s="205"/>
    </row>
    <row r="217" spans="3:22" s="203" customFormat="1" ht="12.75" hidden="1" x14ac:dyDescent="0.25">
      <c r="C217" s="211"/>
      <c r="D217" s="212"/>
      <c r="E217" s="212"/>
      <c r="F217" s="212"/>
      <c r="G217" s="212"/>
      <c r="H217" s="212"/>
      <c r="I217" s="212"/>
      <c r="J217" s="212"/>
      <c r="K217" s="212"/>
      <c r="L217" s="212"/>
      <c r="M217" s="212"/>
      <c r="N217" s="212"/>
      <c r="O217" s="212"/>
      <c r="P217" s="212"/>
      <c r="Q217" s="205"/>
      <c r="R217" s="205"/>
      <c r="S217" s="205"/>
      <c r="T217" s="205"/>
      <c r="U217" s="205"/>
      <c r="V217" s="205"/>
    </row>
    <row r="218" spans="3:22" s="203" customFormat="1" ht="12.75" hidden="1" x14ac:dyDescent="0.25">
      <c r="C218" s="211"/>
      <c r="D218" s="212"/>
      <c r="E218" s="212"/>
      <c r="F218" s="212"/>
      <c r="G218" s="212"/>
      <c r="H218" s="212"/>
      <c r="I218" s="212"/>
      <c r="J218" s="212"/>
      <c r="K218" s="212"/>
      <c r="L218" s="212"/>
      <c r="M218" s="212"/>
      <c r="N218" s="212"/>
      <c r="O218" s="212"/>
      <c r="P218" s="212"/>
      <c r="Q218" s="205"/>
      <c r="R218" s="205"/>
      <c r="S218" s="205"/>
      <c r="T218" s="205"/>
      <c r="U218" s="205"/>
      <c r="V218" s="205"/>
    </row>
    <row r="219" spans="3:22" s="203" customFormat="1" ht="12.75" hidden="1" x14ac:dyDescent="0.25">
      <c r="C219" s="211"/>
      <c r="D219" s="212"/>
      <c r="E219" s="212"/>
      <c r="F219" s="212"/>
      <c r="G219" s="212"/>
      <c r="H219" s="212"/>
      <c r="I219" s="212"/>
      <c r="J219" s="212"/>
      <c r="K219" s="212"/>
      <c r="L219" s="212"/>
      <c r="M219" s="212"/>
      <c r="N219" s="212"/>
      <c r="O219" s="212"/>
      <c r="P219" s="212"/>
      <c r="Q219" s="205"/>
      <c r="R219" s="205"/>
      <c r="S219" s="205"/>
      <c r="T219" s="205"/>
      <c r="U219" s="205"/>
      <c r="V219" s="205"/>
    </row>
    <row r="220" spans="3:22" s="203" customFormat="1" ht="12.75" hidden="1" x14ac:dyDescent="0.25">
      <c r="C220" s="211"/>
      <c r="D220" s="212"/>
      <c r="E220" s="212"/>
      <c r="F220" s="212"/>
      <c r="G220" s="212"/>
      <c r="H220" s="212"/>
      <c r="I220" s="212"/>
      <c r="J220" s="212"/>
      <c r="K220" s="212"/>
      <c r="L220" s="212"/>
      <c r="M220" s="212"/>
      <c r="N220" s="212"/>
      <c r="O220" s="212"/>
      <c r="P220" s="212"/>
      <c r="Q220" s="205"/>
      <c r="R220" s="205"/>
      <c r="S220" s="205"/>
      <c r="T220" s="205"/>
      <c r="U220" s="205"/>
      <c r="V220" s="205"/>
    </row>
    <row r="221" spans="3:22" s="203" customFormat="1" ht="12.75" hidden="1" x14ac:dyDescent="0.25">
      <c r="C221" s="211"/>
      <c r="D221" s="212"/>
      <c r="E221" s="212"/>
      <c r="F221" s="212"/>
      <c r="G221" s="212"/>
      <c r="H221" s="212"/>
      <c r="I221" s="212"/>
      <c r="J221" s="212"/>
      <c r="K221" s="212"/>
      <c r="L221" s="212"/>
      <c r="M221" s="212"/>
      <c r="N221" s="212"/>
      <c r="O221" s="212"/>
      <c r="P221" s="212"/>
      <c r="Q221" s="205"/>
      <c r="R221" s="205"/>
      <c r="S221" s="205"/>
      <c r="T221" s="205"/>
      <c r="U221" s="205"/>
      <c r="V221" s="205"/>
    </row>
    <row r="222" spans="3:22" s="203" customFormat="1" ht="12.75" hidden="1" x14ac:dyDescent="0.25">
      <c r="C222" s="211"/>
      <c r="D222" s="212"/>
      <c r="E222" s="212"/>
      <c r="F222" s="212"/>
      <c r="G222" s="212"/>
      <c r="H222" s="212"/>
      <c r="I222" s="212"/>
      <c r="J222" s="212"/>
      <c r="K222" s="212"/>
      <c r="L222" s="212"/>
      <c r="M222" s="212"/>
      <c r="N222" s="212"/>
      <c r="O222" s="212"/>
      <c r="P222" s="212"/>
      <c r="Q222" s="205"/>
      <c r="R222" s="205"/>
      <c r="S222" s="205"/>
      <c r="T222" s="205"/>
      <c r="U222" s="205"/>
      <c r="V222" s="205"/>
    </row>
    <row r="223" spans="3:22" s="203" customFormat="1" ht="12.75" hidden="1" x14ac:dyDescent="0.25">
      <c r="C223" s="211"/>
      <c r="D223" s="212"/>
      <c r="E223" s="212"/>
      <c r="F223" s="212"/>
      <c r="G223" s="212"/>
      <c r="H223" s="212"/>
      <c r="I223" s="212"/>
      <c r="J223" s="212"/>
      <c r="K223" s="212"/>
      <c r="L223" s="212"/>
      <c r="M223" s="212"/>
      <c r="N223" s="212"/>
      <c r="O223" s="212"/>
      <c r="P223" s="212"/>
      <c r="Q223" s="205"/>
      <c r="R223" s="205"/>
      <c r="S223" s="205"/>
      <c r="T223" s="205"/>
      <c r="U223" s="205"/>
      <c r="V223" s="205"/>
    </row>
    <row r="224" spans="3:22" s="203" customFormat="1" ht="12.75" hidden="1" x14ac:dyDescent="0.25">
      <c r="C224" s="211"/>
      <c r="D224" s="212"/>
      <c r="E224" s="212"/>
      <c r="F224" s="212"/>
      <c r="G224" s="212"/>
      <c r="H224" s="212"/>
      <c r="I224" s="212"/>
      <c r="J224" s="212"/>
      <c r="K224" s="212"/>
      <c r="L224" s="212"/>
      <c r="M224" s="212"/>
      <c r="N224" s="212"/>
      <c r="O224" s="212"/>
      <c r="P224" s="212"/>
      <c r="Q224" s="205"/>
      <c r="R224" s="205"/>
      <c r="S224" s="205"/>
      <c r="T224" s="205"/>
      <c r="U224" s="205"/>
      <c r="V224" s="205"/>
    </row>
    <row r="225" spans="3:22" s="203" customFormat="1" ht="12.75" hidden="1" x14ac:dyDescent="0.25">
      <c r="C225" s="211"/>
      <c r="D225" s="212"/>
      <c r="E225" s="212"/>
      <c r="F225" s="212"/>
      <c r="G225" s="212"/>
      <c r="H225" s="212"/>
      <c r="I225" s="212"/>
      <c r="J225" s="212"/>
      <c r="K225" s="212"/>
      <c r="L225" s="212"/>
      <c r="M225" s="212"/>
      <c r="N225" s="212"/>
      <c r="O225" s="212"/>
      <c r="P225" s="212"/>
      <c r="Q225" s="205"/>
      <c r="R225" s="205"/>
      <c r="S225" s="205"/>
      <c r="T225" s="205"/>
      <c r="U225" s="205"/>
      <c r="V225" s="205"/>
    </row>
    <row r="226" spans="3:22" s="203" customFormat="1" ht="12.75" hidden="1" x14ac:dyDescent="0.25">
      <c r="C226" s="211"/>
      <c r="D226" s="212"/>
      <c r="E226" s="212"/>
      <c r="F226" s="212"/>
      <c r="G226" s="212"/>
      <c r="H226" s="212"/>
      <c r="I226" s="212"/>
      <c r="J226" s="212"/>
      <c r="K226" s="212"/>
      <c r="L226" s="212"/>
      <c r="M226" s="212"/>
      <c r="N226" s="212"/>
      <c r="O226" s="212"/>
      <c r="P226" s="212"/>
      <c r="Q226" s="205"/>
      <c r="R226" s="205"/>
      <c r="S226" s="205"/>
      <c r="T226" s="205"/>
      <c r="U226" s="205"/>
      <c r="V226" s="205"/>
    </row>
    <row r="227" spans="3:22" s="203" customFormat="1" ht="12.75" hidden="1" x14ac:dyDescent="0.25">
      <c r="C227" s="211"/>
      <c r="D227" s="212"/>
      <c r="E227" s="212"/>
      <c r="F227" s="212"/>
      <c r="G227" s="212"/>
      <c r="H227" s="212"/>
      <c r="I227" s="212"/>
      <c r="J227" s="212"/>
      <c r="K227" s="212"/>
      <c r="L227" s="212"/>
      <c r="M227" s="212"/>
      <c r="N227" s="212"/>
      <c r="O227" s="212"/>
      <c r="P227" s="212"/>
      <c r="Q227" s="205"/>
      <c r="R227" s="205"/>
      <c r="S227" s="205"/>
      <c r="T227" s="205"/>
      <c r="U227" s="205"/>
      <c r="V227" s="205"/>
    </row>
    <row r="228" spans="3:22" s="203" customFormat="1" ht="12.75" hidden="1" x14ac:dyDescent="0.25">
      <c r="C228" s="211"/>
      <c r="D228" s="212"/>
      <c r="E228" s="212"/>
      <c r="F228" s="212"/>
      <c r="G228" s="212"/>
      <c r="H228" s="212"/>
      <c r="I228" s="212"/>
      <c r="J228" s="212"/>
      <c r="K228" s="212"/>
      <c r="L228" s="212"/>
      <c r="M228" s="212"/>
      <c r="N228" s="212"/>
      <c r="O228" s="212"/>
      <c r="P228" s="212"/>
      <c r="Q228" s="205"/>
      <c r="R228" s="205"/>
      <c r="S228" s="205"/>
      <c r="T228" s="205"/>
      <c r="U228" s="205"/>
      <c r="V228" s="205"/>
    </row>
    <row r="229" spans="3:22" s="203" customFormat="1" ht="12.75" hidden="1" x14ac:dyDescent="0.25">
      <c r="C229" s="211"/>
      <c r="D229" s="212"/>
      <c r="E229" s="212"/>
      <c r="F229" s="212"/>
      <c r="G229" s="212"/>
      <c r="H229" s="212"/>
      <c r="I229" s="212"/>
      <c r="J229" s="212"/>
      <c r="K229" s="212"/>
      <c r="L229" s="212"/>
      <c r="M229" s="212"/>
      <c r="N229" s="212"/>
      <c r="O229" s="212"/>
      <c r="P229" s="212"/>
      <c r="Q229" s="205"/>
      <c r="R229" s="205"/>
      <c r="S229" s="205"/>
      <c r="T229" s="205"/>
      <c r="U229" s="205"/>
      <c r="V229" s="205"/>
    </row>
    <row r="230" spans="3:22" s="203" customFormat="1" ht="12.75" hidden="1" x14ac:dyDescent="0.25">
      <c r="C230" s="211"/>
      <c r="D230" s="212"/>
      <c r="E230" s="212"/>
      <c r="F230" s="212"/>
      <c r="G230" s="212"/>
      <c r="H230" s="212"/>
      <c r="I230" s="212"/>
      <c r="J230" s="212"/>
      <c r="K230" s="212"/>
      <c r="L230" s="212"/>
      <c r="M230" s="212"/>
      <c r="N230" s="212"/>
      <c r="O230" s="212"/>
      <c r="P230" s="212"/>
      <c r="Q230" s="205"/>
      <c r="R230" s="205"/>
      <c r="S230" s="205"/>
      <c r="T230" s="205"/>
      <c r="U230" s="205"/>
      <c r="V230" s="205"/>
    </row>
    <row r="231" spans="3:22" s="203" customFormat="1" ht="12.75" hidden="1" x14ac:dyDescent="0.25">
      <c r="C231" s="211"/>
      <c r="D231" s="212"/>
      <c r="E231" s="212"/>
      <c r="F231" s="212"/>
      <c r="G231" s="212"/>
      <c r="H231" s="212"/>
      <c r="I231" s="212"/>
      <c r="J231" s="212"/>
      <c r="K231" s="212"/>
      <c r="L231" s="212"/>
      <c r="M231" s="212"/>
      <c r="N231" s="212"/>
      <c r="O231" s="212"/>
      <c r="P231" s="212"/>
      <c r="Q231" s="205"/>
      <c r="R231" s="205"/>
      <c r="S231" s="205"/>
      <c r="T231" s="205"/>
      <c r="U231" s="205"/>
      <c r="V231" s="205"/>
    </row>
    <row r="232" spans="3:22" s="203" customFormat="1" ht="12.75" hidden="1" x14ac:dyDescent="0.25">
      <c r="C232" s="211"/>
      <c r="D232" s="212"/>
      <c r="E232" s="212"/>
      <c r="F232" s="212"/>
      <c r="G232" s="212"/>
      <c r="H232" s="212"/>
      <c r="I232" s="212"/>
      <c r="J232" s="212"/>
      <c r="K232" s="212"/>
      <c r="L232" s="212"/>
      <c r="M232" s="212"/>
      <c r="N232" s="212"/>
      <c r="O232" s="212"/>
      <c r="P232" s="212"/>
      <c r="Q232" s="205"/>
      <c r="R232" s="205"/>
      <c r="S232" s="205"/>
      <c r="T232" s="205"/>
      <c r="U232" s="205"/>
      <c r="V232" s="205"/>
    </row>
    <row r="233" spans="3:22" s="203" customFormat="1" ht="12.75" hidden="1" x14ac:dyDescent="0.25">
      <c r="C233" s="211"/>
      <c r="D233" s="212"/>
      <c r="E233" s="212"/>
      <c r="F233" s="212"/>
      <c r="G233" s="212"/>
      <c r="H233" s="212"/>
      <c r="I233" s="212"/>
      <c r="J233" s="212"/>
      <c r="K233" s="212"/>
      <c r="L233" s="212"/>
      <c r="M233" s="212"/>
      <c r="N233" s="212"/>
      <c r="O233" s="212"/>
      <c r="P233" s="212"/>
      <c r="Q233" s="205"/>
      <c r="R233" s="205"/>
      <c r="S233" s="205"/>
      <c r="T233" s="205"/>
      <c r="U233" s="205"/>
      <c r="V233" s="205"/>
    </row>
    <row r="234" spans="3:22" s="203" customFormat="1" ht="12.75" hidden="1" x14ac:dyDescent="0.25">
      <c r="C234" s="211"/>
      <c r="D234" s="212"/>
      <c r="E234" s="212"/>
      <c r="F234" s="212"/>
      <c r="G234" s="212"/>
      <c r="H234" s="212"/>
      <c r="I234" s="212"/>
      <c r="J234" s="212"/>
      <c r="K234" s="212"/>
      <c r="L234" s="212"/>
      <c r="M234" s="212"/>
      <c r="N234" s="212"/>
      <c r="O234" s="212"/>
      <c r="P234" s="212"/>
      <c r="Q234" s="205"/>
      <c r="R234" s="205"/>
      <c r="S234" s="205"/>
      <c r="T234" s="205"/>
      <c r="U234" s="205"/>
      <c r="V234" s="205"/>
    </row>
    <row r="235" spans="3:22" s="203" customFormat="1" ht="12.75" hidden="1" x14ac:dyDescent="0.25">
      <c r="C235" s="211"/>
      <c r="D235" s="212"/>
      <c r="E235" s="212"/>
      <c r="F235" s="212"/>
      <c r="G235" s="212"/>
      <c r="H235" s="212"/>
      <c r="I235" s="212"/>
      <c r="J235" s="212"/>
      <c r="K235" s="212"/>
      <c r="L235" s="212"/>
      <c r="M235" s="212"/>
      <c r="N235" s="212"/>
      <c r="O235" s="212"/>
      <c r="P235" s="212"/>
      <c r="Q235" s="205"/>
      <c r="R235" s="205"/>
      <c r="S235" s="205"/>
      <c r="T235" s="205"/>
      <c r="U235" s="205"/>
      <c r="V235" s="205"/>
    </row>
    <row r="236" spans="3:22" s="203" customFormat="1" ht="12.75" hidden="1" x14ac:dyDescent="0.25">
      <c r="C236" s="211"/>
      <c r="D236" s="212"/>
      <c r="E236" s="212"/>
      <c r="F236" s="212"/>
      <c r="G236" s="212"/>
      <c r="H236" s="212"/>
      <c r="I236" s="212"/>
      <c r="J236" s="212"/>
      <c r="K236" s="212"/>
      <c r="L236" s="212"/>
      <c r="M236" s="212"/>
      <c r="N236" s="212"/>
      <c r="O236" s="212"/>
      <c r="P236" s="212"/>
      <c r="Q236" s="205"/>
      <c r="R236" s="205"/>
      <c r="S236" s="205"/>
      <c r="T236" s="205"/>
      <c r="U236" s="205"/>
      <c r="V236" s="205"/>
    </row>
    <row r="237" spans="3:22" s="203" customFormat="1" ht="12.75" hidden="1" x14ac:dyDescent="0.25">
      <c r="C237" s="211"/>
      <c r="D237" s="212"/>
      <c r="E237" s="212"/>
      <c r="F237" s="212"/>
      <c r="G237" s="212"/>
      <c r="H237" s="212"/>
      <c r="I237" s="212"/>
      <c r="J237" s="212"/>
      <c r="K237" s="212"/>
      <c r="L237" s="212"/>
      <c r="M237" s="212"/>
      <c r="N237" s="212"/>
      <c r="O237" s="212"/>
      <c r="P237" s="212"/>
      <c r="Q237" s="205"/>
      <c r="R237" s="205"/>
      <c r="S237" s="205"/>
      <c r="T237" s="205"/>
      <c r="U237" s="205"/>
      <c r="V237" s="205"/>
    </row>
    <row r="238" spans="3:22" s="203" customFormat="1" ht="12.75" hidden="1" x14ac:dyDescent="0.25">
      <c r="C238" s="211"/>
      <c r="D238" s="212"/>
      <c r="E238" s="212"/>
      <c r="F238" s="212"/>
      <c r="G238" s="212"/>
      <c r="H238" s="212"/>
      <c r="I238" s="212"/>
      <c r="J238" s="212"/>
      <c r="K238" s="212"/>
      <c r="L238" s="212"/>
      <c r="M238" s="212"/>
      <c r="N238" s="212"/>
      <c r="O238" s="212"/>
      <c r="P238" s="212"/>
      <c r="Q238" s="205"/>
      <c r="R238" s="205"/>
      <c r="S238" s="205"/>
      <c r="T238" s="205"/>
      <c r="U238" s="205"/>
      <c r="V238" s="205"/>
    </row>
    <row r="239" spans="3:22" s="203" customFormat="1" ht="12.75" hidden="1" x14ac:dyDescent="0.25">
      <c r="C239" s="211"/>
      <c r="D239" s="212"/>
      <c r="E239" s="212"/>
      <c r="F239" s="212"/>
      <c r="G239" s="212"/>
      <c r="H239" s="212"/>
      <c r="I239" s="212"/>
      <c r="J239" s="212"/>
      <c r="K239" s="212"/>
      <c r="L239" s="212"/>
      <c r="M239" s="212"/>
      <c r="N239" s="212"/>
      <c r="O239" s="212"/>
      <c r="P239" s="212"/>
      <c r="Q239" s="205"/>
      <c r="R239" s="205"/>
      <c r="S239" s="205"/>
      <c r="T239" s="205"/>
      <c r="U239" s="205"/>
      <c r="V239" s="205"/>
    </row>
    <row r="240" spans="3:22" s="203" customFormat="1" ht="12.75" hidden="1" x14ac:dyDescent="0.25">
      <c r="C240" s="211"/>
      <c r="D240" s="212"/>
      <c r="E240" s="212"/>
      <c r="F240" s="212"/>
      <c r="G240" s="212"/>
      <c r="H240" s="212"/>
      <c r="I240" s="212"/>
      <c r="J240" s="212"/>
      <c r="K240" s="212"/>
      <c r="L240" s="212"/>
      <c r="M240" s="212"/>
      <c r="N240" s="212"/>
      <c r="O240" s="212"/>
      <c r="P240" s="212"/>
      <c r="Q240" s="205"/>
      <c r="R240" s="205"/>
      <c r="S240" s="205"/>
      <c r="T240" s="205"/>
      <c r="U240" s="205"/>
      <c r="V240" s="205"/>
    </row>
    <row r="241" spans="3:22" s="203" customFormat="1" ht="12.75" hidden="1" x14ac:dyDescent="0.25">
      <c r="C241" s="211"/>
      <c r="D241" s="212"/>
      <c r="E241" s="212"/>
      <c r="F241" s="212"/>
      <c r="G241" s="212"/>
      <c r="H241" s="212"/>
      <c r="I241" s="212"/>
      <c r="J241" s="212"/>
      <c r="K241" s="212"/>
      <c r="L241" s="212"/>
      <c r="M241" s="212"/>
      <c r="N241" s="212"/>
      <c r="O241" s="212"/>
      <c r="P241" s="212"/>
      <c r="Q241" s="205"/>
      <c r="R241" s="205"/>
      <c r="S241" s="205"/>
      <c r="T241" s="205"/>
      <c r="U241" s="205"/>
      <c r="V241" s="205"/>
    </row>
    <row r="242" spans="3:22" s="203" customFormat="1" ht="12.75" hidden="1" x14ac:dyDescent="0.25">
      <c r="C242" s="211"/>
      <c r="D242" s="212"/>
      <c r="E242" s="212"/>
      <c r="F242" s="212"/>
      <c r="G242" s="212"/>
      <c r="H242" s="212"/>
      <c r="I242" s="212"/>
      <c r="J242" s="212"/>
      <c r="K242" s="212"/>
      <c r="L242" s="212"/>
      <c r="M242" s="212"/>
      <c r="N242" s="212"/>
      <c r="O242" s="212"/>
      <c r="P242" s="212"/>
      <c r="Q242" s="205"/>
      <c r="R242" s="205"/>
      <c r="S242" s="205"/>
      <c r="T242" s="205"/>
      <c r="U242" s="205"/>
      <c r="V242" s="205"/>
    </row>
    <row r="243" spans="3:22" s="203" customFormat="1" ht="12.75" hidden="1" x14ac:dyDescent="0.25">
      <c r="C243" s="211"/>
      <c r="D243" s="212"/>
      <c r="E243" s="212"/>
      <c r="F243" s="212"/>
      <c r="G243" s="212"/>
      <c r="H243" s="212"/>
      <c r="I243" s="212"/>
      <c r="J243" s="212"/>
      <c r="K243" s="212"/>
      <c r="L243" s="212"/>
      <c r="M243" s="212"/>
      <c r="N243" s="212"/>
      <c r="O243" s="212"/>
      <c r="P243" s="212"/>
      <c r="Q243" s="205"/>
      <c r="R243" s="205"/>
      <c r="S243" s="205"/>
      <c r="T243" s="205"/>
      <c r="U243" s="205"/>
      <c r="V243" s="205"/>
    </row>
    <row r="244" spans="3:22" s="203" customFormat="1" ht="12.75" hidden="1" x14ac:dyDescent="0.25">
      <c r="C244" s="211"/>
      <c r="D244" s="212"/>
      <c r="E244" s="212"/>
      <c r="F244" s="212"/>
      <c r="G244" s="212"/>
      <c r="H244" s="212"/>
      <c r="I244" s="212"/>
      <c r="J244" s="212"/>
      <c r="K244" s="212"/>
      <c r="L244" s="212"/>
      <c r="M244" s="212"/>
      <c r="N244" s="212"/>
      <c r="O244" s="212"/>
      <c r="P244" s="212"/>
      <c r="Q244" s="205"/>
      <c r="R244" s="205"/>
      <c r="S244" s="205"/>
      <c r="T244" s="205"/>
      <c r="U244" s="205"/>
      <c r="V244" s="205"/>
    </row>
    <row r="245" spans="3:22" s="203" customFormat="1" ht="12.75" hidden="1" x14ac:dyDescent="0.25">
      <c r="C245" s="211"/>
      <c r="D245" s="212"/>
      <c r="E245" s="212"/>
      <c r="F245" s="212"/>
      <c r="G245" s="212"/>
      <c r="H245" s="212"/>
      <c r="I245" s="212"/>
      <c r="J245" s="212"/>
      <c r="K245" s="212"/>
      <c r="L245" s="212"/>
      <c r="M245" s="212"/>
      <c r="N245" s="212"/>
      <c r="O245" s="212"/>
      <c r="P245" s="212"/>
      <c r="Q245" s="205"/>
      <c r="R245" s="205"/>
      <c r="S245" s="205"/>
      <c r="T245" s="205"/>
      <c r="U245" s="205"/>
      <c r="V245" s="205"/>
    </row>
    <row r="246" spans="3:22" s="203" customFormat="1" ht="12.75" hidden="1" x14ac:dyDescent="0.25">
      <c r="C246" s="211"/>
      <c r="D246" s="212"/>
      <c r="E246" s="212"/>
      <c r="F246" s="212"/>
      <c r="G246" s="212"/>
      <c r="H246" s="212"/>
      <c r="I246" s="212"/>
      <c r="J246" s="212"/>
      <c r="K246" s="212"/>
      <c r="L246" s="212"/>
      <c r="M246" s="212"/>
      <c r="N246" s="212"/>
      <c r="O246" s="212"/>
      <c r="P246" s="212"/>
      <c r="Q246" s="205"/>
      <c r="R246" s="205"/>
      <c r="S246" s="205"/>
      <c r="T246" s="205"/>
      <c r="U246" s="205"/>
      <c r="V246" s="205"/>
    </row>
    <row r="247" spans="3:22" s="203" customFormat="1" ht="12.75" hidden="1" x14ac:dyDescent="0.25">
      <c r="C247" s="211"/>
      <c r="D247" s="212"/>
      <c r="E247" s="212"/>
      <c r="F247" s="212"/>
      <c r="G247" s="212"/>
      <c r="H247" s="212"/>
      <c r="I247" s="212"/>
      <c r="J247" s="212"/>
      <c r="K247" s="212"/>
      <c r="L247" s="212"/>
      <c r="M247" s="212"/>
      <c r="N247" s="212"/>
      <c r="O247" s="212"/>
      <c r="P247" s="212"/>
      <c r="Q247" s="205"/>
      <c r="R247" s="205"/>
      <c r="S247" s="205"/>
      <c r="T247" s="205"/>
      <c r="U247" s="205"/>
      <c r="V247" s="205"/>
    </row>
    <row r="248" spans="3:22" s="203" customFormat="1" ht="12.75" hidden="1" x14ac:dyDescent="0.25">
      <c r="C248" s="211"/>
      <c r="D248" s="212"/>
      <c r="E248" s="212"/>
      <c r="F248" s="212"/>
      <c r="G248" s="212"/>
      <c r="H248" s="212"/>
      <c r="I248" s="212"/>
      <c r="J248" s="212"/>
      <c r="K248" s="212"/>
      <c r="L248" s="212"/>
      <c r="M248" s="212"/>
      <c r="N248" s="212"/>
      <c r="O248" s="212"/>
      <c r="P248" s="212"/>
      <c r="Q248" s="205"/>
      <c r="R248" s="205"/>
      <c r="S248" s="205"/>
      <c r="T248" s="205"/>
      <c r="U248" s="205"/>
      <c r="V248" s="205"/>
    </row>
    <row r="249" spans="3:22" s="203" customFormat="1" ht="12.75" hidden="1" x14ac:dyDescent="0.25">
      <c r="C249" s="211"/>
      <c r="D249" s="212"/>
      <c r="E249" s="212"/>
      <c r="F249" s="212"/>
      <c r="G249" s="212"/>
      <c r="H249" s="212"/>
      <c r="I249" s="212"/>
      <c r="J249" s="212"/>
      <c r="K249" s="212"/>
      <c r="L249" s="212"/>
      <c r="M249" s="212"/>
      <c r="N249" s="212"/>
      <c r="O249" s="212"/>
      <c r="P249" s="212"/>
      <c r="Q249" s="205"/>
      <c r="R249" s="205"/>
      <c r="S249" s="205"/>
      <c r="T249" s="205"/>
      <c r="U249" s="205"/>
      <c r="V249" s="205"/>
    </row>
    <row r="250" spans="3:22" s="203" customFormat="1" ht="12.75" hidden="1" x14ac:dyDescent="0.25">
      <c r="C250" s="211"/>
      <c r="D250" s="212"/>
      <c r="E250" s="212"/>
      <c r="F250" s="212"/>
      <c r="G250" s="212"/>
      <c r="H250" s="212"/>
      <c r="I250" s="212"/>
      <c r="J250" s="212"/>
      <c r="K250" s="212"/>
      <c r="L250" s="212"/>
      <c r="M250" s="212"/>
      <c r="N250" s="212"/>
      <c r="O250" s="212"/>
      <c r="P250" s="212"/>
      <c r="Q250" s="205"/>
      <c r="R250" s="205"/>
      <c r="S250" s="205"/>
      <c r="T250" s="205"/>
      <c r="U250" s="205"/>
      <c r="V250" s="205"/>
    </row>
    <row r="251" spans="3:22" s="203" customFormat="1" ht="12.75" hidden="1" x14ac:dyDescent="0.25">
      <c r="C251" s="211"/>
      <c r="D251" s="212"/>
      <c r="E251" s="212"/>
      <c r="F251" s="212"/>
      <c r="G251" s="212"/>
      <c r="H251" s="212"/>
      <c r="I251" s="212"/>
      <c r="J251" s="212"/>
      <c r="K251" s="212"/>
      <c r="L251" s="212"/>
      <c r="M251" s="212"/>
      <c r="N251" s="212"/>
      <c r="O251" s="212"/>
      <c r="P251" s="212"/>
      <c r="Q251" s="205"/>
      <c r="R251" s="205"/>
      <c r="S251" s="205"/>
      <c r="T251" s="205"/>
      <c r="U251" s="205"/>
      <c r="V251" s="205"/>
    </row>
    <row r="252" spans="3:22" s="203" customFormat="1" ht="12.75" hidden="1" x14ac:dyDescent="0.25">
      <c r="C252" s="211"/>
      <c r="D252" s="212"/>
      <c r="E252" s="212"/>
      <c r="F252" s="212"/>
      <c r="G252" s="212"/>
      <c r="H252" s="212"/>
      <c r="I252" s="212"/>
      <c r="J252" s="212"/>
      <c r="K252" s="212"/>
      <c r="L252" s="212"/>
      <c r="M252" s="212"/>
      <c r="N252" s="212"/>
      <c r="O252" s="212"/>
      <c r="P252" s="212"/>
      <c r="Q252" s="205"/>
      <c r="R252" s="205"/>
      <c r="S252" s="205"/>
      <c r="T252" s="205"/>
      <c r="U252" s="205"/>
      <c r="V252" s="205"/>
    </row>
    <row r="253" spans="3:22" s="203" customFormat="1" ht="12.75" hidden="1" x14ac:dyDescent="0.25">
      <c r="C253" s="211"/>
      <c r="D253" s="212"/>
      <c r="E253" s="212"/>
      <c r="F253" s="212"/>
      <c r="G253" s="212"/>
      <c r="H253" s="212"/>
      <c r="I253" s="212"/>
      <c r="J253" s="212"/>
      <c r="K253" s="212"/>
      <c r="L253" s="212"/>
      <c r="M253" s="212"/>
      <c r="N253" s="212"/>
      <c r="O253" s="212"/>
      <c r="P253" s="212"/>
      <c r="Q253" s="205"/>
      <c r="R253" s="205"/>
      <c r="S253" s="205"/>
      <c r="T253" s="205"/>
      <c r="U253" s="205"/>
      <c r="V253" s="205"/>
    </row>
    <row r="254" spans="3:22" s="203" customFormat="1" ht="12.75" hidden="1" x14ac:dyDescent="0.25">
      <c r="C254" s="211"/>
      <c r="D254" s="212"/>
      <c r="E254" s="212"/>
      <c r="F254" s="212"/>
      <c r="G254" s="212"/>
      <c r="H254" s="212"/>
      <c r="I254" s="212"/>
      <c r="J254" s="212"/>
      <c r="K254" s="212"/>
      <c r="L254" s="212"/>
      <c r="M254" s="212"/>
      <c r="N254" s="212"/>
      <c r="O254" s="212"/>
      <c r="P254" s="212"/>
      <c r="Q254" s="205"/>
      <c r="R254" s="205"/>
      <c r="S254" s="205"/>
      <c r="T254" s="205"/>
      <c r="U254" s="205"/>
      <c r="V254" s="205"/>
    </row>
    <row r="255" spans="3:22" s="203" customFormat="1" ht="12.75" hidden="1" x14ac:dyDescent="0.25">
      <c r="C255" s="211"/>
      <c r="D255" s="212"/>
      <c r="E255" s="212"/>
      <c r="F255" s="212"/>
      <c r="G255" s="212"/>
      <c r="H255" s="212"/>
      <c r="I255" s="212"/>
      <c r="J255" s="212"/>
      <c r="K255" s="212"/>
      <c r="L255" s="212"/>
      <c r="M255" s="212"/>
      <c r="N255" s="212"/>
      <c r="O255" s="212"/>
      <c r="P255" s="212"/>
      <c r="Q255" s="205"/>
      <c r="R255" s="205"/>
      <c r="S255" s="205"/>
      <c r="T255" s="205"/>
      <c r="U255" s="205"/>
      <c r="V255" s="205"/>
    </row>
    <row r="256" spans="3:22" s="203" customFormat="1" ht="12.75" hidden="1" x14ac:dyDescent="0.25">
      <c r="C256" s="211"/>
      <c r="D256" s="212"/>
      <c r="E256" s="212"/>
      <c r="F256" s="212"/>
      <c r="G256" s="212"/>
      <c r="H256" s="212"/>
      <c r="I256" s="212"/>
      <c r="J256" s="212"/>
      <c r="K256" s="212"/>
      <c r="L256" s="212"/>
      <c r="M256" s="212"/>
      <c r="N256" s="212"/>
      <c r="O256" s="212"/>
      <c r="P256" s="212"/>
      <c r="Q256" s="205"/>
      <c r="R256" s="205"/>
      <c r="S256" s="205"/>
      <c r="T256" s="205"/>
      <c r="U256" s="205"/>
      <c r="V256" s="205"/>
    </row>
    <row r="257" spans="3:22" s="203" customFormat="1" ht="12.75" hidden="1" x14ac:dyDescent="0.25">
      <c r="C257" s="211"/>
      <c r="D257" s="212"/>
      <c r="E257" s="212"/>
      <c r="F257" s="212"/>
      <c r="G257" s="212"/>
      <c r="H257" s="212"/>
      <c r="I257" s="212"/>
      <c r="J257" s="212"/>
      <c r="K257" s="212"/>
      <c r="L257" s="212"/>
      <c r="M257" s="212"/>
      <c r="N257" s="212"/>
      <c r="O257" s="212"/>
      <c r="P257" s="212"/>
      <c r="Q257" s="205"/>
      <c r="R257" s="205"/>
      <c r="S257" s="205"/>
      <c r="T257" s="205"/>
      <c r="U257" s="205"/>
      <c r="V257" s="205"/>
    </row>
    <row r="258" spans="3:22" s="203" customFormat="1" ht="12.75" hidden="1" x14ac:dyDescent="0.25">
      <c r="C258" s="211"/>
      <c r="D258" s="212"/>
      <c r="E258" s="212"/>
      <c r="F258" s="212"/>
      <c r="G258" s="212"/>
      <c r="H258" s="212"/>
      <c r="I258" s="212"/>
      <c r="J258" s="212"/>
      <c r="K258" s="212"/>
      <c r="L258" s="212"/>
      <c r="M258" s="212"/>
      <c r="N258" s="212"/>
      <c r="O258" s="212"/>
      <c r="P258" s="212"/>
      <c r="Q258" s="205"/>
      <c r="R258" s="205"/>
      <c r="S258" s="205"/>
      <c r="T258" s="205"/>
      <c r="U258" s="205"/>
      <c r="V258" s="205"/>
    </row>
    <row r="259" spans="3:22" s="203" customFormat="1" ht="12.75" hidden="1" x14ac:dyDescent="0.25">
      <c r="C259" s="211"/>
      <c r="D259" s="212"/>
      <c r="E259" s="212"/>
      <c r="F259" s="212"/>
      <c r="G259" s="212"/>
      <c r="H259" s="212"/>
      <c r="I259" s="212"/>
      <c r="J259" s="212"/>
      <c r="K259" s="212"/>
      <c r="L259" s="212"/>
      <c r="M259" s="212"/>
      <c r="N259" s="212"/>
      <c r="O259" s="212"/>
      <c r="P259" s="212"/>
      <c r="Q259" s="205"/>
      <c r="R259" s="205"/>
      <c r="S259" s="205"/>
      <c r="T259" s="205"/>
      <c r="U259" s="205"/>
      <c r="V259" s="205"/>
    </row>
    <row r="260" spans="3:22" s="203" customFormat="1" ht="12.75" hidden="1" x14ac:dyDescent="0.25">
      <c r="C260" s="211"/>
      <c r="D260" s="212"/>
      <c r="E260" s="212"/>
      <c r="F260" s="212"/>
      <c r="G260" s="212"/>
      <c r="H260" s="212"/>
      <c r="I260" s="212"/>
      <c r="J260" s="212"/>
      <c r="K260" s="212"/>
      <c r="L260" s="212"/>
      <c r="M260" s="212"/>
      <c r="N260" s="212"/>
      <c r="O260" s="212"/>
      <c r="P260" s="212"/>
      <c r="Q260" s="205"/>
      <c r="R260" s="205"/>
      <c r="S260" s="205"/>
      <c r="T260" s="205"/>
      <c r="U260" s="205"/>
      <c r="V260" s="205"/>
    </row>
    <row r="261" spans="3:22" s="203" customFormat="1" ht="12.75" hidden="1" x14ac:dyDescent="0.25">
      <c r="C261" s="211"/>
      <c r="D261" s="212"/>
      <c r="E261" s="212"/>
      <c r="F261" s="212"/>
      <c r="G261" s="212"/>
      <c r="H261" s="212"/>
      <c r="I261" s="212"/>
      <c r="J261" s="212"/>
      <c r="K261" s="212"/>
      <c r="L261" s="212"/>
      <c r="M261" s="212"/>
      <c r="N261" s="212"/>
      <c r="O261" s="212"/>
      <c r="P261" s="212"/>
      <c r="Q261" s="205"/>
      <c r="R261" s="205"/>
      <c r="S261" s="205"/>
      <c r="T261" s="205"/>
      <c r="U261" s="205"/>
      <c r="V261" s="205"/>
    </row>
    <row r="262" spans="3:22" s="203" customFormat="1" ht="12.75" hidden="1" x14ac:dyDescent="0.25">
      <c r="C262" s="211"/>
      <c r="D262" s="212"/>
      <c r="E262" s="212"/>
      <c r="F262" s="212"/>
      <c r="G262" s="212"/>
      <c r="H262" s="212"/>
      <c r="I262" s="212"/>
      <c r="J262" s="212"/>
      <c r="K262" s="212"/>
      <c r="L262" s="212"/>
      <c r="M262" s="212"/>
      <c r="N262" s="212"/>
      <c r="O262" s="212"/>
      <c r="P262" s="212"/>
      <c r="Q262" s="205"/>
      <c r="R262" s="205"/>
      <c r="S262" s="205"/>
      <c r="T262" s="205"/>
      <c r="U262" s="205"/>
      <c r="V262" s="205"/>
    </row>
    <row r="263" spans="3:22" s="203" customFormat="1" ht="12.75" hidden="1" x14ac:dyDescent="0.25">
      <c r="C263" s="211"/>
      <c r="D263" s="212"/>
      <c r="E263" s="212"/>
      <c r="F263" s="212"/>
      <c r="G263" s="212"/>
      <c r="H263" s="212"/>
      <c r="I263" s="212"/>
      <c r="J263" s="212"/>
      <c r="K263" s="212"/>
      <c r="L263" s="212"/>
      <c r="M263" s="212"/>
      <c r="N263" s="212"/>
      <c r="O263" s="212"/>
      <c r="P263" s="212"/>
      <c r="Q263" s="205"/>
      <c r="R263" s="205"/>
      <c r="S263" s="205"/>
      <c r="T263" s="205"/>
      <c r="U263" s="205"/>
      <c r="V263" s="205"/>
    </row>
    <row r="264" spans="3:22" s="203" customFormat="1" ht="12.75" hidden="1" x14ac:dyDescent="0.25">
      <c r="C264" s="211"/>
      <c r="D264" s="212"/>
      <c r="E264" s="212"/>
      <c r="F264" s="212"/>
      <c r="G264" s="212"/>
      <c r="H264" s="212"/>
      <c r="I264" s="212"/>
      <c r="J264" s="212"/>
      <c r="K264" s="212"/>
      <c r="L264" s="212"/>
      <c r="M264" s="212"/>
      <c r="N264" s="212"/>
      <c r="O264" s="212"/>
      <c r="P264" s="212"/>
      <c r="Q264" s="205"/>
      <c r="R264" s="205"/>
      <c r="S264" s="205"/>
      <c r="T264" s="205"/>
      <c r="U264" s="205"/>
      <c r="V264" s="205"/>
    </row>
    <row r="265" spans="3:22" s="203" customFormat="1" ht="12.75" hidden="1" x14ac:dyDescent="0.25">
      <c r="C265" s="211"/>
      <c r="D265" s="212"/>
      <c r="E265" s="212"/>
      <c r="F265" s="212"/>
      <c r="G265" s="212"/>
      <c r="H265" s="212"/>
      <c r="I265" s="212"/>
      <c r="J265" s="212"/>
      <c r="K265" s="212"/>
      <c r="L265" s="212"/>
      <c r="M265" s="212"/>
      <c r="N265" s="212"/>
      <c r="O265" s="212"/>
      <c r="P265" s="212"/>
      <c r="Q265" s="205"/>
      <c r="R265" s="205"/>
      <c r="S265" s="205"/>
      <c r="T265" s="205"/>
      <c r="U265" s="205"/>
      <c r="V265" s="205"/>
    </row>
    <row r="266" spans="3:22" s="203" customFormat="1" ht="12.75" hidden="1" x14ac:dyDescent="0.25">
      <c r="C266" s="211"/>
      <c r="D266" s="212"/>
      <c r="E266" s="212"/>
      <c r="F266" s="212"/>
      <c r="G266" s="212"/>
      <c r="H266" s="212"/>
      <c r="I266" s="212"/>
      <c r="J266" s="212"/>
      <c r="K266" s="212"/>
      <c r="L266" s="212"/>
      <c r="M266" s="212"/>
      <c r="N266" s="212"/>
      <c r="O266" s="212"/>
      <c r="P266" s="212"/>
      <c r="Q266" s="205"/>
      <c r="R266" s="205"/>
      <c r="S266" s="205"/>
      <c r="T266" s="205"/>
      <c r="U266" s="205"/>
      <c r="V266" s="205"/>
    </row>
    <row r="267" spans="3:22" s="203" customFormat="1" ht="12.75" hidden="1" x14ac:dyDescent="0.25">
      <c r="C267" s="211"/>
      <c r="D267" s="212"/>
      <c r="E267" s="212"/>
      <c r="F267" s="212"/>
      <c r="G267" s="212"/>
      <c r="H267" s="212"/>
      <c r="I267" s="212"/>
      <c r="J267" s="212"/>
      <c r="K267" s="212"/>
      <c r="L267" s="212"/>
      <c r="M267" s="212"/>
      <c r="N267" s="212"/>
      <c r="O267" s="212"/>
      <c r="P267" s="212"/>
      <c r="Q267" s="205"/>
      <c r="R267" s="205"/>
      <c r="S267" s="205"/>
      <c r="T267" s="205"/>
      <c r="U267" s="205"/>
      <c r="V267" s="205"/>
    </row>
    <row r="268" spans="3:22" s="203" customFormat="1" ht="12.75" hidden="1" x14ac:dyDescent="0.25">
      <c r="C268" s="211"/>
      <c r="D268" s="212"/>
      <c r="E268" s="212"/>
      <c r="F268" s="212"/>
      <c r="G268" s="212"/>
      <c r="H268" s="212"/>
      <c r="I268" s="212"/>
      <c r="J268" s="212"/>
      <c r="K268" s="212"/>
      <c r="L268" s="212"/>
      <c r="M268" s="212"/>
      <c r="N268" s="212"/>
      <c r="O268" s="212"/>
      <c r="P268" s="212"/>
      <c r="Q268" s="205"/>
      <c r="R268" s="205"/>
      <c r="S268" s="205"/>
      <c r="T268" s="205"/>
      <c r="U268" s="205"/>
      <c r="V268" s="205"/>
    </row>
    <row r="269" spans="3:22" s="203" customFormat="1" ht="12.75" hidden="1" x14ac:dyDescent="0.25">
      <c r="C269" s="211"/>
      <c r="D269" s="212"/>
      <c r="E269" s="212"/>
      <c r="F269" s="212"/>
      <c r="G269" s="212"/>
      <c r="H269" s="212"/>
      <c r="I269" s="212"/>
      <c r="J269" s="212"/>
      <c r="K269" s="212"/>
      <c r="L269" s="212"/>
      <c r="M269" s="212"/>
      <c r="N269" s="212"/>
      <c r="O269" s="212"/>
      <c r="P269" s="212"/>
      <c r="Q269" s="205"/>
      <c r="R269" s="205"/>
      <c r="S269" s="205"/>
      <c r="T269" s="205"/>
      <c r="U269" s="205"/>
      <c r="V269" s="205"/>
    </row>
    <row r="270" spans="3:22" s="203" customFormat="1" ht="12.75" hidden="1" x14ac:dyDescent="0.25">
      <c r="C270" s="211"/>
      <c r="D270" s="212"/>
      <c r="E270" s="212"/>
      <c r="F270" s="212"/>
      <c r="G270" s="212"/>
      <c r="H270" s="212"/>
      <c r="I270" s="212"/>
      <c r="J270" s="212"/>
      <c r="K270" s="212"/>
      <c r="L270" s="212"/>
      <c r="M270" s="212"/>
      <c r="N270" s="212"/>
      <c r="O270" s="212"/>
      <c r="P270" s="212"/>
      <c r="Q270" s="205"/>
      <c r="R270" s="205"/>
      <c r="S270" s="205"/>
      <c r="T270" s="205"/>
      <c r="U270" s="205"/>
      <c r="V270" s="205"/>
    </row>
    <row r="271" spans="3:22" s="203" customFormat="1" ht="12.75" hidden="1" x14ac:dyDescent="0.25">
      <c r="C271" s="211"/>
      <c r="D271" s="212"/>
      <c r="E271" s="212"/>
      <c r="F271" s="212"/>
      <c r="G271" s="212"/>
      <c r="H271" s="212"/>
      <c r="I271" s="212"/>
      <c r="J271" s="212"/>
      <c r="K271" s="212"/>
      <c r="L271" s="212"/>
      <c r="M271" s="212"/>
      <c r="N271" s="212"/>
      <c r="O271" s="212"/>
      <c r="P271" s="212"/>
      <c r="Q271" s="205"/>
      <c r="R271" s="205"/>
      <c r="S271" s="205"/>
      <c r="T271" s="205"/>
      <c r="U271" s="205"/>
      <c r="V271" s="205"/>
    </row>
    <row r="272" spans="3:22" s="203" customFormat="1" ht="12.75" hidden="1" x14ac:dyDescent="0.25">
      <c r="C272" s="211"/>
      <c r="D272" s="212"/>
      <c r="E272" s="212"/>
      <c r="F272" s="212"/>
      <c r="G272" s="212"/>
      <c r="H272" s="212"/>
      <c r="I272" s="212"/>
      <c r="J272" s="212"/>
      <c r="K272" s="212"/>
      <c r="L272" s="212"/>
      <c r="M272" s="212"/>
      <c r="N272" s="212"/>
      <c r="O272" s="212"/>
      <c r="P272" s="212"/>
      <c r="Q272" s="205"/>
      <c r="R272" s="205"/>
      <c r="S272" s="205"/>
      <c r="T272" s="205"/>
      <c r="U272" s="205"/>
      <c r="V272" s="205"/>
    </row>
    <row r="273" spans="3:22" s="203" customFormat="1" ht="12.75" hidden="1" x14ac:dyDescent="0.25">
      <c r="C273" s="211"/>
      <c r="D273" s="212"/>
      <c r="E273" s="212"/>
      <c r="F273" s="212"/>
      <c r="G273" s="212"/>
      <c r="H273" s="212"/>
      <c r="I273" s="212"/>
      <c r="J273" s="212"/>
      <c r="K273" s="212"/>
      <c r="L273" s="212"/>
      <c r="M273" s="212"/>
      <c r="N273" s="212"/>
      <c r="O273" s="212"/>
      <c r="P273" s="212"/>
      <c r="Q273" s="205"/>
      <c r="R273" s="205"/>
      <c r="S273" s="205"/>
      <c r="T273" s="205"/>
      <c r="U273" s="205"/>
      <c r="V273" s="205"/>
    </row>
    <row r="274" spans="3:22" s="203" customFormat="1" ht="12.75" hidden="1" x14ac:dyDescent="0.25">
      <c r="C274" s="211"/>
      <c r="D274" s="212"/>
      <c r="E274" s="212"/>
      <c r="F274" s="212"/>
      <c r="G274" s="212"/>
      <c r="H274" s="212"/>
      <c r="I274" s="212"/>
      <c r="J274" s="212"/>
      <c r="K274" s="212"/>
      <c r="L274" s="212"/>
      <c r="M274" s="212"/>
      <c r="N274" s="212"/>
      <c r="O274" s="212"/>
      <c r="P274" s="212"/>
      <c r="Q274" s="205"/>
      <c r="R274" s="205"/>
      <c r="S274" s="205"/>
      <c r="T274" s="205"/>
      <c r="U274" s="205"/>
      <c r="V274" s="205"/>
    </row>
    <row r="275" spans="3:22" s="203" customFormat="1" ht="12.75" hidden="1" x14ac:dyDescent="0.25">
      <c r="C275" s="211"/>
      <c r="D275" s="212"/>
      <c r="E275" s="212"/>
      <c r="F275" s="212"/>
      <c r="G275" s="212"/>
      <c r="H275" s="212"/>
      <c r="I275" s="212"/>
      <c r="J275" s="212"/>
      <c r="K275" s="212"/>
      <c r="L275" s="212"/>
      <c r="M275" s="212"/>
      <c r="N275" s="212"/>
      <c r="O275" s="212"/>
      <c r="P275" s="212"/>
      <c r="Q275" s="205"/>
      <c r="R275" s="205"/>
      <c r="S275" s="205"/>
      <c r="T275" s="205"/>
      <c r="U275" s="205"/>
      <c r="V275" s="205"/>
    </row>
    <row r="276" spans="3:22" s="203" customFormat="1" ht="12.75" hidden="1" x14ac:dyDescent="0.25">
      <c r="C276" s="211"/>
      <c r="D276" s="212"/>
      <c r="E276" s="212"/>
      <c r="F276" s="212"/>
      <c r="G276" s="212"/>
      <c r="H276" s="212"/>
      <c r="I276" s="212"/>
      <c r="J276" s="212"/>
      <c r="K276" s="212"/>
      <c r="L276" s="212"/>
      <c r="M276" s="212"/>
      <c r="N276" s="212"/>
      <c r="O276" s="212"/>
      <c r="P276" s="212"/>
      <c r="Q276" s="205"/>
      <c r="R276" s="205"/>
      <c r="S276" s="205"/>
      <c r="T276" s="205"/>
      <c r="U276" s="205"/>
      <c r="V276" s="205"/>
    </row>
    <row r="277" spans="3:22" s="203" customFormat="1" ht="12.75" hidden="1" x14ac:dyDescent="0.25">
      <c r="C277" s="211"/>
      <c r="D277" s="212"/>
      <c r="E277" s="212"/>
      <c r="F277" s="212"/>
      <c r="G277" s="212"/>
      <c r="H277" s="212"/>
      <c r="I277" s="212"/>
      <c r="J277" s="212"/>
      <c r="K277" s="212"/>
      <c r="L277" s="212"/>
      <c r="M277" s="212"/>
      <c r="N277" s="212"/>
      <c r="O277" s="212"/>
      <c r="P277" s="212"/>
      <c r="Q277" s="205"/>
      <c r="R277" s="205"/>
      <c r="S277" s="205"/>
      <c r="T277" s="205"/>
      <c r="U277" s="205"/>
      <c r="V277" s="205"/>
    </row>
    <row r="278" spans="3:22" s="203" customFormat="1" ht="12.75" hidden="1" x14ac:dyDescent="0.25">
      <c r="C278" s="211"/>
      <c r="D278" s="212"/>
      <c r="E278" s="212"/>
      <c r="F278" s="212"/>
      <c r="G278" s="212"/>
      <c r="H278" s="212"/>
      <c r="I278" s="212"/>
      <c r="J278" s="212"/>
      <c r="K278" s="212"/>
      <c r="L278" s="212"/>
      <c r="M278" s="212"/>
      <c r="N278" s="212"/>
      <c r="O278" s="212"/>
      <c r="P278" s="212"/>
      <c r="Q278" s="205"/>
      <c r="R278" s="205"/>
      <c r="S278" s="205"/>
      <c r="T278" s="205"/>
      <c r="U278" s="205"/>
      <c r="V278" s="205"/>
    </row>
    <row r="279" spans="3:22" s="203" customFormat="1" ht="12.75" hidden="1" x14ac:dyDescent="0.25">
      <c r="C279" s="211"/>
      <c r="D279" s="212"/>
      <c r="E279" s="212"/>
      <c r="F279" s="212"/>
      <c r="G279" s="212"/>
      <c r="H279" s="212"/>
      <c r="I279" s="212"/>
      <c r="J279" s="212"/>
      <c r="K279" s="212"/>
      <c r="L279" s="212"/>
      <c r="M279" s="212"/>
      <c r="N279" s="212"/>
      <c r="O279" s="212"/>
      <c r="P279" s="212"/>
      <c r="Q279" s="205"/>
      <c r="R279" s="205"/>
      <c r="S279" s="205"/>
      <c r="T279" s="205"/>
      <c r="U279" s="205"/>
      <c r="V279" s="205"/>
    </row>
    <row r="280" spans="3:22" s="203" customFormat="1" ht="12.75" hidden="1" x14ac:dyDescent="0.25">
      <c r="C280" s="211"/>
      <c r="D280" s="212"/>
      <c r="E280" s="212"/>
      <c r="F280" s="212"/>
      <c r="G280" s="212"/>
      <c r="H280" s="212"/>
      <c r="I280" s="212"/>
      <c r="J280" s="212"/>
      <c r="K280" s="212"/>
      <c r="L280" s="212"/>
      <c r="M280" s="212"/>
      <c r="N280" s="212"/>
      <c r="O280" s="212"/>
      <c r="P280" s="212"/>
      <c r="Q280" s="205"/>
      <c r="R280" s="205"/>
      <c r="S280" s="205"/>
      <c r="T280" s="205"/>
      <c r="U280" s="205"/>
      <c r="V280" s="205"/>
    </row>
    <row r="281" spans="3:22" s="203" customFormat="1" ht="12.75" hidden="1" x14ac:dyDescent="0.25">
      <c r="C281" s="211"/>
      <c r="D281" s="212"/>
      <c r="E281" s="212"/>
      <c r="F281" s="212"/>
      <c r="G281" s="212"/>
      <c r="H281" s="212"/>
      <c r="I281" s="212"/>
      <c r="J281" s="212"/>
      <c r="K281" s="212"/>
      <c r="L281" s="212"/>
      <c r="M281" s="212"/>
      <c r="N281" s="212"/>
      <c r="O281" s="212"/>
      <c r="P281" s="212"/>
      <c r="Q281" s="205"/>
      <c r="R281" s="205"/>
      <c r="S281" s="205"/>
      <c r="T281" s="205"/>
      <c r="U281" s="205"/>
      <c r="V281" s="205"/>
    </row>
    <row r="282" spans="3:22" s="203" customFormat="1" ht="12.75" hidden="1" x14ac:dyDescent="0.25">
      <c r="C282" s="211"/>
      <c r="D282" s="212"/>
      <c r="E282" s="212"/>
      <c r="F282" s="212"/>
      <c r="G282" s="212"/>
      <c r="H282" s="212"/>
      <c r="I282" s="212"/>
      <c r="J282" s="212"/>
      <c r="K282" s="212"/>
      <c r="L282" s="212"/>
      <c r="M282" s="212"/>
      <c r="N282" s="212"/>
      <c r="O282" s="212"/>
      <c r="P282" s="212"/>
      <c r="Q282" s="205"/>
      <c r="R282" s="205"/>
      <c r="S282" s="205"/>
      <c r="T282" s="205"/>
      <c r="U282" s="205"/>
      <c r="V282" s="205"/>
    </row>
    <row r="283" spans="3:22" s="203" customFormat="1" ht="12.75" hidden="1" x14ac:dyDescent="0.25">
      <c r="C283" s="211"/>
      <c r="D283" s="212"/>
      <c r="E283" s="212"/>
      <c r="F283" s="212"/>
      <c r="G283" s="212"/>
      <c r="H283" s="212"/>
      <c r="I283" s="212"/>
      <c r="J283" s="212"/>
      <c r="K283" s="212"/>
      <c r="L283" s="212"/>
      <c r="M283" s="212"/>
      <c r="N283" s="212"/>
      <c r="O283" s="212"/>
      <c r="P283" s="212"/>
      <c r="Q283" s="205"/>
      <c r="R283" s="205"/>
      <c r="S283" s="205"/>
      <c r="T283" s="205"/>
      <c r="U283" s="205"/>
      <c r="V283" s="205"/>
    </row>
    <row r="284" spans="3:22" s="203" customFormat="1" ht="12.75" hidden="1" x14ac:dyDescent="0.25">
      <c r="C284" s="211"/>
      <c r="D284" s="212"/>
      <c r="E284" s="212"/>
      <c r="F284" s="212"/>
      <c r="G284" s="212"/>
      <c r="H284" s="212"/>
      <c r="I284" s="212"/>
      <c r="J284" s="212"/>
      <c r="K284" s="212"/>
      <c r="L284" s="212"/>
      <c r="M284" s="212"/>
      <c r="N284" s="212"/>
      <c r="O284" s="212"/>
      <c r="P284" s="212"/>
      <c r="Q284" s="205"/>
      <c r="R284" s="205"/>
      <c r="S284" s="205"/>
      <c r="T284" s="205"/>
      <c r="U284" s="205"/>
      <c r="V284" s="205"/>
    </row>
    <row r="285" spans="3:22" s="203" customFormat="1" ht="12.75" hidden="1" x14ac:dyDescent="0.25">
      <c r="C285" s="211"/>
      <c r="D285" s="212"/>
      <c r="E285" s="212"/>
      <c r="F285" s="212"/>
      <c r="G285" s="212"/>
      <c r="H285" s="212"/>
      <c r="I285" s="212"/>
      <c r="J285" s="212"/>
      <c r="K285" s="212"/>
      <c r="L285" s="212"/>
      <c r="M285" s="212"/>
      <c r="N285" s="212"/>
      <c r="O285" s="212"/>
      <c r="P285" s="212"/>
      <c r="Q285" s="205"/>
      <c r="R285" s="205"/>
      <c r="S285" s="205"/>
      <c r="T285" s="205"/>
      <c r="U285" s="205"/>
      <c r="V285" s="205"/>
    </row>
    <row r="286" spans="3:22" s="203" customFormat="1" ht="12.75" hidden="1" x14ac:dyDescent="0.25">
      <c r="C286" s="211"/>
      <c r="D286" s="212"/>
      <c r="E286" s="212"/>
      <c r="F286" s="212"/>
      <c r="G286" s="212"/>
      <c r="H286" s="212"/>
      <c r="I286" s="212"/>
      <c r="J286" s="212"/>
      <c r="K286" s="212"/>
      <c r="L286" s="212"/>
      <c r="M286" s="212"/>
      <c r="N286" s="212"/>
      <c r="O286" s="212"/>
      <c r="P286" s="212"/>
      <c r="Q286" s="205"/>
      <c r="R286" s="205"/>
      <c r="S286" s="205"/>
      <c r="T286" s="205"/>
      <c r="U286" s="205"/>
      <c r="V286" s="205"/>
    </row>
    <row r="287" spans="3:22" s="203" customFormat="1" ht="12.75" hidden="1" x14ac:dyDescent="0.25">
      <c r="C287" s="211"/>
      <c r="D287" s="212"/>
      <c r="E287" s="212"/>
      <c r="F287" s="212"/>
      <c r="G287" s="212"/>
      <c r="H287" s="212"/>
      <c r="I287" s="212"/>
      <c r="J287" s="212"/>
      <c r="K287" s="212"/>
      <c r="L287" s="212"/>
      <c r="M287" s="212"/>
      <c r="N287" s="212"/>
      <c r="O287" s="212"/>
      <c r="P287" s="212"/>
      <c r="Q287" s="205"/>
      <c r="R287" s="205"/>
      <c r="S287" s="205"/>
      <c r="T287" s="205"/>
      <c r="U287" s="205"/>
      <c r="V287" s="205"/>
    </row>
    <row r="288" spans="3:22" s="203" customFormat="1" ht="12.75" hidden="1" x14ac:dyDescent="0.25">
      <c r="C288" s="211"/>
      <c r="D288" s="212"/>
      <c r="E288" s="212"/>
      <c r="F288" s="212"/>
      <c r="G288" s="212"/>
      <c r="H288" s="212"/>
      <c r="I288" s="212"/>
      <c r="J288" s="212"/>
      <c r="K288" s="212"/>
      <c r="L288" s="212"/>
      <c r="M288" s="212"/>
      <c r="N288" s="212"/>
      <c r="O288" s="212"/>
      <c r="P288" s="212"/>
      <c r="Q288" s="205"/>
      <c r="R288" s="205"/>
      <c r="S288" s="205"/>
      <c r="T288" s="205"/>
      <c r="U288" s="205"/>
      <c r="V288" s="205"/>
    </row>
    <row r="289" spans="3:22" s="203" customFormat="1" ht="12.75" hidden="1" x14ac:dyDescent="0.25">
      <c r="C289" s="211"/>
      <c r="D289" s="212"/>
      <c r="E289" s="212"/>
      <c r="F289" s="212"/>
      <c r="G289" s="212"/>
      <c r="H289" s="212"/>
      <c r="I289" s="212"/>
      <c r="J289" s="212"/>
      <c r="K289" s="212"/>
      <c r="L289" s="212"/>
      <c r="M289" s="212"/>
      <c r="N289" s="212"/>
      <c r="O289" s="212"/>
      <c r="P289" s="212"/>
      <c r="Q289" s="205"/>
      <c r="R289" s="205"/>
      <c r="S289" s="205"/>
      <c r="T289" s="205"/>
      <c r="U289" s="205"/>
      <c r="V289" s="205"/>
    </row>
    <row r="290" spans="3:22" s="203" customFormat="1" ht="12.75" hidden="1" x14ac:dyDescent="0.25">
      <c r="C290" s="211"/>
      <c r="D290" s="212"/>
      <c r="E290" s="212"/>
      <c r="F290" s="212"/>
      <c r="G290" s="212"/>
      <c r="H290" s="212"/>
      <c r="I290" s="212"/>
      <c r="J290" s="212"/>
      <c r="K290" s="212"/>
      <c r="L290" s="212"/>
      <c r="M290" s="212"/>
      <c r="N290" s="212"/>
      <c r="O290" s="212"/>
      <c r="P290" s="212"/>
      <c r="Q290" s="205"/>
      <c r="R290" s="205"/>
      <c r="S290" s="205"/>
      <c r="T290" s="205"/>
      <c r="U290" s="205"/>
      <c r="V290" s="205"/>
    </row>
    <row r="291" spans="3:22" s="203" customFormat="1" ht="12.75" hidden="1" x14ac:dyDescent="0.25">
      <c r="C291" s="211"/>
      <c r="D291" s="212"/>
      <c r="E291" s="212"/>
      <c r="F291" s="212"/>
      <c r="G291" s="212"/>
      <c r="H291" s="212"/>
      <c r="I291" s="212"/>
      <c r="J291" s="212"/>
      <c r="K291" s="212"/>
      <c r="L291" s="212"/>
      <c r="M291" s="212"/>
      <c r="N291" s="212"/>
      <c r="O291" s="212"/>
      <c r="P291" s="212"/>
      <c r="Q291" s="205"/>
      <c r="R291" s="205"/>
      <c r="S291" s="205"/>
      <c r="T291" s="205"/>
      <c r="U291" s="205"/>
      <c r="V291" s="205"/>
    </row>
    <row r="292" spans="3:22" s="203" customFormat="1" ht="12.75" hidden="1" x14ac:dyDescent="0.25">
      <c r="C292" s="211"/>
      <c r="D292" s="212"/>
      <c r="E292" s="212"/>
      <c r="F292" s="212"/>
      <c r="G292" s="212"/>
      <c r="H292" s="212"/>
      <c r="I292" s="212"/>
      <c r="J292" s="212"/>
      <c r="K292" s="212"/>
      <c r="L292" s="212"/>
      <c r="M292" s="212"/>
      <c r="N292" s="212"/>
      <c r="O292" s="212"/>
      <c r="P292" s="212"/>
      <c r="Q292" s="205"/>
      <c r="R292" s="205"/>
      <c r="S292" s="205"/>
      <c r="T292" s="205"/>
      <c r="U292" s="205"/>
      <c r="V292" s="205"/>
    </row>
    <row r="293" spans="3:22" s="203" customFormat="1" ht="12.75" hidden="1" x14ac:dyDescent="0.25">
      <c r="C293" s="211"/>
      <c r="D293" s="212"/>
      <c r="E293" s="212"/>
      <c r="F293" s="212"/>
      <c r="G293" s="212"/>
      <c r="H293" s="212"/>
      <c r="I293" s="212"/>
      <c r="J293" s="212"/>
      <c r="K293" s="212"/>
      <c r="L293" s="212"/>
      <c r="M293" s="212"/>
      <c r="N293" s="212"/>
      <c r="O293" s="212"/>
      <c r="P293" s="212"/>
      <c r="Q293" s="205"/>
      <c r="R293" s="205"/>
      <c r="S293" s="205"/>
      <c r="T293" s="205"/>
      <c r="U293" s="205"/>
      <c r="V293" s="205"/>
    </row>
    <row r="294" spans="3:22" s="203" customFormat="1" ht="12.75" hidden="1" x14ac:dyDescent="0.25">
      <c r="C294" s="211"/>
      <c r="D294" s="212"/>
      <c r="E294" s="212"/>
      <c r="F294" s="212"/>
      <c r="G294" s="212"/>
      <c r="H294" s="212"/>
      <c r="I294" s="212"/>
      <c r="J294" s="212"/>
      <c r="K294" s="212"/>
      <c r="L294" s="212"/>
      <c r="M294" s="212"/>
      <c r="N294" s="212"/>
      <c r="O294" s="212"/>
      <c r="P294" s="212"/>
      <c r="Q294" s="205"/>
      <c r="R294" s="205"/>
      <c r="S294" s="205"/>
      <c r="T294" s="205"/>
      <c r="U294" s="205"/>
      <c r="V294" s="205"/>
    </row>
    <row r="295" spans="3:22" s="203" customFormat="1" ht="12.75" hidden="1" x14ac:dyDescent="0.25">
      <c r="C295" s="211"/>
      <c r="D295" s="212"/>
      <c r="E295" s="212"/>
      <c r="F295" s="212"/>
      <c r="G295" s="212"/>
      <c r="H295" s="212"/>
      <c r="I295" s="212"/>
      <c r="J295" s="212"/>
      <c r="K295" s="212"/>
      <c r="L295" s="212"/>
      <c r="M295" s="212"/>
      <c r="N295" s="212"/>
      <c r="O295" s="212"/>
      <c r="P295" s="212"/>
      <c r="Q295" s="205"/>
      <c r="R295" s="205"/>
      <c r="S295" s="205"/>
      <c r="T295" s="205"/>
      <c r="U295" s="205"/>
      <c r="V295" s="205"/>
    </row>
    <row r="296" spans="3:22" s="203" customFormat="1" ht="12.75" hidden="1" x14ac:dyDescent="0.25">
      <c r="C296" s="211"/>
      <c r="D296" s="212"/>
      <c r="E296" s="212"/>
      <c r="F296" s="212"/>
      <c r="G296" s="212"/>
      <c r="H296" s="212"/>
      <c r="I296" s="212"/>
      <c r="J296" s="212"/>
      <c r="K296" s="212"/>
      <c r="L296" s="212"/>
      <c r="M296" s="212"/>
      <c r="N296" s="212"/>
      <c r="O296" s="212"/>
      <c r="P296" s="212"/>
      <c r="Q296" s="205"/>
      <c r="R296" s="205"/>
      <c r="S296" s="205"/>
      <c r="T296" s="205"/>
      <c r="U296" s="205"/>
      <c r="V296" s="205"/>
    </row>
    <row r="297" spans="3:22" s="203" customFormat="1" ht="12.75" hidden="1" x14ac:dyDescent="0.25">
      <c r="C297" s="211"/>
      <c r="D297" s="212"/>
      <c r="E297" s="212"/>
      <c r="F297" s="212"/>
      <c r="G297" s="212"/>
      <c r="H297" s="212"/>
      <c r="I297" s="212"/>
      <c r="J297" s="212"/>
      <c r="K297" s="212"/>
      <c r="L297" s="212"/>
      <c r="M297" s="212"/>
      <c r="N297" s="212"/>
      <c r="O297" s="212"/>
      <c r="P297" s="212"/>
      <c r="Q297" s="205"/>
      <c r="R297" s="205"/>
      <c r="S297" s="205"/>
      <c r="T297" s="205"/>
      <c r="U297" s="205"/>
      <c r="V297" s="205"/>
    </row>
    <row r="298" spans="3:22" s="203" customFormat="1" ht="12.75" hidden="1" x14ac:dyDescent="0.25">
      <c r="C298" s="211"/>
      <c r="D298" s="212"/>
      <c r="E298" s="212"/>
      <c r="F298" s="212"/>
      <c r="G298" s="212"/>
      <c r="H298" s="212"/>
      <c r="I298" s="212"/>
      <c r="J298" s="212"/>
      <c r="K298" s="212"/>
      <c r="L298" s="212"/>
      <c r="M298" s="212"/>
      <c r="N298" s="212"/>
      <c r="O298" s="212"/>
      <c r="P298" s="212"/>
      <c r="Q298" s="205"/>
      <c r="R298" s="205"/>
      <c r="S298" s="205"/>
      <c r="T298" s="205"/>
      <c r="U298" s="205"/>
      <c r="V298" s="205"/>
    </row>
    <row r="299" spans="3:22" s="203" customFormat="1" ht="12.75" hidden="1" x14ac:dyDescent="0.25">
      <c r="C299" s="211"/>
      <c r="D299" s="212"/>
      <c r="E299" s="212"/>
      <c r="F299" s="212"/>
      <c r="G299" s="212"/>
      <c r="H299" s="212"/>
      <c r="I299" s="212"/>
      <c r="J299" s="212"/>
      <c r="K299" s="212"/>
      <c r="L299" s="212"/>
      <c r="M299" s="212"/>
      <c r="N299" s="212"/>
      <c r="O299" s="212"/>
      <c r="P299" s="212"/>
      <c r="Q299" s="205"/>
      <c r="R299" s="205"/>
      <c r="S299" s="205"/>
      <c r="T299" s="205"/>
      <c r="U299" s="205"/>
      <c r="V299" s="205"/>
    </row>
    <row r="300" spans="3:22" s="203" customFormat="1" ht="12.75" hidden="1" x14ac:dyDescent="0.25">
      <c r="C300" s="211"/>
      <c r="D300" s="212"/>
      <c r="E300" s="212"/>
      <c r="F300" s="212"/>
      <c r="G300" s="212"/>
      <c r="H300" s="212"/>
      <c r="I300" s="212"/>
      <c r="J300" s="212"/>
      <c r="K300" s="212"/>
      <c r="L300" s="212"/>
      <c r="M300" s="212"/>
      <c r="N300" s="212"/>
      <c r="O300" s="212"/>
      <c r="P300" s="212"/>
      <c r="Q300" s="205"/>
      <c r="R300" s="205"/>
      <c r="S300" s="205"/>
      <c r="T300" s="205"/>
      <c r="U300" s="205"/>
      <c r="V300" s="205"/>
    </row>
    <row r="301" spans="3:22" s="203" customFormat="1" ht="12.75" hidden="1" x14ac:dyDescent="0.25">
      <c r="C301" s="211"/>
      <c r="D301" s="212"/>
      <c r="E301" s="212"/>
      <c r="F301" s="212"/>
      <c r="G301" s="212"/>
      <c r="H301" s="212"/>
      <c r="I301" s="212"/>
      <c r="J301" s="212"/>
      <c r="K301" s="212"/>
      <c r="L301" s="212"/>
      <c r="M301" s="212"/>
      <c r="N301" s="212"/>
      <c r="O301" s="212"/>
      <c r="P301" s="212"/>
      <c r="Q301" s="205"/>
      <c r="R301" s="205"/>
      <c r="S301" s="205"/>
      <c r="T301" s="205"/>
      <c r="U301" s="205"/>
      <c r="V301" s="205"/>
    </row>
    <row r="302" spans="3:22" s="203" customFormat="1" ht="12.75" hidden="1" x14ac:dyDescent="0.25">
      <c r="C302" s="211"/>
      <c r="D302" s="212"/>
      <c r="E302" s="212"/>
      <c r="F302" s="212"/>
      <c r="G302" s="212"/>
      <c r="H302" s="212"/>
      <c r="I302" s="212"/>
      <c r="J302" s="212"/>
      <c r="K302" s="212"/>
      <c r="L302" s="212"/>
      <c r="M302" s="212"/>
      <c r="N302" s="212"/>
      <c r="O302" s="212"/>
      <c r="P302" s="212"/>
      <c r="Q302" s="205"/>
      <c r="R302" s="205"/>
      <c r="S302" s="205"/>
      <c r="T302" s="205"/>
      <c r="U302" s="205"/>
      <c r="V302" s="205"/>
    </row>
    <row r="303" spans="3:22" s="203" customFormat="1" ht="12.75" hidden="1" x14ac:dyDescent="0.25">
      <c r="C303" s="211"/>
      <c r="D303" s="212"/>
      <c r="E303" s="212"/>
      <c r="F303" s="212"/>
      <c r="G303" s="212"/>
      <c r="H303" s="212"/>
      <c r="I303" s="212"/>
      <c r="J303" s="212"/>
      <c r="K303" s="212"/>
      <c r="L303" s="212"/>
      <c r="M303" s="212"/>
      <c r="N303" s="212"/>
      <c r="O303" s="212"/>
      <c r="P303" s="212"/>
      <c r="Q303" s="205"/>
      <c r="R303" s="205"/>
      <c r="S303" s="205"/>
      <c r="T303" s="205"/>
      <c r="U303" s="205"/>
      <c r="V303" s="205"/>
    </row>
    <row r="304" spans="3:22" s="203" customFormat="1" ht="12.75" hidden="1" x14ac:dyDescent="0.25">
      <c r="C304" s="211"/>
      <c r="D304" s="212"/>
      <c r="E304" s="212"/>
      <c r="F304" s="212"/>
      <c r="G304" s="212"/>
      <c r="H304" s="212"/>
      <c r="I304" s="212"/>
      <c r="J304" s="212"/>
      <c r="K304" s="212"/>
      <c r="L304" s="212"/>
      <c r="M304" s="212"/>
      <c r="N304" s="212"/>
      <c r="O304" s="212"/>
      <c r="P304" s="212"/>
      <c r="Q304" s="205"/>
      <c r="R304" s="205"/>
      <c r="S304" s="205"/>
      <c r="T304" s="205"/>
      <c r="U304" s="205"/>
      <c r="V304" s="205"/>
    </row>
    <row r="305" spans="3:22" s="203" customFormat="1" ht="12.75" hidden="1" x14ac:dyDescent="0.25">
      <c r="C305" s="211"/>
      <c r="D305" s="212"/>
      <c r="E305" s="212"/>
      <c r="F305" s="212"/>
      <c r="G305" s="212"/>
      <c r="H305" s="212"/>
      <c r="I305" s="212"/>
      <c r="J305" s="212"/>
      <c r="K305" s="212"/>
      <c r="L305" s="212"/>
      <c r="M305" s="212"/>
      <c r="N305" s="212"/>
      <c r="O305" s="212"/>
      <c r="P305" s="212"/>
      <c r="Q305" s="205"/>
      <c r="R305" s="205"/>
      <c r="S305" s="205"/>
      <c r="T305" s="205"/>
      <c r="U305" s="205"/>
      <c r="V305" s="205"/>
    </row>
    <row r="306" spans="3:22" s="203" customFormat="1" ht="12.75" hidden="1" x14ac:dyDescent="0.25">
      <c r="C306" s="211"/>
      <c r="D306" s="212"/>
      <c r="E306" s="212"/>
      <c r="F306" s="212"/>
      <c r="G306" s="212"/>
      <c r="H306" s="212"/>
      <c r="I306" s="212"/>
      <c r="J306" s="212"/>
      <c r="K306" s="212"/>
      <c r="L306" s="212"/>
      <c r="M306" s="212"/>
      <c r="N306" s="212"/>
      <c r="O306" s="212"/>
      <c r="P306" s="212"/>
      <c r="Q306" s="205"/>
      <c r="R306" s="205"/>
      <c r="S306" s="205"/>
      <c r="T306" s="205"/>
      <c r="U306" s="205"/>
      <c r="V306" s="205"/>
    </row>
    <row r="307" spans="3:22" s="203" customFormat="1" ht="12.75" hidden="1" x14ac:dyDescent="0.25">
      <c r="C307" s="211"/>
      <c r="D307" s="212"/>
      <c r="E307" s="212"/>
      <c r="F307" s="212"/>
      <c r="G307" s="212"/>
      <c r="H307" s="212"/>
      <c r="I307" s="212"/>
      <c r="J307" s="212"/>
      <c r="K307" s="212"/>
      <c r="L307" s="212"/>
      <c r="M307" s="212"/>
      <c r="N307" s="212"/>
      <c r="O307" s="212"/>
      <c r="P307" s="212"/>
      <c r="Q307" s="205"/>
      <c r="R307" s="205"/>
      <c r="S307" s="205"/>
      <c r="T307" s="205"/>
      <c r="U307" s="205"/>
      <c r="V307" s="205"/>
    </row>
    <row r="308" spans="3:22" s="203" customFormat="1" ht="12.75" hidden="1" x14ac:dyDescent="0.25">
      <c r="C308" s="211"/>
      <c r="D308" s="212"/>
      <c r="E308" s="212"/>
      <c r="F308" s="212"/>
      <c r="G308" s="212"/>
      <c r="H308" s="212"/>
      <c r="I308" s="212"/>
      <c r="J308" s="212"/>
      <c r="K308" s="212"/>
      <c r="L308" s="212"/>
      <c r="M308" s="212"/>
      <c r="N308" s="212"/>
      <c r="O308" s="212"/>
      <c r="P308" s="212"/>
      <c r="Q308" s="205"/>
      <c r="R308" s="205"/>
      <c r="S308" s="205"/>
      <c r="T308" s="205"/>
      <c r="U308" s="205"/>
      <c r="V308" s="205"/>
    </row>
    <row r="309" spans="3:22" s="203" customFormat="1" ht="12.75" hidden="1" x14ac:dyDescent="0.25">
      <c r="C309" s="211"/>
      <c r="D309" s="212"/>
      <c r="E309" s="212"/>
      <c r="F309" s="212"/>
      <c r="G309" s="212"/>
      <c r="H309" s="212"/>
      <c r="I309" s="212"/>
      <c r="J309" s="212"/>
      <c r="K309" s="212"/>
      <c r="L309" s="212"/>
      <c r="M309" s="212"/>
      <c r="N309" s="212"/>
      <c r="O309" s="212"/>
      <c r="P309" s="212"/>
      <c r="Q309" s="205"/>
      <c r="R309" s="205"/>
      <c r="S309" s="205"/>
      <c r="T309" s="205"/>
      <c r="U309" s="205"/>
      <c r="V309" s="205"/>
    </row>
    <row r="310" spans="3:22" s="203" customFormat="1" ht="12.75" hidden="1" x14ac:dyDescent="0.25">
      <c r="C310" s="211"/>
      <c r="D310" s="212"/>
      <c r="E310" s="212"/>
      <c r="F310" s="212"/>
      <c r="G310" s="212"/>
      <c r="H310" s="212"/>
      <c r="I310" s="212"/>
      <c r="J310" s="212"/>
      <c r="K310" s="212"/>
      <c r="L310" s="212"/>
      <c r="M310" s="212"/>
      <c r="N310" s="212"/>
      <c r="O310" s="212"/>
      <c r="P310" s="212"/>
      <c r="Q310" s="205"/>
      <c r="R310" s="205"/>
      <c r="S310" s="205"/>
      <c r="T310" s="205"/>
      <c r="U310" s="205"/>
      <c r="V310" s="205"/>
    </row>
    <row r="311" spans="3:22" s="203" customFormat="1" ht="12.75" hidden="1" x14ac:dyDescent="0.25">
      <c r="C311" s="211"/>
      <c r="D311" s="212"/>
      <c r="E311" s="212"/>
      <c r="F311" s="212"/>
      <c r="G311" s="212"/>
      <c r="H311" s="212"/>
      <c r="I311" s="212"/>
      <c r="J311" s="212"/>
      <c r="K311" s="212"/>
      <c r="L311" s="212"/>
      <c r="M311" s="212"/>
      <c r="N311" s="212"/>
      <c r="O311" s="212"/>
      <c r="P311" s="212"/>
      <c r="Q311" s="205"/>
      <c r="R311" s="205"/>
      <c r="S311" s="205"/>
      <c r="T311" s="205"/>
      <c r="U311" s="205"/>
      <c r="V311" s="205"/>
    </row>
    <row r="312" spans="3:22" s="203" customFormat="1" ht="12.75" hidden="1" x14ac:dyDescent="0.25">
      <c r="C312" s="211"/>
      <c r="D312" s="212"/>
      <c r="E312" s="212"/>
      <c r="F312" s="212"/>
      <c r="G312" s="212"/>
      <c r="H312" s="212"/>
      <c r="I312" s="212"/>
      <c r="J312" s="212"/>
      <c r="K312" s="212"/>
      <c r="L312" s="212"/>
      <c r="M312" s="212"/>
      <c r="N312" s="212"/>
      <c r="O312" s="212"/>
      <c r="P312" s="212"/>
      <c r="Q312" s="205"/>
      <c r="R312" s="205"/>
      <c r="S312" s="205"/>
      <c r="T312" s="205"/>
      <c r="U312" s="205"/>
      <c r="V312" s="205"/>
    </row>
    <row r="313" spans="3:22" s="203" customFormat="1" ht="12.75" hidden="1" x14ac:dyDescent="0.25">
      <c r="C313" s="211"/>
      <c r="D313" s="212"/>
      <c r="E313" s="212"/>
      <c r="F313" s="212"/>
      <c r="G313" s="212"/>
      <c r="H313" s="212"/>
      <c r="I313" s="212"/>
      <c r="J313" s="212"/>
      <c r="K313" s="212"/>
      <c r="L313" s="212"/>
      <c r="M313" s="212"/>
      <c r="N313" s="212"/>
      <c r="O313" s="212"/>
      <c r="P313" s="212"/>
      <c r="Q313" s="205"/>
      <c r="R313" s="205"/>
      <c r="S313" s="205"/>
      <c r="T313" s="205"/>
      <c r="U313" s="205"/>
      <c r="V313" s="205"/>
    </row>
    <row r="314" spans="3:22" s="203" customFormat="1" ht="12.75" hidden="1" x14ac:dyDescent="0.25">
      <c r="C314" s="211"/>
      <c r="D314" s="212"/>
      <c r="E314" s="212"/>
      <c r="F314" s="212"/>
      <c r="G314" s="212"/>
      <c r="H314" s="212"/>
      <c r="I314" s="212"/>
      <c r="J314" s="212"/>
      <c r="K314" s="212"/>
      <c r="L314" s="212"/>
      <c r="M314" s="212"/>
      <c r="N314" s="212"/>
      <c r="O314" s="212"/>
      <c r="P314" s="212"/>
      <c r="Q314" s="205"/>
      <c r="R314" s="205"/>
      <c r="S314" s="205"/>
      <c r="T314" s="205"/>
      <c r="U314" s="205"/>
      <c r="V314" s="205"/>
    </row>
    <row r="315" spans="3:22" s="203" customFormat="1" ht="12.75" hidden="1" x14ac:dyDescent="0.25">
      <c r="C315" s="211"/>
      <c r="D315" s="212"/>
      <c r="E315" s="212"/>
      <c r="F315" s="212"/>
      <c r="G315" s="212"/>
      <c r="H315" s="212"/>
      <c r="I315" s="212"/>
      <c r="J315" s="212"/>
      <c r="K315" s="212"/>
      <c r="L315" s="212"/>
      <c r="M315" s="212"/>
      <c r="N315" s="212"/>
      <c r="O315" s="212"/>
      <c r="P315" s="212"/>
      <c r="Q315" s="205"/>
      <c r="R315" s="205"/>
      <c r="S315" s="205"/>
      <c r="T315" s="205"/>
      <c r="U315" s="205"/>
      <c r="V315" s="205"/>
    </row>
    <row r="316" spans="3:22" s="203" customFormat="1" ht="12.75" hidden="1" x14ac:dyDescent="0.25">
      <c r="C316" s="211"/>
      <c r="D316" s="212"/>
      <c r="E316" s="212"/>
      <c r="F316" s="212"/>
      <c r="G316" s="212"/>
      <c r="H316" s="212"/>
      <c r="I316" s="212"/>
      <c r="J316" s="212"/>
      <c r="K316" s="212"/>
      <c r="L316" s="212"/>
      <c r="M316" s="212"/>
      <c r="N316" s="212"/>
      <c r="O316" s="212"/>
      <c r="P316" s="212"/>
      <c r="Q316" s="205"/>
      <c r="R316" s="205"/>
      <c r="S316" s="205"/>
      <c r="T316" s="205"/>
      <c r="U316" s="205"/>
      <c r="V316" s="205"/>
    </row>
    <row r="317" spans="3:22" s="203" customFormat="1" ht="12.75" hidden="1" x14ac:dyDescent="0.25">
      <c r="C317" s="211"/>
      <c r="D317" s="212"/>
      <c r="E317" s="212"/>
      <c r="F317" s="212"/>
      <c r="G317" s="212"/>
      <c r="H317" s="212"/>
      <c r="I317" s="212"/>
      <c r="J317" s="212"/>
      <c r="K317" s="212"/>
      <c r="L317" s="212"/>
      <c r="M317" s="212"/>
      <c r="N317" s="212"/>
      <c r="O317" s="212"/>
      <c r="P317" s="212"/>
      <c r="Q317" s="205"/>
      <c r="R317" s="205"/>
      <c r="S317" s="205"/>
      <c r="T317" s="205"/>
      <c r="U317" s="205"/>
      <c r="V317" s="205"/>
    </row>
    <row r="318" spans="3:22" s="203" customFormat="1" ht="12.75" hidden="1" x14ac:dyDescent="0.25">
      <c r="C318" s="211"/>
      <c r="D318" s="212"/>
      <c r="E318" s="212"/>
      <c r="F318" s="212"/>
      <c r="G318" s="212"/>
      <c r="H318" s="212"/>
      <c r="I318" s="212"/>
      <c r="J318" s="212"/>
      <c r="K318" s="212"/>
      <c r="L318" s="212"/>
      <c r="M318" s="212"/>
      <c r="N318" s="212"/>
      <c r="O318" s="212"/>
      <c r="P318" s="212"/>
      <c r="Q318" s="205"/>
      <c r="R318" s="205"/>
      <c r="S318" s="205"/>
      <c r="T318" s="205"/>
      <c r="U318" s="205"/>
      <c r="V318" s="205"/>
    </row>
    <row r="319" spans="3:22" s="203" customFormat="1" ht="12.75" hidden="1" x14ac:dyDescent="0.25">
      <c r="C319" s="211"/>
      <c r="D319" s="212"/>
      <c r="E319" s="212"/>
      <c r="F319" s="212"/>
      <c r="G319" s="212"/>
      <c r="H319" s="212"/>
      <c r="I319" s="212"/>
      <c r="J319" s="212"/>
      <c r="K319" s="212"/>
      <c r="L319" s="212"/>
      <c r="M319" s="212"/>
      <c r="N319" s="212"/>
      <c r="O319" s="212"/>
      <c r="P319" s="212"/>
      <c r="Q319" s="205"/>
      <c r="R319" s="205"/>
      <c r="S319" s="205"/>
      <c r="T319" s="205"/>
      <c r="U319" s="205"/>
      <c r="V319" s="205"/>
    </row>
    <row r="320" spans="3:22" s="203" customFormat="1" ht="12.75" hidden="1" x14ac:dyDescent="0.25">
      <c r="C320" s="211"/>
      <c r="D320" s="212"/>
      <c r="E320" s="212"/>
      <c r="F320" s="212"/>
      <c r="G320" s="212"/>
      <c r="H320" s="212"/>
      <c r="I320" s="212"/>
      <c r="J320" s="212"/>
      <c r="K320" s="212"/>
      <c r="L320" s="212"/>
      <c r="M320" s="212"/>
      <c r="N320" s="212"/>
      <c r="O320" s="212"/>
      <c r="P320" s="212"/>
      <c r="Q320" s="205"/>
      <c r="R320" s="205"/>
      <c r="S320" s="205"/>
      <c r="T320" s="205"/>
      <c r="U320" s="205"/>
      <c r="V320" s="205"/>
    </row>
    <row r="321" spans="3:22" s="203" customFormat="1" ht="12.75" hidden="1" x14ac:dyDescent="0.25">
      <c r="C321" s="211"/>
      <c r="D321" s="212"/>
      <c r="E321" s="212"/>
      <c r="F321" s="212"/>
      <c r="G321" s="212"/>
      <c r="H321" s="212"/>
      <c r="I321" s="212"/>
      <c r="J321" s="212"/>
      <c r="K321" s="212"/>
      <c r="L321" s="212"/>
      <c r="M321" s="212"/>
      <c r="N321" s="212"/>
      <c r="O321" s="212"/>
      <c r="P321" s="212"/>
      <c r="Q321" s="205"/>
      <c r="R321" s="205"/>
      <c r="S321" s="205"/>
      <c r="T321" s="205"/>
      <c r="U321" s="205"/>
      <c r="V321" s="205"/>
    </row>
    <row r="322" spans="3:22" s="203" customFormat="1" ht="12.75" hidden="1" x14ac:dyDescent="0.25">
      <c r="C322" s="211"/>
      <c r="D322" s="212"/>
      <c r="E322" s="212"/>
      <c r="F322" s="212"/>
      <c r="G322" s="212"/>
      <c r="H322" s="212"/>
      <c r="I322" s="212"/>
      <c r="J322" s="212"/>
      <c r="K322" s="212"/>
      <c r="L322" s="212"/>
      <c r="M322" s="212"/>
      <c r="N322" s="212"/>
      <c r="O322" s="212"/>
      <c r="P322" s="212"/>
      <c r="Q322" s="205"/>
      <c r="R322" s="205"/>
      <c r="S322" s="205"/>
      <c r="T322" s="205"/>
      <c r="U322" s="205"/>
      <c r="V322" s="205"/>
    </row>
    <row r="323" spans="3:22" s="203" customFormat="1" ht="12.75" hidden="1" x14ac:dyDescent="0.25">
      <c r="C323" s="211"/>
      <c r="D323" s="212"/>
      <c r="E323" s="212"/>
      <c r="F323" s="212"/>
      <c r="G323" s="212"/>
      <c r="H323" s="212"/>
      <c r="I323" s="212"/>
      <c r="J323" s="212"/>
      <c r="K323" s="212"/>
      <c r="L323" s="212"/>
      <c r="M323" s="212"/>
      <c r="N323" s="212"/>
      <c r="O323" s="212"/>
      <c r="P323" s="212"/>
      <c r="Q323" s="205"/>
      <c r="R323" s="205"/>
      <c r="S323" s="205"/>
      <c r="T323" s="205"/>
      <c r="U323" s="205"/>
      <c r="V323" s="205"/>
    </row>
    <row r="324" spans="3:22" s="203" customFormat="1" ht="12.75" hidden="1" x14ac:dyDescent="0.25">
      <c r="C324" s="211"/>
      <c r="D324" s="212"/>
      <c r="E324" s="212"/>
      <c r="F324" s="212"/>
      <c r="G324" s="212"/>
      <c r="H324" s="212"/>
      <c r="I324" s="212"/>
      <c r="J324" s="212"/>
      <c r="K324" s="212"/>
      <c r="L324" s="212"/>
      <c r="M324" s="212"/>
      <c r="N324" s="212"/>
      <c r="O324" s="212"/>
      <c r="P324" s="212"/>
      <c r="Q324" s="205"/>
      <c r="R324" s="205"/>
      <c r="S324" s="205"/>
      <c r="T324" s="205"/>
      <c r="U324" s="205"/>
      <c r="V324" s="205"/>
    </row>
    <row r="325" spans="3:22" s="203" customFormat="1" ht="12.75" hidden="1" x14ac:dyDescent="0.25">
      <c r="C325" s="211"/>
      <c r="D325" s="212"/>
      <c r="E325" s="212"/>
      <c r="F325" s="212"/>
      <c r="G325" s="212"/>
      <c r="H325" s="212"/>
      <c r="I325" s="212"/>
      <c r="J325" s="212"/>
      <c r="K325" s="212"/>
      <c r="L325" s="212"/>
      <c r="M325" s="212"/>
      <c r="N325" s="212"/>
      <c r="O325" s="212"/>
      <c r="P325" s="212"/>
      <c r="Q325" s="205"/>
      <c r="R325" s="205"/>
      <c r="S325" s="205"/>
      <c r="T325" s="205"/>
      <c r="U325" s="205"/>
      <c r="V325" s="205"/>
    </row>
    <row r="326" spans="3:22" s="203" customFormat="1" ht="12.75" hidden="1" x14ac:dyDescent="0.25">
      <c r="C326" s="211"/>
      <c r="D326" s="212"/>
      <c r="E326" s="212"/>
      <c r="F326" s="212"/>
      <c r="G326" s="212"/>
      <c r="H326" s="212"/>
      <c r="I326" s="212"/>
      <c r="J326" s="212"/>
      <c r="K326" s="212"/>
      <c r="L326" s="212"/>
      <c r="M326" s="212"/>
      <c r="N326" s="212"/>
      <c r="O326" s="212"/>
      <c r="P326" s="212"/>
      <c r="Q326" s="205"/>
      <c r="R326" s="205"/>
      <c r="S326" s="205"/>
      <c r="T326" s="205"/>
      <c r="U326" s="205"/>
      <c r="V326" s="205"/>
    </row>
    <row r="327" spans="3:22" s="203" customFormat="1" ht="12.75" hidden="1" x14ac:dyDescent="0.25">
      <c r="C327" s="211"/>
      <c r="D327" s="212"/>
      <c r="E327" s="212"/>
      <c r="F327" s="212"/>
      <c r="G327" s="212"/>
      <c r="H327" s="212"/>
      <c r="I327" s="212"/>
      <c r="J327" s="212"/>
      <c r="K327" s="212"/>
      <c r="L327" s="212"/>
      <c r="M327" s="212"/>
      <c r="N327" s="212"/>
      <c r="O327" s="212"/>
      <c r="P327" s="212"/>
      <c r="Q327" s="205"/>
      <c r="R327" s="205"/>
      <c r="S327" s="205"/>
      <c r="T327" s="205"/>
      <c r="U327" s="205"/>
      <c r="V327" s="205"/>
    </row>
    <row r="328" spans="3:22" s="203" customFormat="1" ht="12.75" hidden="1" x14ac:dyDescent="0.25">
      <c r="C328" s="211"/>
      <c r="D328" s="212"/>
      <c r="E328" s="212"/>
      <c r="F328" s="212"/>
      <c r="G328" s="212"/>
      <c r="H328" s="212"/>
      <c r="I328" s="212"/>
      <c r="J328" s="212"/>
      <c r="K328" s="212"/>
      <c r="L328" s="212"/>
      <c r="M328" s="212"/>
      <c r="N328" s="212"/>
      <c r="O328" s="212"/>
      <c r="P328" s="212"/>
      <c r="Q328" s="205"/>
      <c r="R328" s="205"/>
      <c r="S328" s="205"/>
      <c r="T328" s="205"/>
      <c r="U328" s="205"/>
      <c r="V328" s="205"/>
    </row>
    <row r="329" spans="3:22" s="203" customFormat="1" ht="12.75" hidden="1" x14ac:dyDescent="0.25">
      <c r="C329" s="211"/>
      <c r="D329" s="212"/>
      <c r="E329" s="212"/>
      <c r="F329" s="212"/>
      <c r="G329" s="212"/>
      <c r="H329" s="212"/>
      <c r="I329" s="212"/>
      <c r="J329" s="212"/>
      <c r="K329" s="212"/>
      <c r="L329" s="212"/>
      <c r="M329" s="212"/>
      <c r="N329" s="212"/>
      <c r="O329" s="212"/>
      <c r="P329" s="212"/>
      <c r="Q329" s="205"/>
      <c r="R329" s="205"/>
      <c r="S329" s="205"/>
      <c r="T329" s="205"/>
      <c r="U329" s="205"/>
      <c r="V329" s="205"/>
    </row>
    <row r="330" spans="3:22" s="203" customFormat="1" ht="12.75" hidden="1" x14ac:dyDescent="0.25">
      <c r="C330" s="211"/>
      <c r="D330" s="212"/>
      <c r="E330" s="212"/>
      <c r="F330" s="212"/>
      <c r="G330" s="212"/>
      <c r="H330" s="212"/>
      <c r="I330" s="212"/>
      <c r="J330" s="212"/>
      <c r="K330" s="212"/>
      <c r="L330" s="212"/>
      <c r="M330" s="212"/>
      <c r="N330" s="212"/>
      <c r="O330" s="212"/>
      <c r="P330" s="212"/>
      <c r="Q330" s="205"/>
      <c r="R330" s="205"/>
      <c r="S330" s="205"/>
      <c r="T330" s="205"/>
      <c r="U330" s="205"/>
      <c r="V330" s="205"/>
    </row>
    <row r="331" spans="3:22" s="203" customFormat="1" ht="12.75" hidden="1" x14ac:dyDescent="0.25">
      <c r="C331" s="211"/>
      <c r="D331" s="212"/>
      <c r="E331" s="212"/>
      <c r="F331" s="212"/>
      <c r="G331" s="212"/>
      <c r="H331" s="212"/>
      <c r="I331" s="212"/>
      <c r="J331" s="212"/>
      <c r="K331" s="212"/>
      <c r="L331" s="212"/>
      <c r="M331" s="212"/>
      <c r="N331" s="212"/>
      <c r="O331" s="212"/>
      <c r="P331" s="212"/>
      <c r="Q331" s="205"/>
      <c r="R331" s="205"/>
      <c r="S331" s="205"/>
      <c r="T331" s="205"/>
      <c r="U331" s="205"/>
      <c r="V331" s="205"/>
    </row>
    <row r="332" spans="3:22" s="203" customFormat="1" ht="12.75" hidden="1" x14ac:dyDescent="0.25">
      <c r="C332" s="211"/>
      <c r="D332" s="212"/>
      <c r="E332" s="212"/>
      <c r="F332" s="212"/>
      <c r="G332" s="212"/>
      <c r="H332" s="212"/>
      <c r="I332" s="212"/>
      <c r="J332" s="212"/>
      <c r="K332" s="212"/>
      <c r="L332" s="212"/>
      <c r="M332" s="212"/>
      <c r="N332" s="212"/>
      <c r="O332" s="212"/>
      <c r="P332" s="212"/>
      <c r="Q332" s="205"/>
      <c r="R332" s="205"/>
      <c r="S332" s="205"/>
      <c r="T332" s="205"/>
      <c r="U332" s="205"/>
      <c r="V332" s="205"/>
    </row>
    <row r="333" spans="3:22" s="203" customFormat="1" ht="12.75" hidden="1" x14ac:dyDescent="0.25">
      <c r="C333" s="211"/>
      <c r="D333" s="212"/>
      <c r="E333" s="212"/>
      <c r="F333" s="212"/>
      <c r="G333" s="212"/>
      <c r="H333" s="212"/>
      <c r="I333" s="212"/>
      <c r="J333" s="212"/>
      <c r="K333" s="212"/>
      <c r="L333" s="212"/>
      <c r="M333" s="212"/>
      <c r="N333" s="212"/>
      <c r="O333" s="212"/>
      <c r="P333" s="212"/>
      <c r="Q333" s="205"/>
      <c r="R333" s="205"/>
      <c r="S333" s="205"/>
      <c r="T333" s="205"/>
      <c r="U333" s="205"/>
      <c r="V333" s="205"/>
    </row>
    <row r="334" spans="3:22" s="203" customFormat="1" ht="12.75" hidden="1" x14ac:dyDescent="0.25">
      <c r="C334" s="211"/>
      <c r="D334" s="212"/>
      <c r="E334" s="212"/>
      <c r="F334" s="212"/>
      <c r="G334" s="212"/>
      <c r="H334" s="212"/>
      <c r="I334" s="212"/>
      <c r="J334" s="212"/>
      <c r="K334" s="212"/>
      <c r="L334" s="212"/>
      <c r="M334" s="212"/>
      <c r="N334" s="212"/>
      <c r="O334" s="212"/>
      <c r="P334" s="212"/>
      <c r="Q334" s="205"/>
      <c r="R334" s="205"/>
      <c r="S334" s="205"/>
      <c r="T334" s="205"/>
      <c r="U334" s="205"/>
      <c r="V334" s="205"/>
    </row>
    <row r="335" spans="3:22" s="203" customFormat="1" ht="12.75" hidden="1" x14ac:dyDescent="0.25">
      <c r="C335" s="211"/>
      <c r="D335" s="212"/>
      <c r="E335" s="212"/>
      <c r="F335" s="212"/>
      <c r="G335" s="212"/>
      <c r="H335" s="212"/>
      <c r="I335" s="212"/>
      <c r="J335" s="212"/>
      <c r="K335" s="212"/>
      <c r="L335" s="212"/>
      <c r="M335" s="212"/>
      <c r="N335" s="212"/>
      <c r="O335" s="212"/>
      <c r="P335" s="212"/>
      <c r="Q335" s="205"/>
      <c r="R335" s="205"/>
      <c r="S335" s="205"/>
      <c r="T335" s="205"/>
      <c r="U335" s="205"/>
      <c r="V335" s="205"/>
    </row>
    <row r="336" spans="3:22" s="203" customFormat="1" ht="12.75" hidden="1" x14ac:dyDescent="0.25">
      <c r="C336" s="211"/>
      <c r="D336" s="212"/>
      <c r="E336" s="212"/>
      <c r="F336" s="212"/>
      <c r="G336" s="212"/>
      <c r="H336" s="212"/>
      <c r="I336" s="212"/>
      <c r="J336" s="212"/>
      <c r="K336" s="212"/>
      <c r="L336" s="212"/>
      <c r="M336" s="212"/>
      <c r="N336" s="212"/>
      <c r="O336" s="212"/>
      <c r="P336" s="212"/>
      <c r="Q336" s="205"/>
      <c r="R336" s="205"/>
      <c r="S336" s="205"/>
      <c r="T336" s="205"/>
      <c r="U336" s="205"/>
      <c r="V336" s="205"/>
    </row>
    <row r="337" spans="3:22" s="203" customFormat="1" ht="12.75" hidden="1" x14ac:dyDescent="0.25">
      <c r="C337" s="211"/>
      <c r="D337" s="212"/>
      <c r="E337" s="212"/>
      <c r="F337" s="212"/>
      <c r="G337" s="212"/>
      <c r="H337" s="212"/>
      <c r="I337" s="212"/>
      <c r="J337" s="212"/>
      <c r="K337" s="212"/>
      <c r="L337" s="212"/>
      <c r="M337" s="212"/>
      <c r="N337" s="212"/>
      <c r="O337" s="212"/>
      <c r="P337" s="212"/>
      <c r="Q337" s="205"/>
      <c r="R337" s="205"/>
      <c r="S337" s="205"/>
      <c r="T337" s="205"/>
      <c r="U337" s="205"/>
      <c r="V337" s="205"/>
    </row>
    <row r="338" spans="3:22" s="203" customFormat="1" ht="12.75" hidden="1" x14ac:dyDescent="0.25">
      <c r="C338" s="211"/>
      <c r="D338" s="212"/>
      <c r="E338" s="212"/>
      <c r="F338" s="212"/>
      <c r="G338" s="212"/>
      <c r="H338" s="212"/>
      <c r="I338" s="212"/>
      <c r="J338" s="212"/>
      <c r="K338" s="212"/>
      <c r="L338" s="212"/>
      <c r="M338" s="212"/>
      <c r="N338" s="212"/>
      <c r="O338" s="212"/>
      <c r="P338" s="212"/>
      <c r="Q338" s="205"/>
      <c r="R338" s="205"/>
      <c r="S338" s="205"/>
      <c r="T338" s="205"/>
      <c r="U338" s="205"/>
      <c r="V338" s="205"/>
    </row>
    <row r="339" spans="3:22" s="203" customFormat="1" ht="12.75" hidden="1" x14ac:dyDescent="0.25">
      <c r="C339" s="211"/>
      <c r="D339" s="212"/>
      <c r="E339" s="212"/>
      <c r="F339" s="212"/>
      <c r="G339" s="212"/>
      <c r="H339" s="212"/>
      <c r="I339" s="212"/>
      <c r="J339" s="212"/>
      <c r="K339" s="212"/>
      <c r="L339" s="212"/>
      <c r="M339" s="212"/>
      <c r="N339" s="212"/>
      <c r="O339" s="212"/>
      <c r="P339" s="212"/>
      <c r="Q339" s="205"/>
      <c r="R339" s="205"/>
      <c r="S339" s="205"/>
      <c r="T339" s="205"/>
      <c r="U339" s="205"/>
      <c r="V339" s="205"/>
    </row>
    <row r="340" spans="3:22" s="203" customFormat="1" ht="12.75" hidden="1" x14ac:dyDescent="0.25">
      <c r="C340" s="211"/>
      <c r="D340" s="212"/>
      <c r="E340" s="212"/>
      <c r="F340" s="212"/>
      <c r="G340" s="212"/>
      <c r="H340" s="212"/>
      <c r="I340" s="212"/>
      <c r="J340" s="212"/>
      <c r="K340" s="212"/>
      <c r="L340" s="212"/>
      <c r="M340" s="212"/>
      <c r="N340" s="212"/>
      <c r="O340" s="212"/>
      <c r="P340" s="212"/>
      <c r="Q340" s="205"/>
      <c r="R340" s="205"/>
      <c r="S340" s="205"/>
      <c r="T340" s="205"/>
      <c r="U340" s="205"/>
      <c r="V340" s="205"/>
    </row>
    <row r="341" spans="3:22" s="203" customFormat="1" ht="12.75" hidden="1" x14ac:dyDescent="0.25">
      <c r="C341" s="211"/>
      <c r="D341" s="212"/>
      <c r="E341" s="212"/>
      <c r="F341" s="212"/>
      <c r="G341" s="212"/>
      <c r="H341" s="212"/>
      <c r="I341" s="212"/>
      <c r="J341" s="212"/>
      <c r="K341" s="212"/>
      <c r="L341" s="212"/>
      <c r="M341" s="212"/>
      <c r="N341" s="212"/>
      <c r="O341" s="212"/>
      <c r="P341" s="212"/>
      <c r="Q341" s="205"/>
      <c r="R341" s="205"/>
      <c r="S341" s="205"/>
      <c r="T341" s="205"/>
      <c r="U341" s="205"/>
      <c r="V341" s="205"/>
    </row>
    <row r="342" spans="3:22" s="203" customFormat="1" ht="12.75" hidden="1" x14ac:dyDescent="0.25">
      <c r="C342" s="211"/>
      <c r="D342" s="212"/>
      <c r="E342" s="212"/>
      <c r="F342" s="212"/>
      <c r="G342" s="212"/>
      <c r="H342" s="212"/>
      <c r="I342" s="212"/>
      <c r="J342" s="212"/>
      <c r="K342" s="212"/>
      <c r="L342" s="212"/>
      <c r="M342" s="212"/>
      <c r="N342" s="212"/>
      <c r="O342" s="212"/>
      <c r="P342" s="212"/>
      <c r="Q342" s="205"/>
      <c r="R342" s="205"/>
      <c r="S342" s="205"/>
      <c r="T342" s="205"/>
      <c r="U342" s="205"/>
      <c r="V342" s="205"/>
    </row>
    <row r="343" spans="3:22" s="203" customFormat="1" ht="12.75" hidden="1" x14ac:dyDescent="0.25">
      <c r="C343" s="211"/>
      <c r="D343" s="212"/>
      <c r="E343" s="212"/>
      <c r="F343" s="212"/>
      <c r="G343" s="212"/>
      <c r="H343" s="212"/>
      <c r="I343" s="212"/>
      <c r="J343" s="212"/>
      <c r="K343" s="212"/>
      <c r="L343" s="212"/>
      <c r="M343" s="212"/>
      <c r="N343" s="212"/>
      <c r="O343" s="212"/>
      <c r="P343" s="212"/>
      <c r="Q343" s="205"/>
      <c r="R343" s="205"/>
      <c r="S343" s="205"/>
      <c r="T343" s="205"/>
      <c r="U343" s="205"/>
      <c r="V343" s="205"/>
    </row>
    <row r="344" spans="3:22" s="203" customFormat="1" ht="12.75" hidden="1" x14ac:dyDescent="0.25">
      <c r="C344" s="211"/>
      <c r="D344" s="212"/>
      <c r="E344" s="212"/>
      <c r="F344" s="212"/>
      <c r="G344" s="212"/>
      <c r="H344" s="212"/>
      <c r="I344" s="212"/>
      <c r="J344" s="212"/>
      <c r="K344" s="212"/>
      <c r="L344" s="212"/>
      <c r="M344" s="212"/>
      <c r="N344" s="212"/>
      <c r="O344" s="212"/>
      <c r="P344" s="212"/>
      <c r="Q344" s="205"/>
      <c r="R344" s="205"/>
      <c r="S344" s="205"/>
      <c r="T344" s="205"/>
      <c r="U344" s="205"/>
      <c r="V344" s="205"/>
    </row>
    <row r="345" spans="3:22" s="203" customFormat="1" ht="12.75" hidden="1" x14ac:dyDescent="0.25">
      <c r="C345" s="211"/>
      <c r="D345" s="212"/>
      <c r="E345" s="212"/>
      <c r="F345" s="212"/>
      <c r="G345" s="212"/>
      <c r="H345" s="212"/>
      <c r="I345" s="212"/>
      <c r="J345" s="212"/>
      <c r="K345" s="212"/>
      <c r="L345" s="212"/>
      <c r="M345" s="212"/>
      <c r="N345" s="212"/>
      <c r="O345" s="212"/>
      <c r="P345" s="212"/>
      <c r="Q345" s="205"/>
      <c r="R345" s="205"/>
      <c r="S345" s="205"/>
      <c r="T345" s="205"/>
      <c r="U345" s="205"/>
      <c r="V345" s="205"/>
    </row>
    <row r="346" spans="3:22" s="203" customFormat="1" ht="12.75" hidden="1" x14ac:dyDescent="0.25">
      <c r="C346" s="211"/>
      <c r="D346" s="212"/>
      <c r="E346" s="212"/>
      <c r="F346" s="212"/>
      <c r="G346" s="212"/>
      <c r="H346" s="212"/>
      <c r="I346" s="212"/>
      <c r="J346" s="212"/>
      <c r="K346" s="212"/>
      <c r="L346" s="212"/>
      <c r="M346" s="212"/>
      <c r="N346" s="212"/>
      <c r="O346" s="212"/>
      <c r="P346" s="212"/>
      <c r="Q346" s="205"/>
      <c r="R346" s="205"/>
      <c r="S346" s="205"/>
      <c r="T346" s="205"/>
      <c r="U346" s="205"/>
      <c r="V346" s="205"/>
    </row>
    <row r="347" spans="3:22" s="203" customFormat="1" ht="12.75" hidden="1" x14ac:dyDescent="0.25">
      <c r="C347" s="211"/>
      <c r="D347" s="212"/>
      <c r="E347" s="212"/>
      <c r="F347" s="212"/>
      <c r="G347" s="212"/>
      <c r="H347" s="212"/>
      <c r="I347" s="212"/>
      <c r="J347" s="212"/>
      <c r="K347" s="212"/>
      <c r="L347" s="212"/>
      <c r="M347" s="212"/>
      <c r="N347" s="212"/>
      <c r="O347" s="212"/>
      <c r="P347" s="212"/>
      <c r="Q347" s="205"/>
      <c r="R347" s="205"/>
      <c r="S347" s="205"/>
      <c r="T347" s="205"/>
      <c r="U347" s="205"/>
      <c r="V347" s="205"/>
    </row>
    <row r="348" spans="3:22" s="203" customFormat="1" ht="12.75" hidden="1" x14ac:dyDescent="0.25">
      <c r="C348" s="211"/>
      <c r="D348" s="212"/>
      <c r="E348" s="212"/>
      <c r="F348" s="212"/>
      <c r="G348" s="212"/>
      <c r="H348" s="212"/>
      <c r="I348" s="212"/>
      <c r="J348" s="212"/>
      <c r="K348" s="212"/>
      <c r="L348" s="212"/>
      <c r="M348" s="212"/>
      <c r="N348" s="212"/>
      <c r="O348" s="212"/>
      <c r="P348" s="212"/>
      <c r="Q348" s="205"/>
      <c r="R348" s="205"/>
      <c r="S348" s="205"/>
      <c r="T348" s="205"/>
      <c r="U348" s="205"/>
      <c r="V348" s="205"/>
    </row>
  </sheetData>
  <sheetProtection algorithmName="SHA-512" hashValue="Tq2U7w/Ewzf55EBR56EG3bAVBEY9OhDDg3AN6cFwfMR73TSgHNtQfmFRMhquGELdDGjfXrS37ipw/ISwjTkeeQ==" saltValue="HDu1Yl2ui+Na6PErz0wF6A==" spinCount="100000" sheet="1" objects="1" scenarios="1"/>
  <mergeCells count="19">
    <mergeCell ref="C63:M70"/>
    <mergeCell ref="C116:M123"/>
    <mergeCell ref="L92:L93"/>
    <mergeCell ref="H92:H93"/>
    <mergeCell ref="D92:E92"/>
    <mergeCell ref="F91:F92"/>
    <mergeCell ref="C103:H104"/>
    <mergeCell ref="XFD54:XFD56"/>
    <mergeCell ref="C50:H51"/>
    <mergeCell ref="XFD34:XFD36"/>
    <mergeCell ref="A1:B1"/>
    <mergeCell ref="L39:L40"/>
    <mergeCell ref="D39:E39"/>
    <mergeCell ref="H39:H40"/>
    <mergeCell ref="F38:F39"/>
    <mergeCell ref="F22:K22"/>
    <mergeCell ref="F23:K23"/>
    <mergeCell ref="F24:K24"/>
    <mergeCell ref="F25:K25"/>
  </mergeCells>
  <conditionalFormatting sqref="L41">
    <cfRule type="expression" dxfId="331" priority="154">
      <formula>S41=2</formula>
    </cfRule>
  </conditionalFormatting>
  <conditionalFormatting sqref="H41">
    <cfRule type="expression" dxfId="330" priority="153">
      <formula>D41=""</formula>
    </cfRule>
  </conditionalFormatting>
  <conditionalFormatting sqref="I41">
    <cfRule type="expression" dxfId="329" priority="151">
      <formula>D41=""</formula>
    </cfRule>
  </conditionalFormatting>
  <conditionalFormatting sqref="H42">
    <cfRule type="expression" dxfId="328" priority="149">
      <formula>AND(D42&lt;&gt;"",H42&lt;H41)</formula>
    </cfRule>
    <cfRule type="expression" dxfId="327" priority="150">
      <formula>D42=""</formula>
    </cfRule>
  </conditionalFormatting>
  <conditionalFormatting sqref="I42">
    <cfRule type="expression" dxfId="326" priority="148">
      <formula>D42=""</formula>
    </cfRule>
  </conditionalFormatting>
  <conditionalFormatting sqref="E49">
    <cfRule type="expression" dxfId="325" priority="147">
      <formula>D49=""</formula>
    </cfRule>
  </conditionalFormatting>
  <conditionalFormatting sqref="H49">
    <cfRule type="expression" dxfId="324" priority="145">
      <formula>AND(D49&lt;&gt;"",H49&lt;H48)</formula>
    </cfRule>
    <cfRule type="expression" dxfId="323" priority="146">
      <formula>D49=""</formula>
    </cfRule>
  </conditionalFormatting>
  <conditionalFormatting sqref="I49">
    <cfRule type="expression" dxfId="322" priority="144">
      <formula>D49=""</formula>
    </cfRule>
  </conditionalFormatting>
  <conditionalFormatting sqref="H43">
    <cfRule type="expression" dxfId="321" priority="141">
      <formula>AND(D43&lt;&gt;"",H43&lt;H42)</formula>
    </cfRule>
    <cfRule type="expression" dxfId="320" priority="142">
      <formula>D43=""</formula>
    </cfRule>
  </conditionalFormatting>
  <conditionalFormatting sqref="I43">
    <cfRule type="expression" dxfId="319" priority="140">
      <formula>D43=""</formula>
    </cfRule>
  </conditionalFormatting>
  <conditionalFormatting sqref="H44">
    <cfRule type="expression" dxfId="318" priority="137">
      <formula>AND(D44&lt;&gt;"",H44&lt;H43)</formula>
    </cfRule>
    <cfRule type="expression" dxfId="317" priority="138">
      <formula>D44=""</formula>
    </cfRule>
  </conditionalFormatting>
  <conditionalFormatting sqref="I44">
    <cfRule type="expression" dxfId="316" priority="136">
      <formula>D44=""</formula>
    </cfRule>
  </conditionalFormatting>
  <conditionalFormatting sqref="H45">
    <cfRule type="expression" dxfId="315" priority="133">
      <formula>AND(D45&lt;&gt;"",H45&lt;H44)</formula>
    </cfRule>
    <cfRule type="expression" dxfId="314" priority="134">
      <formula>D45=""</formula>
    </cfRule>
  </conditionalFormatting>
  <conditionalFormatting sqref="I45">
    <cfRule type="expression" dxfId="313" priority="132">
      <formula>D45=""</formula>
    </cfRule>
  </conditionalFormatting>
  <conditionalFormatting sqref="H46">
    <cfRule type="expression" dxfId="312" priority="129">
      <formula>AND(D46&lt;&gt;"",H46&lt;H45)</formula>
    </cfRule>
    <cfRule type="expression" dxfId="311" priority="130">
      <formula>D46=""</formula>
    </cfRule>
  </conditionalFormatting>
  <conditionalFormatting sqref="I46">
    <cfRule type="expression" dxfId="310" priority="128">
      <formula>D46=""</formula>
    </cfRule>
  </conditionalFormatting>
  <conditionalFormatting sqref="H47">
    <cfRule type="expression" dxfId="309" priority="125">
      <formula>AND(D47&lt;&gt;"",H47&lt;H46)</formula>
    </cfRule>
    <cfRule type="expression" dxfId="308" priority="126">
      <formula>D47=""</formula>
    </cfRule>
  </conditionalFormatting>
  <conditionalFormatting sqref="I47">
    <cfRule type="expression" dxfId="307" priority="124">
      <formula>D47=""</formula>
    </cfRule>
  </conditionalFormatting>
  <conditionalFormatting sqref="E48">
    <cfRule type="expression" dxfId="306" priority="123">
      <formula>D48=""</formula>
    </cfRule>
  </conditionalFormatting>
  <conditionalFormatting sqref="H48">
    <cfRule type="expression" dxfId="305" priority="121">
      <formula>AND(D48&lt;&gt;"",H48&lt;H47)</formula>
    </cfRule>
    <cfRule type="expression" dxfId="304" priority="122">
      <formula>D48=""</formula>
    </cfRule>
  </conditionalFormatting>
  <conditionalFormatting sqref="I48">
    <cfRule type="expression" dxfId="303" priority="120">
      <formula>D48=""</formula>
    </cfRule>
  </conditionalFormatting>
  <conditionalFormatting sqref="L44">
    <cfRule type="expression" dxfId="302" priority="114">
      <formula>AND(D44&lt;&gt;"",L44&lt;L43)</formula>
    </cfRule>
    <cfRule type="expression" dxfId="301" priority="115">
      <formula>D44=""</formula>
    </cfRule>
  </conditionalFormatting>
  <conditionalFormatting sqref="L45">
    <cfRule type="expression" dxfId="300" priority="112">
      <formula>AND(D45&lt;&gt;"",L45&lt;L44)</formula>
    </cfRule>
    <cfRule type="expression" dxfId="299" priority="113">
      <formula>D45=""</formula>
    </cfRule>
  </conditionalFormatting>
  <conditionalFormatting sqref="L46">
    <cfRule type="expression" dxfId="298" priority="110">
      <formula>AND(D46&lt;&gt;"",L46&lt;L45)</formula>
    </cfRule>
    <cfRule type="expression" dxfId="297" priority="111">
      <formula>D46=""</formula>
    </cfRule>
  </conditionalFormatting>
  <conditionalFormatting sqref="L47">
    <cfRule type="expression" dxfId="296" priority="108">
      <formula>AND(D47&lt;&gt;"",L47&lt;L46)</formula>
    </cfRule>
    <cfRule type="expression" dxfId="295" priority="109">
      <formula>D47=""</formula>
    </cfRule>
  </conditionalFormatting>
  <conditionalFormatting sqref="L48">
    <cfRule type="expression" dxfId="294" priority="106">
      <formula>AND(D48&lt;&gt;"",L48&lt;L47)</formula>
    </cfRule>
    <cfRule type="expression" dxfId="293" priority="107">
      <formula>D48=""</formula>
    </cfRule>
  </conditionalFormatting>
  <conditionalFormatting sqref="L49">
    <cfRule type="expression" dxfId="292" priority="104">
      <formula>AND(D49&lt;&gt;"",L49&lt;L48)</formula>
    </cfRule>
    <cfRule type="expression" dxfId="291" priority="105">
      <formula>D49=""</formula>
    </cfRule>
  </conditionalFormatting>
  <conditionalFormatting sqref="L94">
    <cfRule type="expression" dxfId="290" priority="95">
      <formula>S94=2</formula>
    </cfRule>
  </conditionalFormatting>
  <conditionalFormatting sqref="H94">
    <cfRule type="expression" dxfId="289" priority="94">
      <formula>D94=""</formula>
    </cfRule>
  </conditionalFormatting>
  <conditionalFormatting sqref="I94">
    <cfRule type="expression" dxfId="288" priority="92">
      <formula>D94=""</formula>
    </cfRule>
  </conditionalFormatting>
  <conditionalFormatting sqref="H95">
    <cfRule type="expression" dxfId="287" priority="90">
      <formula>AND(D95&lt;&gt;"",H95&lt;H94)</formula>
    </cfRule>
    <cfRule type="expression" dxfId="286" priority="91">
      <formula>D95=""</formula>
    </cfRule>
  </conditionalFormatting>
  <conditionalFormatting sqref="I95">
    <cfRule type="expression" dxfId="285" priority="89">
      <formula>D95=""</formula>
    </cfRule>
  </conditionalFormatting>
  <conditionalFormatting sqref="E102">
    <cfRule type="expression" dxfId="284" priority="88">
      <formula>D102=""</formula>
    </cfRule>
  </conditionalFormatting>
  <conditionalFormatting sqref="H102">
    <cfRule type="expression" dxfId="283" priority="86">
      <formula>AND(D102&lt;&gt;"",H102&lt;H101)</formula>
    </cfRule>
    <cfRule type="expression" dxfId="282" priority="87">
      <formula>D102=""</formula>
    </cfRule>
  </conditionalFormatting>
  <conditionalFormatting sqref="I102">
    <cfRule type="expression" dxfId="281" priority="85">
      <formula>D102=""</formula>
    </cfRule>
  </conditionalFormatting>
  <conditionalFormatting sqref="H96">
    <cfRule type="expression" dxfId="280" priority="82">
      <formula>AND(D96&lt;&gt;"",H96&lt;H95)</formula>
    </cfRule>
    <cfRule type="expression" dxfId="279" priority="83">
      <formula>D96=""</formula>
    </cfRule>
  </conditionalFormatting>
  <conditionalFormatting sqref="I96">
    <cfRule type="expression" dxfId="278" priority="81">
      <formula>D96=""</formula>
    </cfRule>
  </conditionalFormatting>
  <conditionalFormatting sqref="H97">
    <cfRule type="expression" dxfId="277" priority="78">
      <formula>AND(D97&lt;&gt;"",H97&lt;H96)</formula>
    </cfRule>
    <cfRule type="expression" dxfId="276" priority="79">
      <formula>D97=""</formula>
    </cfRule>
  </conditionalFormatting>
  <conditionalFormatting sqref="I97">
    <cfRule type="expression" dxfId="275" priority="77">
      <formula>D97=""</formula>
    </cfRule>
  </conditionalFormatting>
  <conditionalFormatting sqref="H98">
    <cfRule type="expression" dxfId="274" priority="74">
      <formula>AND(D98&lt;&gt;"",H98&lt;H97)</formula>
    </cfRule>
    <cfRule type="expression" dxfId="273" priority="75">
      <formula>D98=""</formula>
    </cfRule>
  </conditionalFormatting>
  <conditionalFormatting sqref="I98">
    <cfRule type="expression" dxfId="272" priority="73">
      <formula>D98=""</formula>
    </cfRule>
  </conditionalFormatting>
  <conditionalFormatting sqref="H99">
    <cfRule type="expression" dxfId="271" priority="70">
      <formula>AND(D99&lt;&gt;"",H99&lt;H98)</formula>
    </cfRule>
    <cfRule type="expression" dxfId="270" priority="71">
      <formula>D99=""</formula>
    </cfRule>
  </conditionalFormatting>
  <conditionalFormatting sqref="I99">
    <cfRule type="expression" dxfId="269" priority="69">
      <formula>D99=""</formula>
    </cfRule>
  </conditionalFormatting>
  <conditionalFormatting sqref="H100">
    <cfRule type="expression" dxfId="268" priority="66">
      <formula>AND(D100&lt;&gt;"",H100&lt;H99)</formula>
    </cfRule>
    <cfRule type="expression" dxfId="267" priority="67">
      <formula>D100=""</formula>
    </cfRule>
  </conditionalFormatting>
  <conditionalFormatting sqref="I100">
    <cfRule type="expression" dxfId="266" priority="65">
      <formula>D100=""</formula>
    </cfRule>
  </conditionalFormatting>
  <conditionalFormatting sqref="E101">
    <cfRule type="expression" dxfId="265" priority="64">
      <formula>D101=""</formula>
    </cfRule>
  </conditionalFormatting>
  <conditionalFormatting sqref="H101">
    <cfRule type="expression" dxfId="264" priority="62">
      <formula>AND(D101&lt;&gt;"",H101&lt;H100)</formula>
    </cfRule>
    <cfRule type="expression" dxfId="263" priority="63">
      <formula>D101=""</formula>
    </cfRule>
  </conditionalFormatting>
  <conditionalFormatting sqref="I101">
    <cfRule type="expression" dxfId="262" priority="61">
      <formula>D101=""</formula>
    </cfRule>
  </conditionalFormatting>
  <conditionalFormatting sqref="L95">
    <cfRule type="expression" dxfId="261" priority="59">
      <formula>AND(D95&lt;&gt;"",L95&lt;L94)</formula>
    </cfRule>
    <cfRule type="expression" dxfId="260" priority="60">
      <formula>D95=""</formula>
    </cfRule>
  </conditionalFormatting>
  <conditionalFormatting sqref="L96">
    <cfRule type="expression" dxfId="259" priority="57">
      <formula>AND(D96&lt;&gt;"",L96&lt;L95)</formula>
    </cfRule>
    <cfRule type="expression" dxfId="258" priority="58">
      <formula>D96=""</formula>
    </cfRule>
  </conditionalFormatting>
  <conditionalFormatting sqref="L97">
    <cfRule type="expression" dxfId="257" priority="55">
      <formula>AND(D97&lt;&gt;"",L97&lt;L96)</formula>
    </cfRule>
    <cfRule type="expression" dxfId="256" priority="56">
      <formula>D97=""</formula>
    </cfRule>
  </conditionalFormatting>
  <conditionalFormatting sqref="L98">
    <cfRule type="expression" dxfId="255" priority="53">
      <formula>AND(D98&lt;&gt;"",L98&lt;L97)</formula>
    </cfRule>
    <cfRule type="expression" dxfId="254" priority="54">
      <formula>D98=""</formula>
    </cfRule>
  </conditionalFormatting>
  <conditionalFormatting sqref="L99">
    <cfRule type="expression" dxfId="253" priority="51">
      <formula>AND(D99&lt;&gt;"",L99&lt;L98)</formula>
    </cfRule>
    <cfRule type="expression" dxfId="252" priority="52">
      <formula>D99=""</formula>
    </cfRule>
  </conditionalFormatting>
  <conditionalFormatting sqref="L100">
    <cfRule type="expression" dxfId="251" priority="49">
      <formula>AND(D100&lt;&gt;"",L100&lt;L99)</formula>
    </cfRule>
    <cfRule type="expression" dxfId="250" priority="50">
      <formula>D100=""</formula>
    </cfRule>
  </conditionalFormatting>
  <conditionalFormatting sqref="L101">
    <cfRule type="expression" dxfId="249" priority="47">
      <formula>AND(D101&lt;&gt;"",L101&lt;L100)</formula>
    </cfRule>
    <cfRule type="expression" dxfId="248" priority="48">
      <formula>D101=""</formula>
    </cfRule>
  </conditionalFormatting>
  <conditionalFormatting sqref="L102">
    <cfRule type="expression" dxfId="247" priority="45">
      <formula>AND(D102&lt;&gt;"",L102&lt;L101)</formula>
    </cfRule>
    <cfRule type="expression" dxfId="246" priority="46">
      <formula>D102=""</formula>
    </cfRule>
  </conditionalFormatting>
  <conditionalFormatting sqref="M42">
    <cfRule type="expression" dxfId="245" priority="26">
      <formula>D42=""</formula>
    </cfRule>
  </conditionalFormatting>
  <conditionalFormatting sqref="M43">
    <cfRule type="expression" dxfId="244" priority="25">
      <formula>D43=""</formula>
    </cfRule>
  </conditionalFormatting>
  <conditionalFormatting sqref="M44">
    <cfRule type="expression" dxfId="243" priority="24">
      <formula>D44=""</formula>
    </cfRule>
  </conditionalFormatting>
  <conditionalFormatting sqref="M45">
    <cfRule type="expression" dxfId="242" priority="23">
      <formula>D45=""</formula>
    </cfRule>
  </conditionalFormatting>
  <conditionalFormatting sqref="M46">
    <cfRule type="expression" dxfId="241" priority="22">
      <formula>D46=""</formula>
    </cfRule>
  </conditionalFormatting>
  <conditionalFormatting sqref="M47">
    <cfRule type="expression" dxfId="240" priority="21">
      <formula>D47=""</formula>
    </cfRule>
  </conditionalFormatting>
  <conditionalFormatting sqref="M48">
    <cfRule type="expression" dxfId="239" priority="20">
      <formula>D48=""</formula>
    </cfRule>
  </conditionalFormatting>
  <conditionalFormatting sqref="M49">
    <cfRule type="expression" dxfId="238" priority="19">
      <formula>D49=""</formula>
    </cfRule>
  </conditionalFormatting>
  <conditionalFormatting sqref="M94">
    <cfRule type="expression" dxfId="237" priority="36">
      <formula>D94=""</formula>
    </cfRule>
  </conditionalFormatting>
  <conditionalFormatting sqref="M95">
    <cfRule type="expression" dxfId="236" priority="35">
      <formula>D95=""</formula>
    </cfRule>
  </conditionalFormatting>
  <conditionalFormatting sqref="M96">
    <cfRule type="expression" dxfId="235" priority="34">
      <formula>D96=""</formula>
    </cfRule>
  </conditionalFormatting>
  <conditionalFormatting sqref="M97">
    <cfRule type="expression" dxfId="234" priority="33">
      <formula>D97=""</formula>
    </cfRule>
  </conditionalFormatting>
  <conditionalFormatting sqref="M98">
    <cfRule type="expression" dxfId="233" priority="32">
      <formula>D98=""</formula>
    </cfRule>
  </conditionalFormatting>
  <conditionalFormatting sqref="M99">
    <cfRule type="expression" dxfId="232" priority="31">
      <formula>D99=""</formula>
    </cfRule>
  </conditionalFormatting>
  <conditionalFormatting sqref="M100">
    <cfRule type="expression" dxfId="231" priority="30">
      <formula>D100=""</formula>
    </cfRule>
  </conditionalFormatting>
  <conditionalFormatting sqref="M101">
    <cfRule type="expression" dxfId="230" priority="29">
      <formula>D101=""</formula>
    </cfRule>
  </conditionalFormatting>
  <conditionalFormatting sqref="M102">
    <cfRule type="expression" dxfId="229" priority="28">
      <formula>D102=""</formula>
    </cfRule>
  </conditionalFormatting>
  <conditionalFormatting sqref="M41">
    <cfRule type="expression" dxfId="228" priority="27">
      <formula>D41=""</formula>
    </cfRule>
  </conditionalFormatting>
  <conditionalFormatting sqref="E47">
    <cfRule type="expression" dxfId="227" priority="18">
      <formula>D47=""</formula>
    </cfRule>
  </conditionalFormatting>
  <conditionalFormatting sqref="E46">
    <cfRule type="expression" dxfId="226" priority="17">
      <formula>D46=""</formula>
    </cfRule>
  </conditionalFormatting>
  <conditionalFormatting sqref="E45">
    <cfRule type="expression" dxfId="225" priority="16">
      <formula>D45=""</formula>
    </cfRule>
  </conditionalFormatting>
  <conditionalFormatting sqref="L43">
    <cfRule type="expression" dxfId="224" priority="8">
      <formula>AND(D43&lt;&gt;"",L43&lt;L42)</formula>
    </cfRule>
    <cfRule type="expression" dxfId="223" priority="9">
      <formula>D43=""</formula>
    </cfRule>
  </conditionalFormatting>
  <conditionalFormatting sqref="L42">
    <cfRule type="expression" dxfId="222" priority="6">
      <formula>AND(D42&lt;&gt;"",L42&lt;L41)</formula>
    </cfRule>
    <cfRule type="expression" dxfId="221" priority="7">
      <formula>D42=""</formula>
    </cfRule>
  </conditionalFormatting>
  <conditionalFormatting sqref="E44">
    <cfRule type="expression" dxfId="220" priority="5">
      <formula>D44=""</formula>
    </cfRule>
  </conditionalFormatting>
  <conditionalFormatting sqref="E43">
    <cfRule type="expression" dxfId="219" priority="4">
      <formula>D43=""</formula>
    </cfRule>
  </conditionalFormatting>
  <conditionalFormatting sqref="E42">
    <cfRule type="expression" dxfId="218" priority="3">
      <formula>D42=""</formula>
    </cfRule>
  </conditionalFormatting>
  <conditionalFormatting sqref="E41">
    <cfRule type="expression" dxfId="217" priority="2">
      <formula>D41=""</formula>
    </cfRule>
  </conditionalFormatting>
  <conditionalFormatting sqref="E94:E100">
    <cfRule type="expression" dxfId="216" priority="1">
      <formula>D94=""</formula>
    </cfRule>
  </conditionalFormatting>
  <pageMargins left="0.7" right="0.7" top="0.75" bottom="0.75" header="0.3" footer="0.3"/>
  <pageSetup paperSize="9" orientation="portrait" r:id="rId1"/>
  <ignoredErrors>
    <ignoredError sqref="D108:E108"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1"/>
  <sheetViews>
    <sheetView showGridLines="0" zoomScale="85" zoomScaleNormal="85" workbookViewId="0">
      <selection activeCell="C17" sqref="C17"/>
    </sheetView>
  </sheetViews>
  <sheetFormatPr defaultColWidth="29" defaultRowHeight="0" customHeight="1" zeroHeight="1" x14ac:dyDescent="0.25"/>
  <cols>
    <col min="1" max="1" width="3.7109375" style="195" customWidth="1"/>
    <col min="2" max="2" width="6.140625" style="195" customWidth="1"/>
    <col min="3" max="3" width="47.7109375" style="194" customWidth="1"/>
    <col min="4" max="4" width="23.28515625" style="195" customWidth="1"/>
    <col min="5" max="10" width="15.7109375" style="196" customWidth="1"/>
    <col min="11" max="12" width="15.7109375" style="290" customWidth="1"/>
    <col min="13" max="13" width="15.7109375" style="195" customWidth="1"/>
    <col min="14" max="14" width="3.7109375" style="195" customWidth="1"/>
    <col min="15" max="16" width="23.7109375" style="195" customWidth="1"/>
    <col min="17" max="23" width="8.85546875" style="195" customWidth="1"/>
    <col min="24" max="16384" width="29" style="195"/>
  </cols>
  <sheetData>
    <row r="1" spans="1:17" ht="15" x14ac:dyDescent="0.25">
      <c r="A1" s="515"/>
      <c r="B1" s="516"/>
      <c r="J1" s="197"/>
      <c r="K1" s="197"/>
      <c r="L1" s="197"/>
    </row>
    <row r="2" spans="1:17" s="198" customFormat="1" ht="22.5" x14ac:dyDescent="0.25">
      <c r="C2" s="162" t="s">
        <v>67</v>
      </c>
      <c r="D2" s="199"/>
      <c r="E2" s="166"/>
      <c r="F2" s="199"/>
      <c r="G2" s="199"/>
      <c r="H2" s="199"/>
      <c r="I2" s="199"/>
      <c r="J2" s="200"/>
      <c r="K2" s="200"/>
      <c r="L2" s="200"/>
      <c r="M2" s="201"/>
      <c r="N2" s="195"/>
      <c r="O2" s="202"/>
      <c r="P2" s="202"/>
      <c r="Q2" s="202"/>
    </row>
    <row r="3" spans="1:17" s="203" customFormat="1" ht="18" x14ac:dyDescent="0.25">
      <c r="C3" s="165" t="s">
        <v>222</v>
      </c>
      <c r="D3" s="168"/>
      <c r="E3" s="168"/>
      <c r="F3" s="168"/>
      <c r="G3" s="168"/>
      <c r="H3" s="168"/>
      <c r="I3" s="168"/>
      <c r="J3" s="200"/>
      <c r="K3" s="200"/>
      <c r="L3" s="200"/>
      <c r="M3" s="204"/>
      <c r="N3" s="195"/>
      <c r="O3" s="205"/>
      <c r="P3" s="205"/>
      <c r="Q3" s="205"/>
    </row>
    <row r="4" spans="1:17" s="203" customFormat="1" ht="15" x14ac:dyDescent="0.25">
      <c r="C4" s="167" t="s">
        <v>84</v>
      </c>
      <c r="D4" s="168"/>
      <c r="E4" s="168"/>
      <c r="F4" s="168"/>
      <c r="G4" s="168"/>
      <c r="H4" s="168"/>
      <c r="I4" s="168"/>
      <c r="J4" s="200"/>
      <c r="K4" s="200"/>
      <c r="L4" s="200"/>
      <c r="M4" s="204"/>
      <c r="N4" s="195"/>
      <c r="O4" s="205"/>
      <c r="P4" s="205"/>
      <c r="Q4" s="205"/>
    </row>
    <row r="5" spans="1:17" s="203" customFormat="1" ht="15" x14ac:dyDescent="0.25">
      <c r="C5" s="169" t="s">
        <v>168</v>
      </c>
      <c r="D5" s="168"/>
      <c r="E5" s="168"/>
      <c r="F5" s="168"/>
      <c r="G5" s="168"/>
      <c r="H5" s="168"/>
      <c r="I5" s="168"/>
      <c r="J5" s="200"/>
      <c r="K5" s="200"/>
      <c r="L5" s="200"/>
      <c r="M5" s="204"/>
      <c r="N5" s="195"/>
      <c r="O5" s="205"/>
      <c r="P5" s="205"/>
      <c r="Q5" s="205"/>
    </row>
    <row r="6" spans="1:17" s="203" customFormat="1" ht="15" x14ac:dyDescent="0.25">
      <c r="C6" s="206" t="s">
        <v>31</v>
      </c>
      <c r="D6" s="168"/>
      <c r="E6" s="168"/>
      <c r="F6" s="168"/>
      <c r="G6" s="168"/>
      <c r="H6" s="168"/>
      <c r="I6" s="168"/>
      <c r="J6" s="200"/>
      <c r="K6" s="200"/>
      <c r="L6" s="200"/>
      <c r="M6" s="204"/>
      <c r="N6" s="195"/>
      <c r="O6" s="205"/>
      <c r="P6" s="205"/>
      <c r="Q6" s="205"/>
    </row>
    <row r="7" spans="1:17" s="203" customFormat="1" ht="15" x14ac:dyDescent="0.25">
      <c r="C7" s="207"/>
      <c r="D7" s="208"/>
      <c r="E7" s="209"/>
      <c r="F7" s="210"/>
      <c r="G7" s="210"/>
      <c r="H7" s="210"/>
      <c r="I7" s="209"/>
      <c r="J7" s="200"/>
      <c r="K7" s="200"/>
      <c r="L7" s="200"/>
      <c r="M7" s="204"/>
      <c r="N7" s="195"/>
      <c r="O7" s="205"/>
      <c r="P7" s="205"/>
      <c r="Q7" s="205"/>
    </row>
    <row r="8" spans="1:17" s="203" customFormat="1" ht="15" x14ac:dyDescent="0.25">
      <c r="C8" s="211"/>
      <c r="D8" s="212"/>
      <c r="E8" s="212"/>
      <c r="F8" s="212"/>
      <c r="G8" s="212"/>
      <c r="H8" s="212"/>
      <c r="I8" s="212"/>
      <c r="J8" s="197"/>
      <c r="K8" s="197"/>
      <c r="L8" s="197"/>
      <c r="M8" s="205"/>
      <c r="N8" s="195"/>
      <c r="O8" s="205"/>
      <c r="P8" s="205"/>
      <c r="Q8" s="205"/>
    </row>
    <row r="9" spans="1:17" s="203" customFormat="1" ht="15" x14ac:dyDescent="0.25">
      <c r="C9" s="213" t="s">
        <v>9</v>
      </c>
      <c r="D9" s="214"/>
      <c r="E9" s="214"/>
      <c r="F9" s="537" t="s">
        <v>213</v>
      </c>
      <c r="G9" s="538"/>
      <c r="H9" s="399" t="s">
        <v>81</v>
      </c>
      <c r="I9" s="214"/>
      <c r="J9" s="214"/>
      <c r="K9" s="214"/>
      <c r="L9" s="214"/>
      <c r="M9" s="316"/>
      <c r="N9" s="195"/>
      <c r="O9" s="205"/>
      <c r="P9" s="205"/>
      <c r="Q9" s="205"/>
    </row>
    <row r="10" spans="1:17" s="203" customFormat="1" ht="14.25" x14ac:dyDescent="0.25">
      <c r="C10" s="218"/>
      <c r="D10" s="219" t="s">
        <v>23</v>
      </c>
      <c r="E10" s="219" t="s">
        <v>24</v>
      </c>
      <c r="F10" s="219" t="s">
        <v>25</v>
      </c>
      <c r="G10" s="219" t="s">
        <v>26</v>
      </c>
      <c r="H10" s="219" t="s">
        <v>53</v>
      </c>
      <c r="I10" s="219" t="s">
        <v>56</v>
      </c>
      <c r="J10" s="219" t="s">
        <v>57</v>
      </c>
      <c r="K10" s="219" t="s">
        <v>58</v>
      </c>
      <c r="L10" s="219" t="s">
        <v>59</v>
      </c>
      <c r="M10" s="219" t="s">
        <v>60</v>
      </c>
      <c r="N10" s="195"/>
      <c r="O10" s="205"/>
      <c r="P10" s="205"/>
      <c r="Q10" s="205"/>
    </row>
    <row r="11" spans="1:17" s="203" customFormat="1" ht="14.25" x14ac:dyDescent="0.25">
      <c r="C11" s="190" t="s">
        <v>86</v>
      </c>
      <c r="D11" s="400">
        <f>+'0b. Dimensonering'!C20</f>
        <v>12</v>
      </c>
      <c r="E11" s="400">
        <f>+'0b. Dimensonering'!D20</f>
        <v>12</v>
      </c>
      <c r="F11" s="400">
        <f>+'0b. Dimensonering'!E20</f>
        <v>14</v>
      </c>
      <c r="G11" s="400">
        <f>+'0b. Dimensonering'!F20</f>
        <v>16</v>
      </c>
      <c r="H11" s="400">
        <f>+'0b. Dimensonering'!G20</f>
        <v>16</v>
      </c>
      <c r="I11" s="400">
        <f>+'0b. Dimensonering'!H20</f>
        <v>16</v>
      </c>
      <c r="J11" s="400">
        <f>+'0b. Dimensonering'!I20</f>
        <v>16</v>
      </c>
      <c r="K11" s="400">
        <f>+'0b. Dimensonering'!J20</f>
        <v>16</v>
      </c>
      <c r="L11" s="400">
        <f>+'0b. Dimensonering'!K20</f>
        <v>16</v>
      </c>
      <c r="M11" s="400">
        <f>+'0b. Dimensonering'!L20</f>
        <v>16</v>
      </c>
      <c r="N11" s="195"/>
      <c r="O11" s="205"/>
      <c r="P11" s="205"/>
      <c r="Q11" s="205"/>
    </row>
    <row r="12" spans="1:17" s="203" customFormat="1" ht="15" thickBot="1" x14ac:dyDescent="0.3">
      <c r="C12" s="225"/>
      <c r="D12" s="226"/>
      <c r="E12" s="226"/>
      <c r="F12" s="226"/>
      <c r="G12" s="226"/>
      <c r="H12" s="226"/>
      <c r="I12" s="226"/>
      <c r="J12" s="226"/>
      <c r="K12" s="226"/>
      <c r="L12" s="226"/>
      <c r="M12" s="226"/>
      <c r="N12" s="195"/>
      <c r="O12" s="205"/>
      <c r="P12" s="205"/>
      <c r="Q12" s="205"/>
    </row>
    <row r="13" spans="1:17" s="203" customFormat="1" ht="14.25" x14ac:dyDescent="0.25">
      <c r="C13" s="211"/>
      <c r="D13" s="212"/>
      <c r="E13" s="212"/>
      <c r="F13" s="212"/>
      <c r="G13" s="212"/>
      <c r="H13" s="212"/>
      <c r="I13" s="212"/>
      <c r="J13" s="212"/>
      <c r="K13" s="212"/>
      <c r="L13" s="212"/>
      <c r="M13" s="212"/>
      <c r="N13" s="195"/>
      <c r="O13" s="205"/>
      <c r="P13" s="205"/>
      <c r="Q13" s="205"/>
    </row>
    <row r="14" spans="1:17" s="203" customFormat="1" ht="24.75" x14ac:dyDescent="0.25">
      <c r="B14" s="227"/>
      <c r="C14" s="228" t="s">
        <v>93</v>
      </c>
      <c r="D14" s="229"/>
      <c r="E14" s="229"/>
      <c r="F14" s="230"/>
      <c r="G14" s="230"/>
      <c r="H14" s="230"/>
      <c r="I14" s="230"/>
      <c r="J14" s="230"/>
      <c r="K14" s="231"/>
      <c r="L14" s="197"/>
      <c r="M14" s="205"/>
      <c r="N14" s="195"/>
      <c r="O14" s="205"/>
      <c r="P14" s="205"/>
      <c r="Q14" s="205"/>
    </row>
    <row r="15" spans="1:17" s="203" customFormat="1" ht="15" x14ac:dyDescent="0.25">
      <c r="C15" s="211"/>
      <c r="D15" s="212"/>
      <c r="E15" s="212"/>
      <c r="F15" s="212"/>
      <c r="G15" s="212"/>
      <c r="H15" s="212"/>
      <c r="I15" s="212"/>
      <c r="J15" s="212"/>
      <c r="K15" s="212"/>
      <c r="L15" s="197"/>
      <c r="M15" s="205"/>
      <c r="N15" s="195"/>
      <c r="O15" s="205"/>
      <c r="P15" s="205"/>
      <c r="Q15" s="205"/>
    </row>
    <row r="16" spans="1:17" s="203" customFormat="1" ht="15" x14ac:dyDescent="0.25">
      <c r="C16" s="232" t="s">
        <v>96</v>
      </c>
      <c r="D16" s="233" t="s">
        <v>10</v>
      </c>
      <c r="E16" s="233" t="s">
        <v>11</v>
      </c>
      <c r="F16" s="531" t="s">
        <v>12</v>
      </c>
      <c r="G16" s="532"/>
      <c r="H16" s="532"/>
      <c r="I16" s="532"/>
      <c r="J16" s="532"/>
      <c r="K16" s="533"/>
      <c r="L16" s="197"/>
      <c r="M16" s="205"/>
      <c r="N16" s="195"/>
      <c r="O16" s="205"/>
      <c r="P16" s="205"/>
      <c r="Q16" s="205"/>
    </row>
    <row r="17" spans="2:17" s="203" customFormat="1" ht="24.75" x14ac:dyDescent="0.25">
      <c r="B17" s="227">
        <v>1</v>
      </c>
      <c r="C17" s="90"/>
      <c r="D17" s="192"/>
      <c r="E17" s="192"/>
      <c r="F17" s="529"/>
      <c r="G17" s="529"/>
      <c r="H17" s="529"/>
      <c r="I17" s="529"/>
      <c r="J17" s="529"/>
      <c r="K17" s="529"/>
      <c r="L17" s="197"/>
      <c r="M17" s="205"/>
      <c r="N17" s="195"/>
      <c r="O17" s="205"/>
      <c r="P17" s="205"/>
      <c r="Q17" s="205"/>
    </row>
    <row r="18" spans="2:17" s="203" customFormat="1" ht="24.75" x14ac:dyDescent="0.25">
      <c r="B18" s="227">
        <v>2</v>
      </c>
      <c r="C18" s="90" t="s">
        <v>0</v>
      </c>
      <c r="D18" s="192"/>
      <c r="E18" s="192"/>
      <c r="F18" s="529"/>
      <c r="G18" s="529"/>
      <c r="H18" s="529"/>
      <c r="I18" s="529"/>
      <c r="J18" s="529"/>
      <c r="K18" s="529"/>
      <c r="L18" s="197"/>
      <c r="M18" s="205"/>
      <c r="N18" s="195"/>
      <c r="O18" s="205"/>
      <c r="P18" s="205"/>
      <c r="Q18" s="205"/>
    </row>
    <row r="19" spans="2:17" s="203" customFormat="1" ht="24.75" x14ac:dyDescent="0.25">
      <c r="B19" s="227">
        <v>3</v>
      </c>
      <c r="C19" s="90" t="s">
        <v>0</v>
      </c>
      <c r="D19" s="192"/>
      <c r="E19" s="192"/>
      <c r="F19" s="529"/>
      <c r="G19" s="529"/>
      <c r="H19" s="529"/>
      <c r="I19" s="529"/>
      <c r="J19" s="529"/>
      <c r="K19" s="529"/>
      <c r="L19" s="197"/>
      <c r="M19" s="205"/>
      <c r="N19" s="195"/>
      <c r="O19" s="205"/>
      <c r="P19" s="205"/>
      <c r="Q19" s="205"/>
    </row>
    <row r="20" spans="2:17" s="203" customFormat="1" ht="15.75" customHeight="1" x14ac:dyDescent="0.25">
      <c r="B20" s="227"/>
      <c r="C20" s="383" t="s">
        <v>33</v>
      </c>
      <c r="D20" s="227"/>
      <c r="E20" s="227"/>
      <c r="F20" s="227"/>
      <c r="G20" s="227"/>
      <c r="H20" s="227"/>
      <c r="I20" s="227"/>
      <c r="J20" s="227"/>
      <c r="K20" s="227"/>
      <c r="L20" s="227"/>
      <c r="M20" s="227"/>
      <c r="N20" s="195"/>
      <c r="O20" s="205"/>
      <c r="P20" s="205"/>
      <c r="Q20" s="205"/>
    </row>
    <row r="21" spans="2:17" s="203" customFormat="1" ht="15" thickBot="1" x14ac:dyDescent="0.3">
      <c r="C21" s="238"/>
      <c r="D21" s="226"/>
      <c r="E21" s="226"/>
      <c r="F21" s="226"/>
      <c r="G21" s="226"/>
      <c r="H21" s="226"/>
      <c r="I21" s="226"/>
      <c r="J21" s="226"/>
      <c r="K21" s="226"/>
      <c r="L21" s="226"/>
      <c r="M21" s="226"/>
      <c r="N21" s="195"/>
      <c r="O21" s="205"/>
      <c r="P21" s="205"/>
      <c r="Q21" s="205"/>
    </row>
    <row r="22" spans="2:17" s="203" customFormat="1" ht="14.25" x14ac:dyDescent="0.25">
      <c r="C22" s="211"/>
      <c r="D22" s="212"/>
      <c r="E22" s="212"/>
      <c r="F22" s="212"/>
      <c r="G22" s="212"/>
      <c r="H22" s="212"/>
      <c r="I22" s="212"/>
      <c r="J22" s="212"/>
      <c r="K22" s="212"/>
      <c r="L22" s="212"/>
      <c r="M22" s="212"/>
      <c r="N22" s="195"/>
      <c r="O22" s="205"/>
      <c r="P22" s="205"/>
      <c r="Q22" s="205"/>
    </row>
    <row r="23" spans="2:17" s="203" customFormat="1" ht="24.75" x14ac:dyDescent="0.25">
      <c r="B23" s="227">
        <v>1</v>
      </c>
      <c r="C23" s="228" t="str">
        <f>"Gebruiksrecht aanschaf " &amp; +C17 &amp; " en Onderhoud &amp; Support"</f>
        <v>Gebruiksrecht aanschaf  en Onderhoud &amp; Support</v>
      </c>
      <c r="D23" s="229"/>
      <c r="E23" s="229"/>
      <c r="F23" s="230"/>
      <c r="G23" s="230"/>
      <c r="H23" s="230"/>
      <c r="I23" s="230"/>
      <c r="J23" s="230"/>
      <c r="K23" s="230"/>
      <c r="L23" s="230"/>
      <c r="M23" s="231"/>
      <c r="N23" s="195"/>
      <c r="O23" s="205"/>
      <c r="P23" s="205"/>
      <c r="Q23" s="205"/>
    </row>
    <row r="24" spans="2:17" s="203" customFormat="1" ht="15" x14ac:dyDescent="0.25">
      <c r="C24" s="239"/>
      <c r="D24" s="239"/>
      <c r="E24" s="239"/>
      <c r="F24" s="239"/>
      <c r="G24" s="239"/>
      <c r="H24" s="239"/>
      <c r="I24" s="239"/>
      <c r="J24" s="239"/>
      <c r="K24" s="197"/>
      <c r="L24" s="197"/>
      <c r="M24" s="205"/>
      <c r="N24" s="195"/>
      <c r="O24" s="205"/>
      <c r="P24" s="205"/>
      <c r="Q24" s="205"/>
    </row>
    <row r="25" spans="2:17" s="203" customFormat="1" ht="15" x14ac:dyDescent="0.25">
      <c r="C25" s="213" t="s">
        <v>87</v>
      </c>
      <c r="D25" s="240" t="s">
        <v>0</v>
      </c>
      <c r="E25" s="241" t="s">
        <v>0</v>
      </c>
      <c r="F25" s="241" t="s">
        <v>0</v>
      </c>
      <c r="G25" s="241"/>
      <c r="H25" s="241"/>
      <c r="I25" s="242"/>
      <c r="J25" s="197"/>
      <c r="K25" s="213" t="s">
        <v>51</v>
      </c>
      <c r="L25" s="243"/>
      <c r="M25" s="244"/>
      <c r="N25" s="195"/>
      <c r="O25" s="205"/>
    </row>
    <row r="26" spans="2:17" s="245" customFormat="1" ht="15" x14ac:dyDescent="0.25">
      <c r="C26" s="246"/>
      <c r="D26" s="247"/>
      <c r="E26" s="248" t="s">
        <v>38</v>
      </c>
      <c r="F26" s="248"/>
      <c r="G26" s="248"/>
      <c r="H26" s="248"/>
      <c r="I26" s="249"/>
      <c r="J26" s="250"/>
      <c r="K26" s="251"/>
      <c r="L26" s="252"/>
      <c r="M26" s="253"/>
      <c r="N26" s="254"/>
      <c r="O26" s="255"/>
    </row>
    <row r="27" spans="2:17" s="245" customFormat="1" ht="15" x14ac:dyDescent="0.25">
      <c r="C27" s="256" t="s">
        <v>0</v>
      </c>
      <c r="D27" s="247" t="s">
        <v>45</v>
      </c>
      <c r="E27" s="248" t="s">
        <v>54</v>
      </c>
      <c r="F27" s="248"/>
      <c r="G27" s="248"/>
      <c r="H27" s="248"/>
      <c r="I27" s="249"/>
      <c r="J27" s="250"/>
      <c r="K27" s="251"/>
      <c r="L27" s="252"/>
      <c r="M27" s="253"/>
      <c r="N27" s="254"/>
      <c r="O27" s="255"/>
    </row>
    <row r="28" spans="2:17" s="245" customFormat="1" ht="15" x14ac:dyDescent="0.25">
      <c r="C28" s="269" t="s">
        <v>35</v>
      </c>
      <c r="D28" s="257">
        <f>C29</f>
        <v>0</v>
      </c>
      <c r="E28" s="248" t="s">
        <v>46</v>
      </c>
      <c r="F28" s="248"/>
      <c r="G28" s="248"/>
      <c r="H28" s="248"/>
      <c r="I28" s="249"/>
      <c r="J28" s="250"/>
      <c r="K28" s="251"/>
      <c r="L28" s="252"/>
      <c r="M28" s="253"/>
      <c r="N28" s="254"/>
      <c r="O28" s="255"/>
    </row>
    <row r="29" spans="2:17" s="203" customFormat="1" ht="15" x14ac:dyDescent="0.25">
      <c r="C29" s="93"/>
      <c r="D29" s="85"/>
      <c r="E29" s="85"/>
      <c r="F29" s="258" t="s">
        <v>0</v>
      </c>
      <c r="G29" s="258"/>
      <c r="H29" s="258"/>
      <c r="I29" s="259"/>
      <c r="J29" s="197"/>
      <c r="K29" s="260">
        <f>+E29</f>
        <v>0</v>
      </c>
      <c r="L29" s="261"/>
      <c r="M29" s="262"/>
      <c r="N29" s="195"/>
      <c r="O29" s="205"/>
    </row>
    <row r="30" spans="2:17" s="245" customFormat="1" ht="15" x14ac:dyDescent="0.25">
      <c r="C30" s="263"/>
      <c r="D30" s="248"/>
      <c r="E30" s="248"/>
      <c r="F30" s="248" t="s">
        <v>0</v>
      </c>
      <c r="G30" s="248"/>
      <c r="H30" s="248" t="s">
        <v>0</v>
      </c>
      <c r="I30" s="249" t="s">
        <v>45</v>
      </c>
      <c r="J30" s="250"/>
      <c r="K30" s="251"/>
      <c r="L30" s="252"/>
      <c r="M30" s="253"/>
      <c r="N30" s="254"/>
      <c r="O30" s="255"/>
    </row>
    <row r="31" spans="2:17" s="245" customFormat="1" ht="15" x14ac:dyDescent="0.25">
      <c r="C31" s="263"/>
      <c r="D31" s="248"/>
      <c r="E31" s="248"/>
      <c r="F31" s="248"/>
      <c r="G31" s="248"/>
      <c r="H31" s="248"/>
      <c r="I31" s="249" t="s">
        <v>101</v>
      </c>
      <c r="J31" s="250"/>
      <c r="K31" s="251"/>
      <c r="L31" s="252"/>
      <c r="M31" s="249" t="s">
        <v>102</v>
      </c>
      <c r="N31" s="254"/>
      <c r="O31" s="255"/>
    </row>
    <row r="32" spans="2:17" s="245" customFormat="1" ht="15" x14ac:dyDescent="0.25">
      <c r="C32" s="264" t="s">
        <v>37</v>
      </c>
      <c r="D32" s="265"/>
      <c r="E32" s="265"/>
      <c r="F32" s="510" t="str">
        <f>"Aantallen "&amp;C29</f>
        <v xml:space="preserve">Aantallen </v>
      </c>
      <c r="G32" s="265"/>
      <c r="H32" s="265" t="s">
        <v>0</v>
      </c>
      <c r="I32" s="249" t="s">
        <v>99</v>
      </c>
      <c r="J32" s="250"/>
      <c r="K32" s="251"/>
      <c r="L32" s="252"/>
      <c r="M32" s="266" t="s">
        <v>43</v>
      </c>
      <c r="N32" s="254"/>
      <c r="O32" s="255"/>
      <c r="P32" s="255"/>
    </row>
    <row r="33" spans="2:18" s="245" customFormat="1" ht="15" customHeight="1" x14ac:dyDescent="0.25">
      <c r="C33" s="256"/>
      <c r="D33" s="535" t="str">
        <f>"Aantallen "&amp;C29</f>
        <v xml:space="preserve">Aantallen </v>
      </c>
      <c r="E33" s="536"/>
      <c r="F33" s="511"/>
      <c r="G33" s="267" t="s">
        <v>45</v>
      </c>
      <c r="H33" s="510" t="s">
        <v>55</v>
      </c>
      <c r="I33" s="266" t="s">
        <v>100</v>
      </c>
      <c r="J33" s="250"/>
      <c r="K33" s="268" t="s">
        <v>45</v>
      </c>
      <c r="L33" s="502" t="s">
        <v>44</v>
      </c>
      <c r="M33" s="266" t="s">
        <v>103</v>
      </c>
      <c r="N33" s="254"/>
      <c r="O33" s="255"/>
      <c r="P33" s="255"/>
    </row>
    <row r="34" spans="2:18" s="245" customFormat="1" ht="16.149999999999999" customHeight="1" x14ac:dyDescent="0.25">
      <c r="C34" s="269" t="s">
        <v>36</v>
      </c>
      <c r="D34" s="270" t="s">
        <v>13</v>
      </c>
      <c r="E34" s="271" t="s">
        <v>14</v>
      </c>
      <c r="F34" s="272" t="s">
        <v>43</v>
      </c>
      <c r="G34" s="273">
        <f>C29</f>
        <v>0</v>
      </c>
      <c r="H34" s="514"/>
      <c r="I34" s="274" t="s">
        <v>98</v>
      </c>
      <c r="J34" s="250"/>
      <c r="K34" s="275">
        <f>+C29</f>
        <v>0</v>
      </c>
      <c r="L34" s="503"/>
      <c r="M34" s="274" t="s">
        <v>104</v>
      </c>
      <c r="N34" s="254"/>
      <c r="O34" s="255"/>
      <c r="P34" s="255"/>
      <c r="Q34" s="255"/>
    </row>
    <row r="35" spans="2:18" s="203" customFormat="1" ht="15" x14ac:dyDescent="0.2">
      <c r="B35" s="277"/>
      <c r="C35" s="278" t="s">
        <v>15</v>
      </c>
      <c r="D35" s="279">
        <v>1</v>
      </c>
      <c r="E35" s="313"/>
      <c r="F35" s="280" t="str">
        <f>IF(+E35&lt;&gt;0,E35,"&gt;")</f>
        <v>&gt;</v>
      </c>
      <c r="G35" s="281">
        <f>+D29</f>
        <v>0</v>
      </c>
      <c r="H35" s="86"/>
      <c r="I35" s="282">
        <f t="shared" ref="I35:I43" si="0">IF(D35="","",G35*(1-H35))</f>
        <v>0</v>
      </c>
      <c r="J35" s="197"/>
      <c r="K35" s="281">
        <f>+E29</f>
        <v>0</v>
      </c>
      <c r="L35" s="86"/>
      <c r="M35" s="282">
        <f t="shared" ref="M35:M43" si="1">IF(D35="","",+K35*(1-L35))</f>
        <v>0</v>
      </c>
      <c r="N35" s="195"/>
      <c r="O35" s="205"/>
      <c r="P35" s="205"/>
    </row>
    <row r="36" spans="2:18" s="203" customFormat="1" ht="15" x14ac:dyDescent="0.2">
      <c r="B36" s="277"/>
      <c r="C36" s="285" t="s">
        <v>16</v>
      </c>
      <c r="D36" s="279" t="str">
        <f t="shared" ref="D36:D43" si="2">IF(OR(E35="",E35="&gt;"),"",E35+1)</f>
        <v/>
      </c>
      <c r="E36" s="313" t="s">
        <v>34</v>
      </c>
      <c r="F36" s="280" t="str">
        <f t="shared" ref="F36:F43" si="3">IF(D36="","",IF(+E36&lt;&gt;0,E36,"&gt;"))</f>
        <v/>
      </c>
      <c r="G36" s="281" t="str">
        <f>IF(D36=""," ",+D29)</f>
        <v xml:space="preserve"> </v>
      </c>
      <c r="H36" s="86"/>
      <c r="I36" s="282" t="str">
        <f t="shared" si="0"/>
        <v/>
      </c>
      <c r="J36" s="197"/>
      <c r="K36" s="281" t="str">
        <f>IF(D36=""," ",+E29)</f>
        <v xml:space="preserve"> </v>
      </c>
      <c r="L36" s="86"/>
      <c r="M36" s="282" t="str">
        <f t="shared" si="1"/>
        <v/>
      </c>
      <c r="N36" s="195"/>
      <c r="O36" s="205"/>
      <c r="P36" s="205"/>
    </row>
    <row r="37" spans="2:18" s="203" customFormat="1" ht="15" x14ac:dyDescent="0.2">
      <c r="B37" s="277"/>
      <c r="C37" s="286" t="s">
        <v>17</v>
      </c>
      <c r="D37" s="279" t="str">
        <f t="shared" si="2"/>
        <v/>
      </c>
      <c r="E37" s="313" t="s">
        <v>34</v>
      </c>
      <c r="F37" s="280" t="str">
        <f t="shared" si="3"/>
        <v/>
      </c>
      <c r="G37" s="281" t="str">
        <f>IF(D37=""," ",+D29)</f>
        <v xml:space="preserve"> </v>
      </c>
      <c r="H37" s="86"/>
      <c r="I37" s="282" t="str">
        <f t="shared" si="0"/>
        <v/>
      </c>
      <c r="J37" s="197"/>
      <c r="K37" s="281" t="str">
        <f>IF(D37=""," ",+E29)</f>
        <v xml:space="preserve"> </v>
      </c>
      <c r="L37" s="86"/>
      <c r="M37" s="282" t="str">
        <f t="shared" si="1"/>
        <v/>
      </c>
      <c r="N37" s="195"/>
      <c r="O37" s="205"/>
      <c r="P37" s="205"/>
    </row>
    <row r="38" spans="2:18" s="203" customFormat="1" ht="15" x14ac:dyDescent="0.2">
      <c r="B38" s="277"/>
      <c r="C38" s="286" t="s">
        <v>18</v>
      </c>
      <c r="D38" s="279" t="str">
        <f t="shared" si="2"/>
        <v/>
      </c>
      <c r="E38" s="313" t="s">
        <v>34</v>
      </c>
      <c r="F38" s="280" t="str">
        <f t="shared" si="3"/>
        <v/>
      </c>
      <c r="G38" s="281" t="str">
        <f>IF(D38=""," ",+D29)</f>
        <v xml:space="preserve"> </v>
      </c>
      <c r="H38" s="86"/>
      <c r="I38" s="282" t="str">
        <f t="shared" si="0"/>
        <v/>
      </c>
      <c r="J38" s="197"/>
      <c r="K38" s="281" t="str">
        <f>IF(D38=""," ",+E29)</f>
        <v xml:space="preserve"> </v>
      </c>
      <c r="L38" s="86"/>
      <c r="M38" s="282" t="str">
        <f t="shared" si="1"/>
        <v/>
      </c>
      <c r="N38" s="195"/>
      <c r="O38" s="205"/>
      <c r="P38" s="205"/>
    </row>
    <row r="39" spans="2:18" s="203" customFormat="1" ht="15" x14ac:dyDescent="0.2">
      <c r="B39" s="277"/>
      <c r="C39" s="278" t="s">
        <v>19</v>
      </c>
      <c r="D39" s="279" t="str">
        <f t="shared" si="2"/>
        <v/>
      </c>
      <c r="E39" s="313" t="s">
        <v>34</v>
      </c>
      <c r="F39" s="280" t="str">
        <f t="shared" si="3"/>
        <v/>
      </c>
      <c r="G39" s="281" t="str">
        <f>IF(D39=""," ",+D29)</f>
        <v xml:space="preserve"> </v>
      </c>
      <c r="H39" s="86"/>
      <c r="I39" s="282" t="str">
        <f t="shared" si="0"/>
        <v/>
      </c>
      <c r="J39" s="197"/>
      <c r="K39" s="281" t="str">
        <f>IF(D39=""," ",+E29)</f>
        <v xml:space="preserve"> </v>
      </c>
      <c r="L39" s="86"/>
      <c r="M39" s="282" t="str">
        <f t="shared" si="1"/>
        <v/>
      </c>
      <c r="N39" s="195"/>
      <c r="O39" s="205"/>
      <c r="P39" s="205"/>
    </row>
    <row r="40" spans="2:18" s="203" customFormat="1" ht="15" x14ac:dyDescent="0.2">
      <c r="B40" s="277"/>
      <c r="C40" s="285" t="s">
        <v>20</v>
      </c>
      <c r="D40" s="279" t="str">
        <f t="shared" si="2"/>
        <v/>
      </c>
      <c r="E40" s="313" t="s">
        <v>34</v>
      </c>
      <c r="F40" s="280" t="str">
        <f t="shared" si="3"/>
        <v/>
      </c>
      <c r="G40" s="281" t="str">
        <f>IF(D40=""," ",+D29)</f>
        <v xml:space="preserve"> </v>
      </c>
      <c r="H40" s="86"/>
      <c r="I40" s="282" t="str">
        <f t="shared" si="0"/>
        <v/>
      </c>
      <c r="J40" s="197"/>
      <c r="K40" s="281" t="str">
        <f>IF(D40=""," ",+E29)</f>
        <v xml:space="preserve"> </v>
      </c>
      <c r="L40" s="86"/>
      <c r="M40" s="282" t="str">
        <f t="shared" si="1"/>
        <v/>
      </c>
      <c r="N40" s="195"/>
      <c r="O40" s="205"/>
      <c r="P40" s="205"/>
    </row>
    <row r="41" spans="2:18" s="203" customFormat="1" ht="15" x14ac:dyDescent="0.2">
      <c r="B41" s="277"/>
      <c r="C41" s="285" t="s">
        <v>21</v>
      </c>
      <c r="D41" s="279" t="str">
        <f t="shared" si="2"/>
        <v/>
      </c>
      <c r="E41" s="313" t="s">
        <v>34</v>
      </c>
      <c r="F41" s="280" t="str">
        <f t="shared" si="3"/>
        <v/>
      </c>
      <c r="G41" s="281" t="str">
        <f>IF(D41=""," ",+D29)</f>
        <v xml:space="preserve"> </v>
      </c>
      <c r="H41" s="86"/>
      <c r="I41" s="282" t="str">
        <f t="shared" si="0"/>
        <v/>
      </c>
      <c r="J41" s="197"/>
      <c r="K41" s="281" t="str">
        <f>IF(D41=""," ",+E29)</f>
        <v xml:space="preserve"> </v>
      </c>
      <c r="L41" s="86"/>
      <c r="M41" s="282" t="str">
        <f t="shared" si="1"/>
        <v/>
      </c>
      <c r="N41" s="195"/>
      <c r="O41" s="205"/>
      <c r="P41" s="205"/>
    </row>
    <row r="42" spans="2:18" s="203" customFormat="1" ht="15" x14ac:dyDescent="0.2">
      <c r="B42" s="277"/>
      <c r="C42" s="285" t="s">
        <v>22</v>
      </c>
      <c r="D42" s="279" t="str">
        <f t="shared" si="2"/>
        <v/>
      </c>
      <c r="E42" s="313" t="s">
        <v>34</v>
      </c>
      <c r="F42" s="280" t="str">
        <f t="shared" si="3"/>
        <v/>
      </c>
      <c r="G42" s="281" t="str">
        <f>IF(D42=""," ",+D29)</f>
        <v xml:space="preserve"> </v>
      </c>
      <c r="H42" s="86"/>
      <c r="I42" s="282" t="str">
        <f t="shared" si="0"/>
        <v/>
      </c>
      <c r="J42" s="197"/>
      <c r="K42" s="281" t="str">
        <f>IF(D42=""," ",+E29)</f>
        <v xml:space="preserve"> </v>
      </c>
      <c r="L42" s="86"/>
      <c r="M42" s="282" t="str">
        <f t="shared" si="1"/>
        <v/>
      </c>
      <c r="N42" s="195"/>
      <c r="O42" s="205"/>
      <c r="P42" s="205"/>
    </row>
    <row r="43" spans="2:18" s="203" customFormat="1" ht="15" x14ac:dyDescent="0.2">
      <c r="B43" s="277"/>
      <c r="C43" s="286" t="s">
        <v>42</v>
      </c>
      <c r="D43" s="279" t="str">
        <f t="shared" si="2"/>
        <v/>
      </c>
      <c r="E43" s="287" t="s">
        <v>34</v>
      </c>
      <c r="F43" s="280" t="str">
        <f t="shared" si="3"/>
        <v/>
      </c>
      <c r="G43" s="281" t="str">
        <f>IF(D43=""," ",+D29)</f>
        <v xml:space="preserve"> </v>
      </c>
      <c r="H43" s="86"/>
      <c r="I43" s="282" t="str">
        <f t="shared" si="0"/>
        <v/>
      </c>
      <c r="J43" s="197"/>
      <c r="K43" s="281" t="str">
        <f>IF(D43=""," ",+E29)</f>
        <v xml:space="preserve"> </v>
      </c>
      <c r="L43" s="86"/>
      <c r="M43" s="282" t="str">
        <f t="shared" si="1"/>
        <v/>
      </c>
      <c r="N43" s="195"/>
      <c r="O43" s="205"/>
      <c r="P43" s="205"/>
    </row>
    <row r="44" spans="2:18" s="203" customFormat="1" ht="16.149999999999999" customHeight="1" x14ac:dyDescent="0.25">
      <c r="B44" s="277"/>
      <c r="C44" s="504" t="s">
        <v>203</v>
      </c>
      <c r="D44" s="505"/>
      <c r="E44" s="505"/>
      <c r="F44" s="505"/>
      <c r="G44" s="505"/>
      <c r="H44" s="506"/>
      <c r="J44" s="197"/>
      <c r="K44" s="197"/>
      <c r="M44" s="197"/>
      <c r="N44" s="195"/>
      <c r="O44" s="205"/>
      <c r="P44" s="205"/>
    </row>
    <row r="45" spans="2:18" s="203" customFormat="1" ht="15" x14ac:dyDescent="0.25">
      <c r="B45" s="277"/>
      <c r="C45" s="507"/>
      <c r="D45" s="508"/>
      <c r="E45" s="508"/>
      <c r="F45" s="508"/>
      <c r="G45" s="508"/>
      <c r="H45" s="509"/>
      <c r="J45" s="197"/>
      <c r="K45" s="197"/>
      <c r="L45" s="197"/>
      <c r="M45" s="197"/>
      <c r="N45" s="195"/>
      <c r="O45" s="205"/>
      <c r="P45" s="205"/>
    </row>
    <row r="46" spans="2:18" s="203" customFormat="1" ht="15" x14ac:dyDescent="0.25">
      <c r="B46" s="277"/>
      <c r="C46" s="205"/>
      <c r="D46" s="239"/>
      <c r="E46" s="239"/>
      <c r="F46" s="239"/>
      <c r="G46" s="239"/>
      <c r="J46" s="290"/>
      <c r="L46" s="197"/>
      <c r="M46" s="197"/>
      <c r="N46" s="195"/>
      <c r="O46" s="205"/>
      <c r="P46" s="205"/>
      <c r="Q46" s="205"/>
      <c r="R46" s="205"/>
    </row>
    <row r="47" spans="2:18" s="203" customFormat="1" ht="15" x14ac:dyDescent="0.25">
      <c r="C47" s="228" t="s">
        <v>48</v>
      </c>
      <c r="D47" s="219" t="str">
        <f t="shared" ref="D47:M47" si="4">+D10</f>
        <v>Jaar 1</v>
      </c>
      <c r="E47" s="219" t="str">
        <f t="shared" si="4"/>
        <v>Jaar 2</v>
      </c>
      <c r="F47" s="219" t="str">
        <f t="shared" si="4"/>
        <v>Jaar 3</v>
      </c>
      <c r="G47" s="219" t="str">
        <f t="shared" si="4"/>
        <v>Jaar 4</v>
      </c>
      <c r="H47" s="219" t="str">
        <f t="shared" si="4"/>
        <v>Jaar 5</v>
      </c>
      <c r="I47" s="219" t="str">
        <f t="shared" si="4"/>
        <v>Jaar 6</v>
      </c>
      <c r="J47" s="219" t="str">
        <f t="shared" si="4"/>
        <v>Jaar 7</v>
      </c>
      <c r="K47" s="219" t="str">
        <f t="shared" si="4"/>
        <v>Jaar 8</v>
      </c>
      <c r="L47" s="219" t="str">
        <f t="shared" si="4"/>
        <v>Jaar 9</v>
      </c>
      <c r="M47" s="219" t="str">
        <f t="shared" si="4"/>
        <v>Jaar 10</v>
      </c>
      <c r="N47" s="195"/>
      <c r="O47" s="205"/>
      <c r="P47" s="205"/>
      <c r="Q47" s="205"/>
      <c r="R47" s="205"/>
    </row>
    <row r="48" spans="2:18" s="203" customFormat="1" ht="14.25" x14ac:dyDescent="0.25">
      <c r="C48" s="292" t="s">
        <v>215</v>
      </c>
      <c r="D48" s="92"/>
      <c r="E48" s="92"/>
      <c r="F48" s="92"/>
      <c r="G48" s="92"/>
      <c r="H48" s="92"/>
      <c r="I48" s="92"/>
      <c r="J48" s="92"/>
      <c r="K48" s="92"/>
      <c r="L48" s="92"/>
      <c r="M48" s="92"/>
      <c r="N48" s="195"/>
      <c r="O48" s="205"/>
      <c r="P48" s="205"/>
      <c r="Q48" s="205"/>
      <c r="R48" s="205"/>
    </row>
    <row r="49" spans="3:18" s="203" customFormat="1" ht="14.25" x14ac:dyDescent="0.25">
      <c r="C49" s="292" t="s">
        <v>49</v>
      </c>
      <c r="D49" s="293">
        <f>+D48</f>
        <v>0</v>
      </c>
      <c r="E49" s="293">
        <f t="shared" ref="E49:M49" si="5">+E48-D48</f>
        <v>0</v>
      </c>
      <c r="F49" s="293">
        <f t="shared" si="5"/>
        <v>0</v>
      </c>
      <c r="G49" s="293">
        <f t="shared" si="5"/>
        <v>0</v>
      </c>
      <c r="H49" s="293">
        <f t="shared" si="5"/>
        <v>0</v>
      </c>
      <c r="I49" s="293">
        <f t="shared" si="5"/>
        <v>0</v>
      </c>
      <c r="J49" s="293">
        <f t="shared" si="5"/>
        <v>0</v>
      </c>
      <c r="K49" s="293">
        <f t="shared" si="5"/>
        <v>0</v>
      </c>
      <c r="L49" s="293">
        <f t="shared" si="5"/>
        <v>0</v>
      </c>
      <c r="M49" s="293">
        <f t="shared" si="5"/>
        <v>0</v>
      </c>
      <c r="N49" s="195"/>
      <c r="O49" s="205"/>
      <c r="P49" s="205"/>
      <c r="Q49" s="205"/>
      <c r="R49" s="205"/>
    </row>
    <row r="50" spans="3:18" s="203" customFormat="1" ht="14.25" x14ac:dyDescent="0.25">
      <c r="C50" s="292" t="str">
        <f>"Prijs conform staffel cumulatief"</f>
        <v>Prijs conform staffel cumulatief</v>
      </c>
      <c r="D50" s="295" t="str">
        <f>IF(ISERROR(VLOOKUP(D48,$D$35:$I$43,6,TRUE)),"",VLOOKUP(D48,$D$35:$I$43,6,TRUE))</f>
        <v/>
      </c>
      <c r="E50" s="295" t="str">
        <f t="shared" ref="E50:M50" si="6">IF(ISERROR(VLOOKUP(E48,$D$35:$I$43,6,TRUE)),"",VLOOKUP(E48,$D$35:$I$43,6,TRUE))</f>
        <v/>
      </c>
      <c r="F50" s="295" t="str">
        <f t="shared" si="6"/>
        <v/>
      </c>
      <c r="G50" s="295" t="str">
        <f t="shared" si="6"/>
        <v/>
      </c>
      <c r="H50" s="295" t="str">
        <f t="shared" si="6"/>
        <v/>
      </c>
      <c r="I50" s="295" t="str">
        <f t="shared" si="6"/>
        <v/>
      </c>
      <c r="J50" s="295" t="str">
        <f t="shared" si="6"/>
        <v/>
      </c>
      <c r="K50" s="295" t="str">
        <f t="shared" si="6"/>
        <v/>
      </c>
      <c r="L50" s="295" t="str">
        <f t="shared" si="6"/>
        <v/>
      </c>
      <c r="M50" s="295" t="str">
        <f t="shared" si="6"/>
        <v/>
      </c>
      <c r="N50" s="195"/>
      <c r="O50" s="205"/>
      <c r="P50" s="205"/>
      <c r="Q50" s="205"/>
    </row>
    <row r="51" spans="3:18" s="203" customFormat="1" ht="15" thickBot="1" x14ac:dyDescent="0.3">
      <c r="C51" s="292" t="s">
        <v>50</v>
      </c>
      <c r="D51" s="297">
        <f t="shared" ref="D51:M51" si="7">IF(ISERROR(+D50*D49),0,+D50*D49)</f>
        <v>0</v>
      </c>
      <c r="E51" s="297">
        <f t="shared" si="7"/>
        <v>0</v>
      </c>
      <c r="F51" s="297">
        <f t="shared" si="7"/>
        <v>0</v>
      </c>
      <c r="G51" s="297">
        <f t="shared" si="7"/>
        <v>0</v>
      </c>
      <c r="H51" s="297">
        <f t="shared" si="7"/>
        <v>0</v>
      </c>
      <c r="I51" s="297">
        <f t="shared" si="7"/>
        <v>0</v>
      </c>
      <c r="J51" s="297">
        <f t="shared" si="7"/>
        <v>0</v>
      </c>
      <c r="K51" s="297">
        <f t="shared" si="7"/>
        <v>0</v>
      </c>
      <c r="L51" s="297">
        <f t="shared" si="7"/>
        <v>0</v>
      </c>
      <c r="M51" s="297">
        <f t="shared" si="7"/>
        <v>0</v>
      </c>
      <c r="N51" s="195"/>
      <c r="O51" s="205"/>
      <c r="P51" s="205"/>
      <c r="Q51" s="205"/>
    </row>
    <row r="52" spans="3:18" s="203" customFormat="1" ht="15.75" thickTop="1" thickBot="1" x14ac:dyDescent="0.3">
      <c r="C52" s="299" t="s">
        <v>62</v>
      </c>
      <c r="D52" s="300">
        <f>SUM(D51:M51)</f>
        <v>0</v>
      </c>
      <c r="E52" s="239"/>
      <c r="F52" s="239"/>
      <c r="G52" s="239"/>
      <c r="H52" s="239"/>
      <c r="I52" s="239"/>
      <c r="J52" s="239"/>
      <c r="K52" s="239"/>
      <c r="L52" s="239"/>
      <c r="M52" s="239"/>
      <c r="N52" s="195"/>
      <c r="O52" s="205"/>
      <c r="P52" s="205"/>
      <c r="Q52" s="205"/>
    </row>
    <row r="53" spans="3:18" s="203" customFormat="1" ht="15" thickTop="1" x14ac:dyDescent="0.25">
      <c r="C53" s="239"/>
      <c r="D53" s="239"/>
      <c r="E53" s="239"/>
      <c r="F53" s="239"/>
      <c r="G53" s="239"/>
      <c r="H53" s="239"/>
      <c r="I53" s="239"/>
      <c r="J53" s="239"/>
      <c r="K53" s="239"/>
      <c r="L53" s="239"/>
      <c r="M53" s="239"/>
      <c r="N53" s="195"/>
      <c r="O53" s="205"/>
      <c r="P53" s="205"/>
      <c r="Q53" s="205"/>
    </row>
    <row r="54" spans="3:18" s="203" customFormat="1" ht="14.25" x14ac:dyDescent="0.25">
      <c r="C54" s="290" t="s">
        <v>221</v>
      </c>
      <c r="D54" s="239"/>
      <c r="E54" s="239"/>
      <c r="F54" s="239"/>
      <c r="G54" s="239"/>
      <c r="H54" s="239"/>
      <c r="I54" s="239"/>
      <c r="J54" s="239"/>
      <c r="K54" s="239"/>
      <c r="L54" s="239"/>
      <c r="M54" s="239"/>
      <c r="N54" s="195"/>
      <c r="O54" s="205"/>
      <c r="P54" s="205"/>
      <c r="Q54" s="205"/>
    </row>
    <row r="55" spans="3:18" s="203" customFormat="1" ht="14.25" x14ac:dyDescent="0.25">
      <c r="C55" s="290" t="s">
        <v>216</v>
      </c>
      <c r="D55" s="239"/>
      <c r="E55" s="239"/>
      <c r="F55" s="239"/>
      <c r="G55" s="239"/>
      <c r="H55" s="239"/>
      <c r="I55" s="239"/>
      <c r="J55" s="239"/>
      <c r="K55" s="239"/>
      <c r="L55" s="239"/>
      <c r="M55" s="239"/>
      <c r="N55" s="195"/>
      <c r="O55" s="205"/>
      <c r="P55" s="205"/>
      <c r="Q55" s="205"/>
    </row>
    <row r="56" spans="3:18" s="203" customFormat="1" ht="14.25" x14ac:dyDescent="0.25">
      <c r="C56" s="534"/>
      <c r="D56" s="534"/>
      <c r="E56" s="534"/>
      <c r="F56" s="534"/>
      <c r="G56" s="534"/>
      <c r="H56" s="534"/>
      <c r="I56" s="534"/>
      <c r="J56" s="534"/>
      <c r="K56" s="534"/>
      <c r="L56" s="534"/>
      <c r="M56" s="534"/>
      <c r="N56" s="195"/>
      <c r="O56" s="205"/>
      <c r="P56" s="205"/>
      <c r="Q56" s="205"/>
    </row>
    <row r="57" spans="3:18" s="203" customFormat="1" ht="14.25" x14ac:dyDescent="0.25">
      <c r="C57" s="534"/>
      <c r="D57" s="534"/>
      <c r="E57" s="534"/>
      <c r="F57" s="534"/>
      <c r="G57" s="534"/>
      <c r="H57" s="534"/>
      <c r="I57" s="534"/>
      <c r="J57" s="534"/>
      <c r="K57" s="534"/>
      <c r="L57" s="534"/>
      <c r="M57" s="534"/>
      <c r="N57" s="195"/>
      <c r="O57" s="205"/>
      <c r="P57" s="205"/>
      <c r="Q57" s="205"/>
    </row>
    <row r="58" spans="3:18" s="203" customFormat="1" ht="14.25" x14ac:dyDescent="0.25">
      <c r="C58" s="534"/>
      <c r="D58" s="534"/>
      <c r="E58" s="534"/>
      <c r="F58" s="534"/>
      <c r="G58" s="534"/>
      <c r="H58" s="534"/>
      <c r="I58" s="534"/>
      <c r="J58" s="534"/>
      <c r="K58" s="534"/>
      <c r="L58" s="534"/>
      <c r="M58" s="534"/>
      <c r="N58" s="195"/>
      <c r="O58" s="205"/>
      <c r="P58" s="205"/>
      <c r="Q58" s="205"/>
    </row>
    <row r="59" spans="3:18" s="203" customFormat="1" ht="14.25" x14ac:dyDescent="0.25">
      <c r="C59" s="534"/>
      <c r="D59" s="534"/>
      <c r="E59" s="534"/>
      <c r="F59" s="534"/>
      <c r="G59" s="534"/>
      <c r="H59" s="534"/>
      <c r="I59" s="534"/>
      <c r="J59" s="534"/>
      <c r="K59" s="534"/>
      <c r="L59" s="534"/>
      <c r="M59" s="534"/>
      <c r="N59" s="195"/>
      <c r="O59" s="205"/>
      <c r="P59" s="205"/>
      <c r="Q59" s="205"/>
    </row>
    <row r="60" spans="3:18" s="203" customFormat="1" ht="14.25" x14ac:dyDescent="0.25">
      <c r="C60" s="534"/>
      <c r="D60" s="534"/>
      <c r="E60" s="534"/>
      <c r="F60" s="534"/>
      <c r="G60" s="534"/>
      <c r="H60" s="534"/>
      <c r="I60" s="534"/>
      <c r="J60" s="534"/>
      <c r="K60" s="534"/>
      <c r="L60" s="534"/>
      <c r="M60" s="534"/>
      <c r="N60" s="195"/>
      <c r="O60" s="205"/>
      <c r="P60" s="205"/>
      <c r="Q60" s="205"/>
    </row>
    <row r="61" spans="3:18" s="203" customFormat="1" ht="14.25" x14ac:dyDescent="0.25">
      <c r="C61" s="534"/>
      <c r="D61" s="534"/>
      <c r="E61" s="534"/>
      <c r="F61" s="534"/>
      <c r="G61" s="534"/>
      <c r="H61" s="534"/>
      <c r="I61" s="534"/>
      <c r="J61" s="534"/>
      <c r="K61" s="534"/>
      <c r="L61" s="534"/>
      <c r="M61" s="534"/>
      <c r="N61" s="195"/>
      <c r="O61" s="205"/>
      <c r="P61" s="205"/>
      <c r="Q61" s="205"/>
    </row>
    <row r="62" spans="3:18" s="203" customFormat="1" ht="14.25" x14ac:dyDescent="0.25">
      <c r="C62" s="534"/>
      <c r="D62" s="534"/>
      <c r="E62" s="534"/>
      <c r="F62" s="534"/>
      <c r="G62" s="534"/>
      <c r="H62" s="534"/>
      <c r="I62" s="534"/>
      <c r="J62" s="534"/>
      <c r="K62" s="534"/>
      <c r="L62" s="534"/>
      <c r="M62" s="534"/>
      <c r="N62" s="195"/>
      <c r="O62" s="205"/>
      <c r="P62" s="205"/>
      <c r="Q62" s="205"/>
    </row>
    <row r="63" spans="3:18" s="203" customFormat="1" ht="14.25" x14ac:dyDescent="0.25">
      <c r="C63" s="534"/>
      <c r="D63" s="534"/>
      <c r="E63" s="534"/>
      <c r="F63" s="534"/>
      <c r="G63" s="534"/>
      <c r="H63" s="534"/>
      <c r="I63" s="534"/>
      <c r="J63" s="534"/>
      <c r="K63" s="534"/>
      <c r="L63" s="534"/>
      <c r="M63" s="534"/>
      <c r="N63" s="195"/>
      <c r="O63" s="205"/>
      <c r="P63" s="205"/>
      <c r="Q63" s="205"/>
    </row>
    <row r="64" spans="3:18" s="203" customFormat="1" ht="14.25" x14ac:dyDescent="0.25">
      <c r="C64" s="239"/>
      <c r="D64" s="239"/>
      <c r="E64" s="239"/>
      <c r="F64" s="239"/>
      <c r="G64" s="239"/>
      <c r="H64" s="239"/>
      <c r="I64" s="239"/>
      <c r="J64" s="239"/>
      <c r="K64" s="239"/>
      <c r="L64" s="239"/>
      <c r="M64" s="239"/>
      <c r="N64" s="195"/>
      <c r="O64" s="205"/>
      <c r="P64" s="205"/>
      <c r="Q64" s="205"/>
    </row>
    <row r="65" spans="2:17" s="203" customFormat="1" ht="15" x14ac:dyDescent="0.25">
      <c r="C65" s="228" t="s">
        <v>51</v>
      </c>
      <c r="D65" s="219" t="str">
        <f t="shared" ref="D65:M65" si="8">+D47</f>
        <v>Jaar 1</v>
      </c>
      <c r="E65" s="219" t="str">
        <f t="shared" si="8"/>
        <v>Jaar 2</v>
      </c>
      <c r="F65" s="219" t="str">
        <f t="shared" si="8"/>
        <v>Jaar 3</v>
      </c>
      <c r="G65" s="219" t="str">
        <f t="shared" si="8"/>
        <v>Jaar 4</v>
      </c>
      <c r="H65" s="219" t="str">
        <f t="shared" si="8"/>
        <v>Jaar 5</v>
      </c>
      <c r="I65" s="219" t="str">
        <f t="shared" si="8"/>
        <v>Jaar 6</v>
      </c>
      <c r="J65" s="219" t="str">
        <f t="shared" si="8"/>
        <v>Jaar 7</v>
      </c>
      <c r="K65" s="219" t="str">
        <f t="shared" si="8"/>
        <v>Jaar 8</v>
      </c>
      <c r="L65" s="219" t="str">
        <f t="shared" si="8"/>
        <v>Jaar 9</v>
      </c>
      <c r="M65" s="219" t="str">
        <f t="shared" si="8"/>
        <v>Jaar 10</v>
      </c>
      <c r="N65" s="195"/>
      <c r="O65" s="205"/>
      <c r="P65" s="205"/>
      <c r="Q65" s="205"/>
    </row>
    <row r="66" spans="2:17" s="203" customFormat="1" ht="14.25" x14ac:dyDescent="0.25">
      <c r="C66" s="292" t="s">
        <v>94</v>
      </c>
      <c r="D66" s="293">
        <f t="shared" ref="D66:M66" si="9">+D48</f>
        <v>0</v>
      </c>
      <c r="E66" s="293">
        <f t="shared" si="9"/>
        <v>0</v>
      </c>
      <c r="F66" s="293">
        <f t="shared" si="9"/>
        <v>0</v>
      </c>
      <c r="G66" s="293">
        <f t="shared" si="9"/>
        <v>0</v>
      </c>
      <c r="H66" s="293">
        <f t="shared" si="9"/>
        <v>0</v>
      </c>
      <c r="I66" s="293">
        <f t="shared" si="9"/>
        <v>0</v>
      </c>
      <c r="J66" s="293">
        <f t="shared" si="9"/>
        <v>0</v>
      </c>
      <c r="K66" s="293">
        <f t="shared" si="9"/>
        <v>0</v>
      </c>
      <c r="L66" s="293">
        <f t="shared" si="9"/>
        <v>0</v>
      </c>
      <c r="M66" s="293">
        <f t="shared" si="9"/>
        <v>0</v>
      </c>
      <c r="N66" s="195"/>
      <c r="O66" s="205"/>
      <c r="P66" s="205"/>
      <c r="Q66" s="205"/>
    </row>
    <row r="67" spans="2:17" s="203" customFormat="1" ht="14.25" x14ac:dyDescent="0.25">
      <c r="C67" s="292" t="str">
        <f>"Prijs conform staffel cummulatief "</f>
        <v xml:space="preserve">Prijs conform staffel cummulatief </v>
      </c>
      <c r="D67" s="295" t="str">
        <f>IF(ISERROR(VLOOKUP(D66,$D$35:$M$43,10,TRUE)),"",VLOOKUP(D66,$D$35:$M$43,10,TRUE))</f>
        <v/>
      </c>
      <c r="E67" s="295" t="str">
        <f t="shared" ref="E67:M67" si="10">IF(ISERROR(VLOOKUP(E66,$D$35:$M$43,10,TRUE)),"",VLOOKUP(E66,$D$35:$M$43,10,TRUE))</f>
        <v/>
      </c>
      <c r="F67" s="295" t="str">
        <f>IF(ISERROR(VLOOKUP(F66,$D$35:$M$43,10,TRUE)),"",VLOOKUP(F66,$D$35:$M$43,10,TRUE))</f>
        <v/>
      </c>
      <c r="G67" s="295" t="str">
        <f t="shared" si="10"/>
        <v/>
      </c>
      <c r="H67" s="295" t="str">
        <f t="shared" si="10"/>
        <v/>
      </c>
      <c r="I67" s="295" t="str">
        <f t="shared" si="10"/>
        <v/>
      </c>
      <c r="J67" s="295" t="str">
        <f t="shared" si="10"/>
        <v/>
      </c>
      <c r="K67" s="295" t="str">
        <f t="shared" si="10"/>
        <v/>
      </c>
      <c r="L67" s="295" t="str">
        <f t="shared" si="10"/>
        <v/>
      </c>
      <c r="M67" s="295" t="str">
        <f t="shared" si="10"/>
        <v/>
      </c>
      <c r="N67" s="195"/>
      <c r="O67" s="205"/>
      <c r="P67" s="205"/>
      <c r="Q67" s="205"/>
    </row>
    <row r="68" spans="2:17" s="203" customFormat="1" ht="15" thickBot="1" x14ac:dyDescent="0.3">
      <c r="C68" s="292" t="s">
        <v>50</v>
      </c>
      <c r="D68" s="297">
        <f t="shared" ref="D68:M68" si="11">IF(ISERROR(+D67*D66),0,+D67*D66)</f>
        <v>0</v>
      </c>
      <c r="E68" s="297">
        <f t="shared" si="11"/>
        <v>0</v>
      </c>
      <c r="F68" s="297">
        <f t="shared" si="11"/>
        <v>0</v>
      </c>
      <c r="G68" s="297">
        <f t="shared" si="11"/>
        <v>0</v>
      </c>
      <c r="H68" s="297">
        <f t="shared" si="11"/>
        <v>0</v>
      </c>
      <c r="I68" s="297">
        <f t="shared" si="11"/>
        <v>0</v>
      </c>
      <c r="J68" s="297">
        <f t="shared" si="11"/>
        <v>0</v>
      </c>
      <c r="K68" s="297">
        <f t="shared" si="11"/>
        <v>0</v>
      </c>
      <c r="L68" s="297">
        <f t="shared" si="11"/>
        <v>0</v>
      </c>
      <c r="M68" s="297">
        <f t="shared" si="11"/>
        <v>0</v>
      </c>
      <c r="N68" s="195"/>
      <c r="O68" s="205"/>
      <c r="P68" s="205"/>
      <c r="Q68" s="205"/>
    </row>
    <row r="69" spans="2:17" s="203" customFormat="1" ht="16.5" thickTop="1" thickBot="1" x14ac:dyDescent="0.3">
      <c r="C69" s="299" t="s">
        <v>62</v>
      </c>
      <c r="D69" s="300">
        <f>SUM(D68:M68)</f>
        <v>0</v>
      </c>
      <c r="E69" s="239"/>
      <c r="F69" s="239"/>
      <c r="G69" s="239"/>
      <c r="H69" s="239"/>
      <c r="I69" s="239"/>
      <c r="J69" s="239"/>
      <c r="K69" s="239"/>
      <c r="L69" s="197"/>
      <c r="M69" s="205"/>
      <c r="N69" s="195"/>
      <c r="O69" s="205"/>
      <c r="P69" s="205"/>
      <c r="Q69" s="205"/>
    </row>
    <row r="70" spans="2:17" s="203" customFormat="1" ht="15" thickTop="1" x14ac:dyDescent="0.25">
      <c r="C70" s="211"/>
      <c r="D70" s="212"/>
      <c r="E70" s="212"/>
      <c r="F70" s="212"/>
      <c r="G70" s="212"/>
      <c r="H70" s="212"/>
      <c r="I70" s="212"/>
      <c r="J70" s="212"/>
      <c r="K70" s="212"/>
      <c r="L70" s="212"/>
      <c r="M70" s="212"/>
      <c r="N70" s="195"/>
      <c r="O70" s="205"/>
      <c r="P70" s="205"/>
      <c r="Q70" s="205"/>
    </row>
    <row r="71" spans="2:17" s="203" customFormat="1" ht="15" x14ac:dyDescent="0.25">
      <c r="C71" s="228" t="s">
        <v>32</v>
      </c>
      <c r="D71" s="301" t="s">
        <v>41</v>
      </c>
      <c r="E71" s="239"/>
      <c r="F71" s="239"/>
      <c r="G71" s="239"/>
      <c r="H71" s="239"/>
      <c r="I71" s="239"/>
      <c r="J71" s="239"/>
      <c r="K71" s="197"/>
      <c r="L71" s="197"/>
      <c r="M71" s="205"/>
      <c r="N71" s="195"/>
      <c r="O71" s="205"/>
      <c r="P71" s="205"/>
      <c r="Q71" s="205"/>
    </row>
    <row r="72" spans="2:17" s="203" customFormat="1" ht="15.75" thickBot="1" x14ac:dyDescent="0.3">
      <c r="C72" s="312" t="s">
        <v>52</v>
      </c>
      <c r="D72" s="303">
        <f>+D69+D52</f>
        <v>0</v>
      </c>
      <c r="E72" s="304"/>
      <c r="G72" s="239"/>
      <c r="H72" s="239"/>
      <c r="I72" s="239"/>
      <c r="J72" s="239"/>
      <c r="K72" s="197"/>
      <c r="L72" s="197"/>
      <c r="M72" s="205"/>
      <c r="N72" s="195"/>
      <c r="O72" s="205"/>
      <c r="P72" s="205"/>
      <c r="Q72" s="205"/>
    </row>
    <row r="73" spans="2:17" s="203" customFormat="1" ht="15.75" thickTop="1" thickBot="1" x14ac:dyDescent="0.3">
      <c r="C73" s="225"/>
      <c r="D73" s="226"/>
      <c r="E73" s="226"/>
      <c r="F73" s="226"/>
      <c r="G73" s="226"/>
      <c r="H73" s="226"/>
      <c r="I73" s="226"/>
      <c r="J73" s="226"/>
      <c r="K73" s="226"/>
      <c r="L73" s="226"/>
      <c r="M73" s="226"/>
      <c r="N73" s="195"/>
      <c r="O73" s="205"/>
      <c r="P73" s="205"/>
      <c r="Q73" s="205"/>
    </row>
    <row r="74" spans="2:17" s="203" customFormat="1" ht="14.25" x14ac:dyDescent="0.25">
      <c r="C74" s="211"/>
      <c r="D74" s="212"/>
      <c r="E74" s="212"/>
      <c r="F74" s="212"/>
      <c r="G74" s="212"/>
      <c r="H74" s="212"/>
      <c r="I74" s="212"/>
      <c r="J74" s="212"/>
      <c r="K74" s="212"/>
      <c r="L74" s="212"/>
      <c r="M74" s="212"/>
      <c r="N74" s="195"/>
      <c r="O74" s="205"/>
      <c r="P74" s="205"/>
      <c r="Q74" s="205"/>
    </row>
    <row r="75" spans="2:17" s="203" customFormat="1" ht="24.75" x14ac:dyDescent="0.25">
      <c r="B75" s="227">
        <v>2</v>
      </c>
      <c r="C75" s="228" t="str">
        <f>"Gebruiksrecht aanschaf " &amp; +C18 &amp; "en Onderhoud &amp; Support"</f>
        <v>Gebruiksrecht aanschaf  en Onderhoud &amp; Support</v>
      </c>
      <c r="D75" s="229"/>
      <c r="E75" s="229"/>
      <c r="F75" s="230"/>
      <c r="G75" s="230"/>
      <c r="H75" s="230"/>
      <c r="I75" s="230"/>
      <c r="J75" s="230"/>
      <c r="K75" s="230"/>
      <c r="L75" s="230"/>
      <c r="M75" s="231"/>
      <c r="N75" s="195"/>
      <c r="O75" s="205"/>
      <c r="P75" s="205"/>
      <c r="Q75" s="205"/>
    </row>
    <row r="76" spans="2:17" s="203" customFormat="1" ht="15" x14ac:dyDescent="0.25">
      <c r="C76" s="239"/>
      <c r="D76" s="239"/>
      <c r="E76" s="239"/>
      <c r="F76" s="239"/>
      <c r="G76" s="239"/>
      <c r="H76" s="239"/>
      <c r="I76" s="239"/>
      <c r="J76" s="239"/>
      <c r="K76" s="197"/>
      <c r="L76" s="197"/>
      <c r="M76" s="205"/>
      <c r="N76" s="195"/>
      <c r="O76" s="205"/>
      <c r="P76" s="205"/>
      <c r="Q76" s="205"/>
    </row>
    <row r="77" spans="2:17" s="203" customFormat="1" ht="15" x14ac:dyDescent="0.25">
      <c r="C77" s="213" t="s">
        <v>87</v>
      </c>
      <c r="D77" s="240" t="s">
        <v>0</v>
      </c>
      <c r="E77" s="241" t="s">
        <v>0</v>
      </c>
      <c r="F77" s="241" t="s">
        <v>0</v>
      </c>
      <c r="G77" s="241"/>
      <c r="H77" s="241"/>
      <c r="I77" s="242"/>
      <c r="J77" s="197"/>
      <c r="K77" s="213" t="s">
        <v>51</v>
      </c>
      <c r="L77" s="243"/>
      <c r="M77" s="244"/>
      <c r="N77" s="195"/>
      <c r="O77" s="205"/>
    </row>
    <row r="78" spans="2:17" s="203" customFormat="1" ht="15" x14ac:dyDescent="0.25">
      <c r="C78" s="246"/>
      <c r="D78" s="305"/>
      <c r="E78" s="248" t="s">
        <v>38</v>
      </c>
      <c r="F78" s="258"/>
      <c r="G78" s="258"/>
      <c r="H78" s="258"/>
      <c r="I78" s="259"/>
      <c r="J78" s="197"/>
      <c r="K78" s="306"/>
      <c r="L78" s="261"/>
      <c r="M78" s="262"/>
      <c r="N78" s="195"/>
      <c r="O78" s="205"/>
    </row>
    <row r="79" spans="2:17" s="203" customFormat="1" ht="15" x14ac:dyDescent="0.25">
      <c r="C79" s="307" t="s">
        <v>0</v>
      </c>
      <c r="D79" s="247" t="s">
        <v>45</v>
      </c>
      <c r="E79" s="248" t="s">
        <v>54</v>
      </c>
      <c r="F79" s="258"/>
      <c r="G79" s="258"/>
      <c r="H79" s="258"/>
      <c r="I79" s="259"/>
      <c r="J79" s="197"/>
      <c r="K79" s="306"/>
      <c r="L79" s="261"/>
      <c r="M79" s="262"/>
      <c r="N79" s="195"/>
      <c r="O79" s="205"/>
    </row>
    <row r="80" spans="2:17" s="203" customFormat="1" ht="15" x14ac:dyDescent="0.25">
      <c r="C80" s="256" t="s">
        <v>35</v>
      </c>
      <c r="D80" s="308">
        <f>C81</f>
        <v>0</v>
      </c>
      <c r="E80" s="248" t="s">
        <v>46</v>
      </c>
      <c r="F80" s="258"/>
      <c r="G80" s="258"/>
      <c r="H80" s="258"/>
      <c r="I80" s="259"/>
      <c r="J80" s="197"/>
      <c r="K80" s="306"/>
      <c r="L80" s="261"/>
      <c r="M80" s="262"/>
      <c r="N80" s="195"/>
      <c r="O80" s="205"/>
    </row>
    <row r="81" spans="2:15" s="203" customFormat="1" ht="15" x14ac:dyDescent="0.25">
      <c r="C81" s="93"/>
      <c r="D81" s="85">
        <v>0</v>
      </c>
      <c r="E81" s="85">
        <v>0</v>
      </c>
      <c r="F81" s="258" t="s">
        <v>0</v>
      </c>
      <c r="G81" s="258"/>
      <c r="H81" s="258"/>
      <c r="I81" s="259"/>
      <c r="J81" s="197"/>
      <c r="K81" s="260">
        <f>+E81</f>
        <v>0</v>
      </c>
      <c r="L81" s="261"/>
      <c r="M81" s="262"/>
      <c r="N81" s="195"/>
      <c r="O81" s="205"/>
    </row>
    <row r="82" spans="2:15" s="245" customFormat="1" ht="15" x14ac:dyDescent="0.25">
      <c r="C82" s="263"/>
      <c r="D82" s="248"/>
      <c r="E82" s="248"/>
      <c r="F82" s="248" t="s">
        <v>0</v>
      </c>
      <c r="G82" s="248"/>
      <c r="H82" s="248" t="s">
        <v>0</v>
      </c>
      <c r="I82" s="249" t="s">
        <v>45</v>
      </c>
      <c r="J82" s="250"/>
      <c r="K82" s="251"/>
      <c r="L82" s="252"/>
      <c r="M82" s="253"/>
      <c r="N82" s="254"/>
      <c r="O82" s="255"/>
    </row>
    <row r="83" spans="2:15" s="245" customFormat="1" ht="15" x14ac:dyDescent="0.25">
      <c r="C83" s="263"/>
      <c r="D83" s="248"/>
      <c r="E83" s="248"/>
      <c r="F83" s="248"/>
      <c r="G83" s="248"/>
      <c r="H83" s="248"/>
      <c r="I83" s="249" t="s">
        <v>101</v>
      </c>
      <c r="J83" s="250"/>
      <c r="K83" s="251"/>
      <c r="L83" s="252"/>
      <c r="M83" s="249" t="s">
        <v>102</v>
      </c>
      <c r="N83" s="254"/>
      <c r="O83" s="255"/>
    </row>
    <row r="84" spans="2:15" s="245" customFormat="1" ht="15" x14ac:dyDescent="0.25">
      <c r="C84" s="264" t="s">
        <v>37</v>
      </c>
      <c r="D84" s="265"/>
      <c r="E84" s="265"/>
      <c r="F84" s="510" t="str">
        <f>"Aantallen "&amp;C81</f>
        <v xml:space="preserve">Aantallen </v>
      </c>
      <c r="G84" s="265"/>
      <c r="H84" s="265" t="s">
        <v>0</v>
      </c>
      <c r="I84" s="249" t="s">
        <v>99</v>
      </c>
      <c r="J84" s="250"/>
      <c r="K84" s="251"/>
      <c r="L84" s="252"/>
      <c r="M84" s="266" t="s">
        <v>43</v>
      </c>
      <c r="N84" s="254"/>
      <c r="O84" s="255"/>
    </row>
    <row r="85" spans="2:15" s="245" customFormat="1" ht="15" x14ac:dyDescent="0.25">
      <c r="C85" s="256"/>
      <c r="D85" s="535" t="str">
        <f>"Aantallen  "&amp;C81</f>
        <v xml:space="preserve">Aantallen  </v>
      </c>
      <c r="E85" s="536"/>
      <c r="F85" s="511"/>
      <c r="G85" s="267" t="s">
        <v>45</v>
      </c>
      <c r="H85" s="510" t="s">
        <v>55</v>
      </c>
      <c r="I85" s="266" t="s">
        <v>100</v>
      </c>
      <c r="J85" s="250"/>
      <c r="K85" s="268" t="s">
        <v>45</v>
      </c>
      <c r="L85" s="502" t="s">
        <v>44</v>
      </c>
      <c r="M85" s="266" t="s">
        <v>103</v>
      </c>
      <c r="N85" s="254"/>
      <c r="O85" s="255"/>
    </row>
    <row r="86" spans="2:15" s="245" customFormat="1" ht="15" x14ac:dyDescent="0.25">
      <c r="C86" s="269" t="s">
        <v>36</v>
      </c>
      <c r="D86" s="270" t="s">
        <v>13</v>
      </c>
      <c r="E86" s="271" t="s">
        <v>14</v>
      </c>
      <c r="F86" s="272" t="s">
        <v>43</v>
      </c>
      <c r="G86" s="273">
        <f>C81</f>
        <v>0</v>
      </c>
      <c r="H86" s="514"/>
      <c r="I86" s="274" t="s">
        <v>98</v>
      </c>
      <c r="J86" s="250"/>
      <c r="K86" s="275">
        <f>+C81</f>
        <v>0</v>
      </c>
      <c r="L86" s="503"/>
      <c r="M86" s="274" t="s">
        <v>104</v>
      </c>
      <c r="N86" s="254"/>
      <c r="O86" s="255"/>
    </row>
    <row r="87" spans="2:15" s="203" customFormat="1" ht="15" x14ac:dyDescent="0.2">
      <c r="B87" s="277"/>
      <c r="C87" s="278" t="s">
        <v>15</v>
      </c>
      <c r="D87" s="279">
        <v>1</v>
      </c>
      <c r="E87" s="313" t="s">
        <v>34</v>
      </c>
      <c r="F87" s="280" t="str">
        <f>IF(+E87&lt;&gt;0,E87,"&gt;")</f>
        <v>&gt;</v>
      </c>
      <c r="G87" s="281">
        <f>+D81</f>
        <v>0</v>
      </c>
      <c r="H87" s="86"/>
      <c r="I87" s="282">
        <f t="shared" ref="I87:I95" si="12">IF(D87="","",G87*(1-H87))</f>
        <v>0</v>
      </c>
      <c r="J87" s="197"/>
      <c r="K87" s="281">
        <f>+E81</f>
        <v>0</v>
      </c>
      <c r="L87" s="86"/>
      <c r="M87" s="282">
        <f t="shared" ref="M87:M95" si="13">IF(D87="","",+K87*(1-L87))</f>
        <v>0</v>
      </c>
      <c r="N87" s="195"/>
      <c r="O87" s="205"/>
    </row>
    <row r="88" spans="2:15" s="203" customFormat="1" ht="15" x14ac:dyDescent="0.2">
      <c r="B88" s="277"/>
      <c r="C88" s="285" t="s">
        <v>16</v>
      </c>
      <c r="D88" s="279" t="str">
        <f t="shared" ref="D88:D95" si="14">IF(OR(E87="",E87="&gt;"),"",E87+1)</f>
        <v/>
      </c>
      <c r="E88" s="313" t="s">
        <v>34</v>
      </c>
      <c r="F88" s="280" t="str">
        <f t="shared" ref="F88:F95" si="15">IF(D88="","",IF(+E88&lt;&gt;0,E88,"&gt;"))</f>
        <v/>
      </c>
      <c r="G88" s="281" t="str">
        <f>IF(D88=""," ",+D81)</f>
        <v xml:space="preserve"> </v>
      </c>
      <c r="H88" s="86"/>
      <c r="I88" s="282" t="str">
        <f t="shared" si="12"/>
        <v/>
      </c>
      <c r="J88" s="197"/>
      <c r="K88" s="281" t="str">
        <f>IF(D88=""," ",+E81)</f>
        <v xml:space="preserve"> </v>
      </c>
      <c r="L88" s="86"/>
      <c r="M88" s="282" t="str">
        <f t="shared" si="13"/>
        <v/>
      </c>
      <c r="N88" s="195"/>
      <c r="O88" s="205"/>
    </row>
    <row r="89" spans="2:15" s="203" customFormat="1" ht="15" x14ac:dyDescent="0.2">
      <c r="B89" s="277"/>
      <c r="C89" s="286" t="s">
        <v>17</v>
      </c>
      <c r="D89" s="279" t="str">
        <f t="shared" si="14"/>
        <v/>
      </c>
      <c r="E89" s="313" t="s">
        <v>34</v>
      </c>
      <c r="F89" s="280" t="str">
        <f t="shared" si="15"/>
        <v/>
      </c>
      <c r="G89" s="281" t="str">
        <f>IF(D89=""," ",+D81)</f>
        <v xml:space="preserve"> </v>
      </c>
      <c r="H89" s="86"/>
      <c r="I89" s="282" t="str">
        <f t="shared" si="12"/>
        <v/>
      </c>
      <c r="J89" s="197"/>
      <c r="K89" s="281" t="str">
        <f>IF(D89=""," ",+E81)</f>
        <v xml:space="preserve"> </v>
      </c>
      <c r="L89" s="86"/>
      <c r="M89" s="282" t="str">
        <f t="shared" si="13"/>
        <v/>
      </c>
      <c r="N89" s="195"/>
      <c r="O89" s="205"/>
    </row>
    <row r="90" spans="2:15" s="203" customFormat="1" ht="15" x14ac:dyDescent="0.2">
      <c r="B90" s="277"/>
      <c r="C90" s="286" t="s">
        <v>18</v>
      </c>
      <c r="D90" s="279" t="str">
        <f t="shared" si="14"/>
        <v/>
      </c>
      <c r="E90" s="313" t="s">
        <v>34</v>
      </c>
      <c r="F90" s="280" t="str">
        <f t="shared" si="15"/>
        <v/>
      </c>
      <c r="G90" s="281" t="str">
        <f>IF(D90=""," ",+D81)</f>
        <v xml:space="preserve"> </v>
      </c>
      <c r="H90" s="86"/>
      <c r="I90" s="282" t="str">
        <f t="shared" si="12"/>
        <v/>
      </c>
      <c r="J90" s="197"/>
      <c r="K90" s="281" t="str">
        <f>IF(D90=""," ",+E81)</f>
        <v xml:space="preserve"> </v>
      </c>
      <c r="L90" s="86"/>
      <c r="M90" s="282" t="str">
        <f t="shared" si="13"/>
        <v/>
      </c>
      <c r="N90" s="195"/>
      <c r="O90" s="205"/>
    </row>
    <row r="91" spans="2:15" s="203" customFormat="1" ht="15" x14ac:dyDescent="0.2">
      <c r="B91" s="277"/>
      <c r="C91" s="278" t="s">
        <v>19</v>
      </c>
      <c r="D91" s="279" t="str">
        <f t="shared" si="14"/>
        <v/>
      </c>
      <c r="E91" s="313" t="s">
        <v>34</v>
      </c>
      <c r="F91" s="280" t="str">
        <f t="shared" si="15"/>
        <v/>
      </c>
      <c r="G91" s="281" t="str">
        <f>IF(D91=""," ",+D81)</f>
        <v xml:space="preserve"> </v>
      </c>
      <c r="H91" s="86"/>
      <c r="I91" s="282" t="str">
        <f t="shared" si="12"/>
        <v/>
      </c>
      <c r="J91" s="197"/>
      <c r="K91" s="281" t="str">
        <f>IF(D91=""," ",+E81)</f>
        <v xml:space="preserve"> </v>
      </c>
      <c r="L91" s="86"/>
      <c r="M91" s="282" t="str">
        <f t="shared" si="13"/>
        <v/>
      </c>
      <c r="N91" s="195"/>
      <c r="O91" s="205"/>
    </row>
    <row r="92" spans="2:15" s="203" customFormat="1" ht="15" x14ac:dyDescent="0.2">
      <c r="B92" s="277"/>
      <c r="C92" s="285" t="s">
        <v>20</v>
      </c>
      <c r="D92" s="279" t="str">
        <f t="shared" si="14"/>
        <v/>
      </c>
      <c r="E92" s="313" t="s">
        <v>34</v>
      </c>
      <c r="F92" s="280" t="str">
        <f t="shared" si="15"/>
        <v/>
      </c>
      <c r="G92" s="281" t="str">
        <f>IF(D92=""," ",+D81)</f>
        <v xml:space="preserve"> </v>
      </c>
      <c r="H92" s="86"/>
      <c r="I92" s="282" t="str">
        <f t="shared" si="12"/>
        <v/>
      </c>
      <c r="J92" s="197"/>
      <c r="K92" s="281" t="str">
        <f>IF(D92=""," ",+E81)</f>
        <v xml:space="preserve"> </v>
      </c>
      <c r="L92" s="86"/>
      <c r="M92" s="282" t="str">
        <f t="shared" si="13"/>
        <v/>
      </c>
      <c r="N92" s="195"/>
      <c r="O92" s="205"/>
    </row>
    <row r="93" spans="2:15" s="203" customFormat="1" ht="15" x14ac:dyDescent="0.2">
      <c r="B93" s="277"/>
      <c r="C93" s="285" t="s">
        <v>21</v>
      </c>
      <c r="D93" s="279" t="str">
        <f t="shared" si="14"/>
        <v/>
      </c>
      <c r="E93" s="313" t="s">
        <v>34</v>
      </c>
      <c r="F93" s="280" t="str">
        <f t="shared" si="15"/>
        <v/>
      </c>
      <c r="G93" s="281" t="str">
        <f>IF(D93=""," ",+D81)</f>
        <v xml:space="preserve"> </v>
      </c>
      <c r="H93" s="86"/>
      <c r="I93" s="282" t="str">
        <f t="shared" si="12"/>
        <v/>
      </c>
      <c r="J93" s="197"/>
      <c r="K93" s="281" t="str">
        <f>IF(D93=""," ",+E81)</f>
        <v xml:space="preserve"> </v>
      </c>
      <c r="L93" s="86"/>
      <c r="M93" s="282" t="str">
        <f t="shared" si="13"/>
        <v/>
      </c>
      <c r="N93" s="195"/>
      <c r="O93" s="205"/>
    </row>
    <row r="94" spans="2:15" s="203" customFormat="1" ht="15" x14ac:dyDescent="0.2">
      <c r="B94" s="277"/>
      <c r="C94" s="285" t="s">
        <v>22</v>
      </c>
      <c r="D94" s="279" t="str">
        <f t="shared" si="14"/>
        <v/>
      </c>
      <c r="E94" s="313" t="s">
        <v>34</v>
      </c>
      <c r="F94" s="280" t="str">
        <f t="shared" si="15"/>
        <v/>
      </c>
      <c r="G94" s="281" t="str">
        <f>IF(D94=""," ",+D81)</f>
        <v xml:space="preserve"> </v>
      </c>
      <c r="H94" s="86"/>
      <c r="I94" s="282" t="str">
        <f t="shared" si="12"/>
        <v/>
      </c>
      <c r="J94" s="197"/>
      <c r="K94" s="281" t="str">
        <f>IF(D94=""," ",+E81)</f>
        <v xml:space="preserve"> </v>
      </c>
      <c r="L94" s="86"/>
      <c r="M94" s="282" t="str">
        <f t="shared" si="13"/>
        <v/>
      </c>
      <c r="N94" s="195"/>
      <c r="O94" s="205"/>
    </row>
    <row r="95" spans="2:15" s="203" customFormat="1" ht="15" x14ac:dyDescent="0.2">
      <c r="B95" s="277"/>
      <c r="C95" s="286" t="s">
        <v>42</v>
      </c>
      <c r="D95" s="279" t="str">
        <f t="shared" si="14"/>
        <v/>
      </c>
      <c r="E95" s="287" t="s">
        <v>34</v>
      </c>
      <c r="F95" s="280" t="str">
        <f t="shared" si="15"/>
        <v/>
      </c>
      <c r="G95" s="281" t="str">
        <f>IF(D95=""," ",+D81)</f>
        <v xml:space="preserve"> </v>
      </c>
      <c r="H95" s="86"/>
      <c r="I95" s="282" t="str">
        <f t="shared" si="12"/>
        <v/>
      </c>
      <c r="J95" s="197"/>
      <c r="K95" s="281" t="str">
        <f>IF(D95=""," ",+E81)</f>
        <v xml:space="preserve"> </v>
      </c>
      <c r="L95" s="86"/>
      <c r="M95" s="282" t="str">
        <f t="shared" si="13"/>
        <v/>
      </c>
      <c r="N95" s="195"/>
      <c r="O95" s="205"/>
    </row>
    <row r="96" spans="2:15" s="203" customFormat="1" ht="16.149999999999999" customHeight="1" x14ac:dyDescent="0.25">
      <c r="B96" s="277"/>
      <c r="C96" s="504" t="s">
        <v>203</v>
      </c>
      <c r="D96" s="505"/>
      <c r="E96" s="505"/>
      <c r="F96" s="505"/>
      <c r="G96" s="505"/>
      <c r="H96" s="506"/>
      <c r="J96" s="197"/>
      <c r="K96" s="197"/>
      <c r="N96" s="195"/>
      <c r="O96" s="205"/>
    </row>
    <row r="97" spans="2:17" s="203" customFormat="1" ht="15" x14ac:dyDescent="0.25">
      <c r="B97" s="277"/>
      <c r="C97" s="507"/>
      <c r="D97" s="508"/>
      <c r="E97" s="508"/>
      <c r="F97" s="508"/>
      <c r="G97" s="508"/>
      <c r="H97" s="509"/>
      <c r="J97" s="290"/>
      <c r="K97" s="197"/>
      <c r="L97" s="197"/>
      <c r="M97" s="197"/>
      <c r="N97" s="195"/>
      <c r="O97" s="205"/>
    </row>
    <row r="98" spans="2:17" s="203" customFormat="1" ht="15" x14ac:dyDescent="0.25">
      <c r="B98" s="277"/>
      <c r="C98" s="205"/>
      <c r="D98" s="239"/>
      <c r="E98" s="239"/>
      <c r="F98" s="239"/>
      <c r="G98" s="239"/>
      <c r="J98" s="290"/>
      <c r="L98" s="197"/>
      <c r="M98" s="197"/>
      <c r="N98" s="195"/>
      <c r="O98" s="205"/>
      <c r="P98" s="205"/>
      <c r="Q98" s="205"/>
    </row>
    <row r="99" spans="2:17" s="203" customFormat="1" ht="15" x14ac:dyDescent="0.25">
      <c r="C99" s="228" t="s">
        <v>48</v>
      </c>
      <c r="D99" s="309" t="str">
        <f t="shared" ref="D99:M99" si="16">+D10</f>
        <v>Jaar 1</v>
      </c>
      <c r="E99" s="309" t="str">
        <f t="shared" si="16"/>
        <v>Jaar 2</v>
      </c>
      <c r="F99" s="309" t="str">
        <f t="shared" si="16"/>
        <v>Jaar 3</v>
      </c>
      <c r="G99" s="309" t="str">
        <f t="shared" si="16"/>
        <v>Jaar 4</v>
      </c>
      <c r="H99" s="309" t="str">
        <f t="shared" si="16"/>
        <v>Jaar 5</v>
      </c>
      <c r="I99" s="309" t="str">
        <f t="shared" si="16"/>
        <v>Jaar 6</v>
      </c>
      <c r="J99" s="309" t="str">
        <f t="shared" si="16"/>
        <v>Jaar 7</v>
      </c>
      <c r="K99" s="309" t="str">
        <f t="shared" si="16"/>
        <v>Jaar 8</v>
      </c>
      <c r="L99" s="309" t="str">
        <f t="shared" si="16"/>
        <v>Jaar 9</v>
      </c>
      <c r="M99" s="310" t="str">
        <f t="shared" si="16"/>
        <v>Jaar 10</v>
      </c>
      <c r="N99" s="195"/>
      <c r="O99" s="205"/>
      <c r="P99" s="205"/>
      <c r="Q99" s="205"/>
    </row>
    <row r="100" spans="2:17" s="203" customFormat="1" ht="14.25" x14ac:dyDescent="0.25">
      <c r="C100" s="292" t="s">
        <v>215</v>
      </c>
      <c r="D100" s="92">
        <v>0</v>
      </c>
      <c r="E100" s="92">
        <v>0</v>
      </c>
      <c r="F100" s="92">
        <v>0</v>
      </c>
      <c r="G100" s="92">
        <v>0</v>
      </c>
      <c r="H100" s="92">
        <v>0</v>
      </c>
      <c r="I100" s="92">
        <v>0</v>
      </c>
      <c r="J100" s="92">
        <v>0</v>
      </c>
      <c r="K100" s="92">
        <v>0</v>
      </c>
      <c r="L100" s="92">
        <v>0</v>
      </c>
      <c r="M100" s="92">
        <v>0</v>
      </c>
      <c r="N100" s="195"/>
      <c r="O100" s="205"/>
      <c r="P100" s="205"/>
      <c r="Q100" s="205"/>
    </row>
    <row r="101" spans="2:17" s="203" customFormat="1" ht="14.25" x14ac:dyDescent="0.25">
      <c r="C101" s="292" t="s">
        <v>49</v>
      </c>
      <c r="D101" s="293">
        <f>+D100</f>
        <v>0</v>
      </c>
      <c r="E101" s="293">
        <f t="shared" ref="E101:M101" si="17">+E100-D100</f>
        <v>0</v>
      </c>
      <c r="F101" s="293">
        <f t="shared" si="17"/>
        <v>0</v>
      </c>
      <c r="G101" s="293">
        <f t="shared" si="17"/>
        <v>0</v>
      </c>
      <c r="H101" s="293">
        <f t="shared" si="17"/>
        <v>0</v>
      </c>
      <c r="I101" s="293">
        <f t="shared" si="17"/>
        <v>0</v>
      </c>
      <c r="J101" s="293">
        <f t="shared" si="17"/>
        <v>0</v>
      </c>
      <c r="K101" s="293">
        <f t="shared" si="17"/>
        <v>0</v>
      </c>
      <c r="L101" s="293">
        <f t="shared" si="17"/>
        <v>0</v>
      </c>
      <c r="M101" s="293">
        <f t="shared" si="17"/>
        <v>0</v>
      </c>
      <c r="N101" s="195"/>
      <c r="O101" s="205"/>
      <c r="P101" s="205"/>
      <c r="Q101" s="205"/>
    </row>
    <row r="102" spans="2:17" s="203" customFormat="1" ht="14.25" x14ac:dyDescent="0.25">
      <c r="C102" s="292" t="str">
        <f>"Prijs conform staffel cumulatief"</f>
        <v>Prijs conform staffel cumulatief</v>
      </c>
      <c r="D102" s="295" t="str">
        <f>IF(ISERROR(VLOOKUP(D100,$D$87:$I$95,6,TRUE)),"",VLOOKUP(D100,$D$87:$I$95,6,TRUE))</f>
        <v/>
      </c>
      <c r="E102" s="295" t="str">
        <f t="shared" ref="E102:M102" si="18">IF(ISERROR(VLOOKUP(E100,$D$87:$I$95,6,TRUE)),"",VLOOKUP(E100,$D$87:$I$95,6,TRUE))</f>
        <v/>
      </c>
      <c r="F102" s="295" t="str">
        <f t="shared" si="18"/>
        <v/>
      </c>
      <c r="G102" s="295" t="str">
        <f t="shared" si="18"/>
        <v/>
      </c>
      <c r="H102" s="295" t="str">
        <f t="shared" si="18"/>
        <v/>
      </c>
      <c r="I102" s="295" t="str">
        <f t="shared" si="18"/>
        <v/>
      </c>
      <c r="J102" s="295" t="str">
        <f t="shared" si="18"/>
        <v/>
      </c>
      <c r="K102" s="295" t="str">
        <f t="shared" si="18"/>
        <v/>
      </c>
      <c r="L102" s="295" t="str">
        <f t="shared" si="18"/>
        <v/>
      </c>
      <c r="M102" s="295" t="str">
        <f t="shared" si="18"/>
        <v/>
      </c>
      <c r="N102" s="195"/>
      <c r="O102" s="205"/>
      <c r="P102" s="205"/>
      <c r="Q102" s="205"/>
    </row>
    <row r="103" spans="2:17" s="203" customFormat="1" ht="15" thickBot="1" x14ac:dyDescent="0.3">
      <c r="C103" s="292" t="s">
        <v>50</v>
      </c>
      <c r="D103" s="297">
        <f t="shared" ref="D103:M103" si="19">IF(ISERROR(+D102*D101),0,+D102*D101)</f>
        <v>0</v>
      </c>
      <c r="E103" s="297">
        <f t="shared" si="19"/>
        <v>0</v>
      </c>
      <c r="F103" s="297">
        <f t="shared" si="19"/>
        <v>0</v>
      </c>
      <c r="G103" s="297">
        <f t="shared" si="19"/>
        <v>0</v>
      </c>
      <c r="H103" s="297">
        <f t="shared" si="19"/>
        <v>0</v>
      </c>
      <c r="I103" s="297">
        <f t="shared" si="19"/>
        <v>0</v>
      </c>
      <c r="J103" s="297">
        <f t="shared" si="19"/>
        <v>0</v>
      </c>
      <c r="K103" s="297">
        <f t="shared" si="19"/>
        <v>0</v>
      </c>
      <c r="L103" s="297">
        <f t="shared" si="19"/>
        <v>0</v>
      </c>
      <c r="M103" s="297">
        <f t="shared" si="19"/>
        <v>0</v>
      </c>
      <c r="N103" s="195"/>
      <c r="O103" s="205"/>
      <c r="P103" s="205"/>
      <c r="Q103" s="205"/>
    </row>
    <row r="104" spans="2:17" s="203" customFormat="1" ht="15.75" thickTop="1" thickBot="1" x14ac:dyDescent="0.3">
      <c r="C104" s="299" t="s">
        <v>62</v>
      </c>
      <c r="D104" s="300">
        <f>SUM(D103:M103)</f>
        <v>0</v>
      </c>
      <c r="E104" s="239"/>
      <c r="F104" s="239"/>
      <c r="G104" s="239"/>
      <c r="H104" s="239"/>
      <c r="I104" s="239"/>
      <c r="J104" s="239"/>
      <c r="K104" s="239"/>
      <c r="L104" s="239"/>
      <c r="M104" s="239"/>
      <c r="N104" s="195"/>
      <c r="O104" s="205"/>
      <c r="P104" s="205"/>
      <c r="Q104" s="205"/>
    </row>
    <row r="105" spans="2:17" s="203" customFormat="1" ht="15" thickTop="1" x14ac:dyDescent="0.25">
      <c r="C105" s="239"/>
      <c r="D105" s="239"/>
      <c r="E105" s="239"/>
      <c r="F105" s="239"/>
      <c r="G105" s="239"/>
      <c r="H105" s="239"/>
      <c r="I105" s="239"/>
      <c r="J105" s="239"/>
      <c r="K105" s="239"/>
      <c r="L105" s="239"/>
      <c r="M105" s="239"/>
      <c r="N105" s="195"/>
      <c r="O105" s="205"/>
      <c r="P105" s="205"/>
      <c r="Q105" s="205"/>
    </row>
    <row r="106" spans="2:17" s="203" customFormat="1" ht="14.25" x14ac:dyDescent="0.25">
      <c r="C106" s="290" t="s">
        <v>221</v>
      </c>
      <c r="D106" s="239"/>
      <c r="E106" s="239"/>
      <c r="F106" s="239"/>
      <c r="G106" s="239"/>
      <c r="H106" s="239"/>
      <c r="I106" s="239"/>
      <c r="J106" s="239"/>
      <c r="K106" s="239"/>
      <c r="L106" s="239"/>
      <c r="M106" s="239"/>
      <c r="N106" s="195"/>
      <c r="O106" s="205"/>
      <c r="P106" s="205"/>
      <c r="Q106" s="205"/>
    </row>
    <row r="107" spans="2:17" s="203" customFormat="1" ht="14.25" x14ac:dyDescent="0.25">
      <c r="C107" s="290" t="s">
        <v>216</v>
      </c>
      <c r="D107" s="239"/>
      <c r="E107" s="239"/>
      <c r="F107" s="239"/>
      <c r="G107" s="239"/>
      <c r="H107" s="239"/>
      <c r="I107" s="239"/>
      <c r="J107" s="239"/>
      <c r="K107" s="239"/>
      <c r="L107" s="239"/>
      <c r="M107" s="239"/>
      <c r="N107" s="195"/>
      <c r="O107" s="205"/>
      <c r="P107" s="205"/>
      <c r="Q107" s="205"/>
    </row>
    <row r="108" spans="2:17" s="203" customFormat="1" ht="14.25" x14ac:dyDescent="0.25">
      <c r="C108" s="534"/>
      <c r="D108" s="534"/>
      <c r="E108" s="534"/>
      <c r="F108" s="534"/>
      <c r="G108" s="534"/>
      <c r="H108" s="534"/>
      <c r="I108" s="534"/>
      <c r="J108" s="534"/>
      <c r="K108" s="534"/>
      <c r="L108" s="534"/>
      <c r="M108" s="534"/>
      <c r="N108" s="195"/>
      <c r="O108" s="205"/>
      <c r="P108" s="205"/>
      <c r="Q108" s="205"/>
    </row>
    <row r="109" spans="2:17" s="203" customFormat="1" ht="14.25" x14ac:dyDescent="0.25">
      <c r="C109" s="534"/>
      <c r="D109" s="534"/>
      <c r="E109" s="534"/>
      <c r="F109" s="534"/>
      <c r="G109" s="534"/>
      <c r="H109" s="534"/>
      <c r="I109" s="534"/>
      <c r="J109" s="534"/>
      <c r="K109" s="534"/>
      <c r="L109" s="534"/>
      <c r="M109" s="534"/>
      <c r="N109" s="195"/>
      <c r="O109" s="205"/>
      <c r="P109" s="205"/>
      <c r="Q109" s="205"/>
    </row>
    <row r="110" spans="2:17" s="203" customFormat="1" ht="14.25" x14ac:dyDescent="0.25">
      <c r="C110" s="534"/>
      <c r="D110" s="534"/>
      <c r="E110" s="534"/>
      <c r="F110" s="534"/>
      <c r="G110" s="534"/>
      <c r="H110" s="534"/>
      <c r="I110" s="534"/>
      <c r="J110" s="534"/>
      <c r="K110" s="534"/>
      <c r="L110" s="534"/>
      <c r="M110" s="534"/>
      <c r="N110" s="195"/>
      <c r="O110" s="205"/>
      <c r="P110" s="205"/>
      <c r="Q110" s="205"/>
    </row>
    <row r="111" spans="2:17" s="203" customFormat="1" ht="14.25" x14ac:dyDescent="0.25">
      <c r="C111" s="534"/>
      <c r="D111" s="534"/>
      <c r="E111" s="534"/>
      <c r="F111" s="534"/>
      <c r="G111" s="534"/>
      <c r="H111" s="534"/>
      <c r="I111" s="534"/>
      <c r="J111" s="534"/>
      <c r="K111" s="534"/>
      <c r="L111" s="534"/>
      <c r="M111" s="534"/>
      <c r="N111" s="195"/>
      <c r="O111" s="205"/>
      <c r="P111" s="205"/>
      <c r="Q111" s="205"/>
    </row>
    <row r="112" spans="2:17" s="203" customFormat="1" ht="14.25" x14ac:dyDescent="0.25">
      <c r="C112" s="534"/>
      <c r="D112" s="534"/>
      <c r="E112" s="534"/>
      <c r="F112" s="534"/>
      <c r="G112" s="534"/>
      <c r="H112" s="534"/>
      <c r="I112" s="534"/>
      <c r="J112" s="534"/>
      <c r="K112" s="534"/>
      <c r="L112" s="534"/>
      <c r="M112" s="534"/>
      <c r="N112" s="195"/>
      <c r="O112" s="205"/>
      <c r="P112" s="205"/>
      <c r="Q112" s="205"/>
    </row>
    <row r="113" spans="2:17" s="203" customFormat="1" ht="14.25" x14ac:dyDescent="0.25">
      <c r="C113" s="534"/>
      <c r="D113" s="534"/>
      <c r="E113" s="534"/>
      <c r="F113" s="534"/>
      <c r="G113" s="534"/>
      <c r="H113" s="534"/>
      <c r="I113" s="534"/>
      <c r="J113" s="534"/>
      <c r="K113" s="534"/>
      <c r="L113" s="534"/>
      <c r="M113" s="534"/>
      <c r="N113" s="195"/>
      <c r="O113" s="205"/>
      <c r="P113" s="205"/>
      <c r="Q113" s="205"/>
    </row>
    <row r="114" spans="2:17" s="203" customFormat="1" ht="14.25" x14ac:dyDescent="0.25">
      <c r="C114" s="534"/>
      <c r="D114" s="534"/>
      <c r="E114" s="534"/>
      <c r="F114" s="534"/>
      <c r="G114" s="534"/>
      <c r="H114" s="534"/>
      <c r="I114" s="534"/>
      <c r="J114" s="534"/>
      <c r="K114" s="534"/>
      <c r="L114" s="534"/>
      <c r="M114" s="534"/>
      <c r="N114" s="195"/>
      <c r="O114" s="205"/>
      <c r="P114" s="205"/>
      <c r="Q114" s="205"/>
    </row>
    <row r="115" spans="2:17" s="203" customFormat="1" ht="14.25" x14ac:dyDescent="0.25">
      <c r="C115" s="534"/>
      <c r="D115" s="534"/>
      <c r="E115" s="534"/>
      <c r="F115" s="534"/>
      <c r="G115" s="534"/>
      <c r="H115" s="534"/>
      <c r="I115" s="534"/>
      <c r="J115" s="534"/>
      <c r="K115" s="534"/>
      <c r="L115" s="534"/>
      <c r="M115" s="534"/>
      <c r="N115" s="195"/>
      <c r="O115" s="205"/>
      <c r="P115" s="205"/>
      <c r="Q115" s="205"/>
    </row>
    <row r="116" spans="2:17" s="203" customFormat="1" ht="14.25" x14ac:dyDescent="0.25">
      <c r="C116" s="239"/>
      <c r="D116" s="239"/>
      <c r="E116" s="239"/>
      <c r="F116" s="239"/>
      <c r="G116" s="239"/>
      <c r="H116" s="239"/>
      <c r="I116" s="239"/>
      <c r="J116" s="239"/>
      <c r="K116" s="239"/>
      <c r="L116" s="239"/>
      <c r="M116" s="239"/>
      <c r="N116" s="195"/>
      <c r="O116" s="205"/>
      <c r="P116" s="205"/>
      <c r="Q116" s="205"/>
    </row>
    <row r="117" spans="2:17" s="203" customFormat="1" ht="15" x14ac:dyDescent="0.25">
      <c r="C117" s="228" t="s">
        <v>51</v>
      </c>
      <c r="D117" s="309" t="str">
        <f t="shared" ref="D117:M117" si="20">+D99</f>
        <v>Jaar 1</v>
      </c>
      <c r="E117" s="309" t="str">
        <f t="shared" si="20"/>
        <v>Jaar 2</v>
      </c>
      <c r="F117" s="309" t="str">
        <f t="shared" si="20"/>
        <v>Jaar 3</v>
      </c>
      <c r="G117" s="309" t="str">
        <f t="shared" si="20"/>
        <v>Jaar 4</v>
      </c>
      <c r="H117" s="309" t="str">
        <f t="shared" si="20"/>
        <v>Jaar 5</v>
      </c>
      <c r="I117" s="309" t="str">
        <f t="shared" si="20"/>
        <v>Jaar 6</v>
      </c>
      <c r="J117" s="309" t="str">
        <f t="shared" si="20"/>
        <v>Jaar 7</v>
      </c>
      <c r="K117" s="309" t="str">
        <f t="shared" si="20"/>
        <v>Jaar 8</v>
      </c>
      <c r="L117" s="309" t="str">
        <f t="shared" si="20"/>
        <v>Jaar 9</v>
      </c>
      <c r="M117" s="310" t="str">
        <f t="shared" si="20"/>
        <v>Jaar 10</v>
      </c>
      <c r="N117" s="195"/>
      <c r="O117" s="205"/>
      <c r="P117" s="205"/>
      <c r="Q117" s="205"/>
    </row>
    <row r="118" spans="2:17" s="203" customFormat="1" ht="14.25" x14ac:dyDescent="0.25">
      <c r="C118" s="292" t="s">
        <v>94</v>
      </c>
      <c r="D118" s="293">
        <f t="shared" ref="D118:M118" si="21">+D100</f>
        <v>0</v>
      </c>
      <c r="E118" s="293">
        <f t="shared" si="21"/>
        <v>0</v>
      </c>
      <c r="F118" s="293">
        <f t="shared" si="21"/>
        <v>0</v>
      </c>
      <c r="G118" s="293">
        <f t="shared" si="21"/>
        <v>0</v>
      </c>
      <c r="H118" s="293">
        <f t="shared" si="21"/>
        <v>0</v>
      </c>
      <c r="I118" s="293">
        <f t="shared" si="21"/>
        <v>0</v>
      </c>
      <c r="J118" s="293">
        <f t="shared" si="21"/>
        <v>0</v>
      </c>
      <c r="K118" s="293">
        <f t="shared" si="21"/>
        <v>0</v>
      </c>
      <c r="L118" s="293">
        <f t="shared" si="21"/>
        <v>0</v>
      </c>
      <c r="M118" s="293">
        <f t="shared" si="21"/>
        <v>0</v>
      </c>
      <c r="N118" s="195"/>
      <c r="O118" s="205"/>
      <c r="P118" s="205"/>
      <c r="Q118" s="205"/>
    </row>
    <row r="119" spans="2:17" s="203" customFormat="1" ht="14.25" x14ac:dyDescent="0.25">
      <c r="C119" s="292" t="str">
        <f>"Prijs conform staffel cummulatief "</f>
        <v xml:space="preserve">Prijs conform staffel cummulatief </v>
      </c>
      <c r="D119" s="295" t="str">
        <f>IF(ISERROR(VLOOKUP(D118,$D$87:$M$95,10,TRUE)),"",VLOOKUP(D118,$D$87:$M$95,10,TRUE))</f>
        <v/>
      </c>
      <c r="E119" s="295" t="str">
        <f t="shared" ref="E119:M119" si="22">IF(ISERROR(VLOOKUP(E118,$D$87:$M$95,10,TRUE)),"",VLOOKUP(E118,$D$87:$M$95,10,TRUE))</f>
        <v/>
      </c>
      <c r="F119" s="295" t="str">
        <f t="shared" si="22"/>
        <v/>
      </c>
      <c r="G119" s="295" t="str">
        <f t="shared" si="22"/>
        <v/>
      </c>
      <c r="H119" s="295" t="str">
        <f t="shared" si="22"/>
        <v/>
      </c>
      <c r="I119" s="295" t="str">
        <f t="shared" si="22"/>
        <v/>
      </c>
      <c r="J119" s="295" t="str">
        <f t="shared" si="22"/>
        <v/>
      </c>
      <c r="K119" s="295" t="str">
        <f t="shared" si="22"/>
        <v/>
      </c>
      <c r="L119" s="295" t="str">
        <f t="shared" si="22"/>
        <v/>
      </c>
      <c r="M119" s="295" t="str">
        <f t="shared" si="22"/>
        <v/>
      </c>
      <c r="N119" s="195"/>
      <c r="O119" s="205"/>
      <c r="P119" s="205"/>
      <c r="Q119" s="205"/>
    </row>
    <row r="120" spans="2:17" s="203" customFormat="1" ht="15" thickBot="1" x14ac:dyDescent="0.3">
      <c r="C120" s="292" t="s">
        <v>50</v>
      </c>
      <c r="D120" s="297">
        <f t="shared" ref="D120:M120" si="23">IF(ISERROR(+D119*D118),0,+D119*D118)</f>
        <v>0</v>
      </c>
      <c r="E120" s="297">
        <f t="shared" si="23"/>
        <v>0</v>
      </c>
      <c r="F120" s="297">
        <f t="shared" si="23"/>
        <v>0</v>
      </c>
      <c r="G120" s="297">
        <f t="shared" si="23"/>
        <v>0</v>
      </c>
      <c r="H120" s="297">
        <f t="shared" si="23"/>
        <v>0</v>
      </c>
      <c r="I120" s="297">
        <f t="shared" si="23"/>
        <v>0</v>
      </c>
      <c r="J120" s="297">
        <f t="shared" si="23"/>
        <v>0</v>
      </c>
      <c r="K120" s="297">
        <f t="shared" si="23"/>
        <v>0</v>
      </c>
      <c r="L120" s="297">
        <f t="shared" si="23"/>
        <v>0</v>
      </c>
      <c r="M120" s="297">
        <f t="shared" si="23"/>
        <v>0</v>
      </c>
      <c r="N120" s="195"/>
      <c r="O120" s="205"/>
      <c r="P120" s="205"/>
      <c r="Q120" s="205"/>
    </row>
    <row r="121" spans="2:17" s="203" customFormat="1" ht="16.5" thickTop="1" thickBot="1" x14ac:dyDescent="0.3">
      <c r="C121" s="299" t="s">
        <v>62</v>
      </c>
      <c r="D121" s="300">
        <f>SUM(D120:M120)</f>
        <v>0</v>
      </c>
      <c r="E121" s="239"/>
      <c r="F121" s="239"/>
      <c r="G121" s="239"/>
      <c r="H121" s="239"/>
      <c r="I121" s="239"/>
      <c r="J121" s="239"/>
      <c r="K121" s="239"/>
      <c r="L121" s="197"/>
      <c r="M121" s="205"/>
      <c r="N121" s="195"/>
      <c r="O121" s="205"/>
      <c r="P121" s="205"/>
      <c r="Q121" s="205"/>
    </row>
    <row r="122" spans="2:17" s="203" customFormat="1" ht="15" thickTop="1" x14ac:dyDescent="0.25">
      <c r="C122" s="211"/>
      <c r="D122" s="212"/>
      <c r="E122" s="212"/>
      <c r="F122" s="212"/>
      <c r="G122" s="212"/>
      <c r="H122" s="212"/>
      <c r="I122" s="212"/>
      <c r="J122" s="212"/>
      <c r="K122" s="212"/>
      <c r="L122" s="212"/>
      <c r="M122" s="212"/>
      <c r="N122" s="195"/>
      <c r="O122" s="205"/>
      <c r="P122" s="205"/>
      <c r="Q122" s="205"/>
    </row>
    <row r="123" spans="2:17" s="203" customFormat="1" ht="15" x14ac:dyDescent="0.25">
      <c r="C123" s="228" t="s">
        <v>32</v>
      </c>
      <c r="D123" s="311" t="s">
        <v>41</v>
      </c>
      <c r="E123" s="239"/>
      <c r="F123" s="239"/>
      <c r="G123" s="239"/>
      <c r="H123" s="239"/>
      <c r="I123" s="239"/>
      <c r="J123" s="239"/>
      <c r="K123" s="197"/>
      <c r="L123" s="197"/>
      <c r="M123" s="205"/>
      <c r="N123" s="195"/>
      <c r="O123" s="205"/>
      <c r="P123" s="205"/>
      <c r="Q123" s="205"/>
    </row>
    <row r="124" spans="2:17" s="203" customFormat="1" ht="15.75" thickBot="1" x14ac:dyDescent="0.3">
      <c r="C124" s="312" t="s">
        <v>52</v>
      </c>
      <c r="D124" s="303">
        <f>+D121+D104</f>
        <v>0</v>
      </c>
      <c r="E124" s="304"/>
      <c r="G124" s="239"/>
      <c r="H124" s="239"/>
      <c r="I124" s="239"/>
      <c r="J124" s="239"/>
      <c r="K124" s="197"/>
      <c r="L124" s="197"/>
      <c r="M124" s="205"/>
      <c r="N124" s="195"/>
      <c r="O124" s="205"/>
      <c r="P124" s="205"/>
      <c r="Q124" s="205"/>
    </row>
    <row r="125" spans="2:17" s="203" customFormat="1" ht="15.75" thickTop="1" thickBot="1" x14ac:dyDescent="0.3">
      <c r="C125" s="225"/>
      <c r="D125" s="226"/>
      <c r="E125" s="226"/>
      <c r="F125" s="226"/>
      <c r="G125" s="226"/>
      <c r="H125" s="226"/>
      <c r="I125" s="226"/>
      <c r="J125" s="226"/>
      <c r="K125" s="226"/>
      <c r="L125" s="226"/>
      <c r="M125" s="226"/>
      <c r="N125" s="195"/>
      <c r="O125" s="205"/>
      <c r="P125" s="205"/>
      <c r="Q125" s="205"/>
    </row>
    <row r="126" spans="2:17" s="203" customFormat="1" ht="14.25" x14ac:dyDescent="0.25">
      <c r="C126" s="211"/>
      <c r="D126" s="212"/>
      <c r="E126" s="212"/>
      <c r="F126" s="212"/>
      <c r="G126" s="212"/>
      <c r="H126" s="212"/>
      <c r="I126" s="212"/>
      <c r="J126" s="212"/>
      <c r="K126" s="212"/>
      <c r="L126" s="212"/>
      <c r="M126" s="212"/>
      <c r="N126" s="195"/>
      <c r="O126" s="205"/>
      <c r="P126" s="205"/>
      <c r="Q126" s="205"/>
    </row>
    <row r="127" spans="2:17" s="203" customFormat="1" ht="24.75" x14ac:dyDescent="0.25">
      <c r="B127" s="227">
        <v>3</v>
      </c>
      <c r="C127" s="228" t="str">
        <f>"Gebruiksrecht aanschaf " &amp; +C19 &amp; " en Onderhoud &amp; Support"</f>
        <v>Gebruiksrecht aanschaf   en Onderhoud &amp; Support</v>
      </c>
      <c r="D127" s="229"/>
      <c r="E127" s="229"/>
      <c r="F127" s="230"/>
      <c r="G127" s="230"/>
      <c r="H127" s="230"/>
      <c r="I127" s="230"/>
      <c r="J127" s="230"/>
      <c r="K127" s="230"/>
      <c r="L127" s="230"/>
      <c r="M127" s="231"/>
      <c r="N127" s="195"/>
      <c r="O127" s="205"/>
      <c r="P127" s="205"/>
      <c r="Q127" s="205"/>
    </row>
    <row r="128" spans="2:17" s="203" customFormat="1" ht="15" x14ac:dyDescent="0.25">
      <c r="C128" s="239"/>
      <c r="D128" s="239"/>
      <c r="E128" s="239"/>
      <c r="F128" s="239"/>
      <c r="G128" s="239"/>
      <c r="H128" s="239"/>
      <c r="I128" s="239"/>
      <c r="J128" s="239"/>
      <c r="K128" s="197"/>
      <c r="L128" s="197"/>
      <c r="M128" s="205"/>
      <c r="N128" s="195"/>
      <c r="O128" s="205"/>
      <c r="P128" s="205"/>
      <c r="Q128" s="205"/>
    </row>
    <row r="129" spans="2:15" s="203" customFormat="1" ht="15" x14ac:dyDescent="0.25">
      <c r="C129" s="213" t="s">
        <v>87</v>
      </c>
      <c r="D129" s="240" t="s">
        <v>0</v>
      </c>
      <c r="E129" s="241" t="s">
        <v>0</v>
      </c>
      <c r="F129" s="241" t="s">
        <v>0</v>
      </c>
      <c r="G129" s="241"/>
      <c r="H129" s="241"/>
      <c r="I129" s="242"/>
      <c r="J129" s="197"/>
      <c r="K129" s="213" t="s">
        <v>51</v>
      </c>
      <c r="L129" s="243"/>
      <c r="M129" s="244"/>
      <c r="N129" s="195"/>
      <c r="O129" s="205"/>
    </row>
    <row r="130" spans="2:15" s="245" customFormat="1" ht="15" x14ac:dyDescent="0.25">
      <c r="C130" s="246"/>
      <c r="D130" s="247"/>
      <c r="E130" s="248" t="s">
        <v>38</v>
      </c>
      <c r="F130" s="248"/>
      <c r="G130" s="248"/>
      <c r="H130" s="248"/>
      <c r="I130" s="249"/>
      <c r="J130" s="250"/>
      <c r="K130" s="251"/>
      <c r="L130" s="252"/>
      <c r="M130" s="253"/>
      <c r="N130" s="254"/>
      <c r="O130" s="255"/>
    </row>
    <row r="131" spans="2:15" s="245" customFormat="1" ht="15" x14ac:dyDescent="0.25">
      <c r="C131" s="256" t="s">
        <v>0</v>
      </c>
      <c r="D131" s="247" t="s">
        <v>45</v>
      </c>
      <c r="E131" s="248" t="s">
        <v>54</v>
      </c>
      <c r="F131" s="248"/>
      <c r="G131" s="248"/>
      <c r="H131" s="248"/>
      <c r="I131" s="249"/>
      <c r="J131" s="250"/>
      <c r="K131" s="251"/>
      <c r="L131" s="252"/>
      <c r="M131" s="253"/>
      <c r="N131" s="254"/>
      <c r="O131" s="255"/>
    </row>
    <row r="132" spans="2:15" s="245" customFormat="1" ht="15" x14ac:dyDescent="0.25">
      <c r="C132" s="256" t="s">
        <v>35</v>
      </c>
      <c r="D132" s="257" t="str">
        <f>C133</f>
        <v xml:space="preserve"> </v>
      </c>
      <c r="E132" s="248" t="s">
        <v>46</v>
      </c>
      <c r="F132" s="248"/>
      <c r="G132" s="248"/>
      <c r="H132" s="248"/>
      <c r="I132" s="249"/>
      <c r="J132" s="250"/>
      <c r="K132" s="251"/>
      <c r="L132" s="252"/>
      <c r="M132" s="253"/>
      <c r="N132" s="254"/>
      <c r="O132" s="255"/>
    </row>
    <row r="133" spans="2:15" s="203" customFormat="1" ht="15" x14ac:dyDescent="0.25">
      <c r="C133" s="93" t="s">
        <v>0</v>
      </c>
      <c r="D133" s="85">
        <v>0</v>
      </c>
      <c r="E133" s="85">
        <v>0</v>
      </c>
      <c r="F133" s="258" t="s">
        <v>0</v>
      </c>
      <c r="G133" s="258"/>
      <c r="H133" s="258"/>
      <c r="I133" s="259"/>
      <c r="J133" s="197"/>
      <c r="K133" s="260">
        <f>+E133</f>
        <v>0</v>
      </c>
      <c r="L133" s="261"/>
      <c r="M133" s="262"/>
      <c r="N133" s="195"/>
      <c r="O133" s="205"/>
    </row>
    <row r="134" spans="2:15" s="245" customFormat="1" ht="15" x14ac:dyDescent="0.25">
      <c r="C134" s="263"/>
      <c r="D134" s="248"/>
      <c r="E134" s="248"/>
      <c r="F134" s="248" t="s">
        <v>0</v>
      </c>
      <c r="G134" s="248"/>
      <c r="H134" s="248" t="s">
        <v>0</v>
      </c>
      <c r="I134" s="249" t="s">
        <v>45</v>
      </c>
      <c r="J134" s="250"/>
      <c r="K134" s="251"/>
      <c r="L134" s="252"/>
      <c r="M134" s="253"/>
      <c r="N134" s="254"/>
      <c r="O134" s="255"/>
    </row>
    <row r="135" spans="2:15" s="245" customFormat="1" ht="15" x14ac:dyDescent="0.25">
      <c r="C135" s="263"/>
      <c r="D135" s="248"/>
      <c r="E135" s="248"/>
      <c r="F135" s="248"/>
      <c r="G135" s="248"/>
      <c r="H135" s="248"/>
      <c r="I135" s="249" t="s">
        <v>101</v>
      </c>
      <c r="J135" s="250"/>
      <c r="K135" s="251"/>
      <c r="L135" s="252"/>
      <c r="M135" s="249" t="s">
        <v>102</v>
      </c>
      <c r="N135" s="254"/>
      <c r="O135" s="255"/>
    </row>
    <row r="136" spans="2:15" s="245" customFormat="1" ht="15" x14ac:dyDescent="0.25">
      <c r="C136" s="264" t="s">
        <v>37</v>
      </c>
      <c r="D136" s="265"/>
      <c r="E136" s="265"/>
      <c r="F136" s="510" t="str">
        <f>"Aantallen "&amp;C133</f>
        <v xml:space="preserve">Aantallen  </v>
      </c>
      <c r="G136" s="265"/>
      <c r="H136" s="265" t="s">
        <v>0</v>
      </c>
      <c r="I136" s="249" t="s">
        <v>99</v>
      </c>
      <c r="J136" s="250"/>
      <c r="K136" s="251"/>
      <c r="L136" s="252"/>
      <c r="M136" s="266" t="s">
        <v>43</v>
      </c>
      <c r="N136" s="254"/>
      <c r="O136" s="255"/>
    </row>
    <row r="137" spans="2:15" s="245" customFormat="1" ht="15" x14ac:dyDescent="0.25">
      <c r="C137" s="256"/>
      <c r="D137" s="512" t="str">
        <f>"Aantallen "&amp;C133</f>
        <v xml:space="preserve">Aantallen  </v>
      </c>
      <c r="E137" s="513"/>
      <c r="F137" s="511"/>
      <c r="G137" s="267" t="s">
        <v>45</v>
      </c>
      <c r="H137" s="510" t="s">
        <v>55</v>
      </c>
      <c r="I137" s="266" t="s">
        <v>100</v>
      </c>
      <c r="J137" s="250"/>
      <c r="K137" s="268" t="s">
        <v>45</v>
      </c>
      <c r="L137" s="502" t="s">
        <v>44</v>
      </c>
      <c r="M137" s="266" t="s">
        <v>103</v>
      </c>
      <c r="N137" s="254"/>
      <c r="O137" s="255"/>
    </row>
    <row r="138" spans="2:15" s="245" customFormat="1" ht="15" x14ac:dyDescent="0.25">
      <c r="C138" s="269" t="s">
        <v>36</v>
      </c>
      <c r="D138" s="270" t="s">
        <v>13</v>
      </c>
      <c r="E138" s="271" t="s">
        <v>14</v>
      </c>
      <c r="F138" s="272" t="s">
        <v>43</v>
      </c>
      <c r="G138" s="273" t="str">
        <f>C133</f>
        <v xml:space="preserve"> </v>
      </c>
      <c r="H138" s="514"/>
      <c r="I138" s="274" t="s">
        <v>98</v>
      </c>
      <c r="J138" s="250"/>
      <c r="K138" s="275" t="str">
        <f>+C133</f>
        <v xml:space="preserve"> </v>
      </c>
      <c r="L138" s="503"/>
      <c r="M138" s="274" t="s">
        <v>104</v>
      </c>
      <c r="N138" s="254"/>
      <c r="O138" s="255"/>
    </row>
    <row r="139" spans="2:15" s="203" customFormat="1" ht="15" x14ac:dyDescent="0.2">
      <c r="B139" s="277"/>
      <c r="C139" s="278" t="s">
        <v>15</v>
      </c>
      <c r="D139" s="279">
        <v>1</v>
      </c>
      <c r="E139" s="313" t="s">
        <v>34</v>
      </c>
      <c r="F139" s="280" t="str">
        <f>IF(+E139&lt;&gt;0,E139,"&gt;")</f>
        <v>&gt;</v>
      </c>
      <c r="G139" s="281">
        <f>+D133</f>
        <v>0</v>
      </c>
      <c r="H139" s="86"/>
      <c r="I139" s="282">
        <f t="shared" ref="I139:I147" si="24">IF(D139="","",G139*(1-H139))</f>
        <v>0</v>
      </c>
      <c r="J139" s="197"/>
      <c r="K139" s="281">
        <f>+E133</f>
        <v>0</v>
      </c>
      <c r="L139" s="86"/>
      <c r="M139" s="282">
        <f t="shared" ref="M139:M147" si="25">IF(D139="","",+K139*(1-L139))</f>
        <v>0</v>
      </c>
      <c r="N139" s="195"/>
      <c r="O139" s="205"/>
    </row>
    <row r="140" spans="2:15" s="203" customFormat="1" ht="15" x14ac:dyDescent="0.2">
      <c r="B140" s="277"/>
      <c r="C140" s="285" t="s">
        <v>16</v>
      </c>
      <c r="D140" s="279" t="str">
        <f t="shared" ref="D140:D147" si="26">IF(OR(E139="",E139="&gt;"),"",E139+1)</f>
        <v/>
      </c>
      <c r="E140" s="313" t="s">
        <v>34</v>
      </c>
      <c r="F140" s="280" t="str">
        <f t="shared" ref="F140:F147" si="27">IF(D140="","",IF(+E140&lt;&gt;0,E140,"&gt;"))</f>
        <v/>
      </c>
      <c r="G140" s="281" t="str">
        <f>IF(D140=""," ",+D133)</f>
        <v xml:space="preserve"> </v>
      </c>
      <c r="H140" s="86"/>
      <c r="I140" s="282" t="str">
        <f t="shared" si="24"/>
        <v/>
      </c>
      <c r="J140" s="197"/>
      <c r="K140" s="281" t="str">
        <f>IF(D140=""," ",+E133)</f>
        <v xml:space="preserve"> </v>
      </c>
      <c r="L140" s="86"/>
      <c r="M140" s="282" t="str">
        <f t="shared" si="25"/>
        <v/>
      </c>
      <c r="N140" s="195"/>
      <c r="O140" s="205"/>
    </row>
    <row r="141" spans="2:15" s="203" customFormat="1" ht="15" x14ac:dyDescent="0.2">
      <c r="B141" s="277"/>
      <c r="C141" s="286" t="s">
        <v>17</v>
      </c>
      <c r="D141" s="279" t="str">
        <f t="shared" si="26"/>
        <v/>
      </c>
      <c r="E141" s="313" t="s">
        <v>34</v>
      </c>
      <c r="F141" s="280" t="str">
        <f t="shared" si="27"/>
        <v/>
      </c>
      <c r="G141" s="281" t="str">
        <f>IF(D141=""," ",+D133)</f>
        <v xml:space="preserve"> </v>
      </c>
      <c r="H141" s="86"/>
      <c r="I141" s="282" t="str">
        <f t="shared" si="24"/>
        <v/>
      </c>
      <c r="J141" s="197"/>
      <c r="K141" s="281" t="str">
        <f>IF(D141=""," ",+E133)</f>
        <v xml:space="preserve"> </v>
      </c>
      <c r="L141" s="86"/>
      <c r="M141" s="282" t="str">
        <f t="shared" si="25"/>
        <v/>
      </c>
      <c r="N141" s="195"/>
      <c r="O141" s="205"/>
    </row>
    <row r="142" spans="2:15" s="203" customFormat="1" ht="15" x14ac:dyDescent="0.2">
      <c r="B142" s="277"/>
      <c r="C142" s="286" t="s">
        <v>18</v>
      </c>
      <c r="D142" s="279" t="str">
        <f t="shared" si="26"/>
        <v/>
      </c>
      <c r="E142" s="313" t="s">
        <v>34</v>
      </c>
      <c r="F142" s="280" t="str">
        <f t="shared" si="27"/>
        <v/>
      </c>
      <c r="G142" s="281" t="str">
        <f>IF(D142=""," ",+D133)</f>
        <v xml:space="preserve"> </v>
      </c>
      <c r="H142" s="86"/>
      <c r="I142" s="282" t="str">
        <f t="shared" si="24"/>
        <v/>
      </c>
      <c r="J142" s="197"/>
      <c r="K142" s="281" t="str">
        <f>IF(D142=""," ",+E133)</f>
        <v xml:space="preserve"> </v>
      </c>
      <c r="L142" s="86"/>
      <c r="M142" s="282" t="str">
        <f t="shared" si="25"/>
        <v/>
      </c>
      <c r="N142" s="195"/>
      <c r="O142" s="205"/>
    </row>
    <row r="143" spans="2:15" s="203" customFormat="1" ht="15" x14ac:dyDescent="0.2">
      <c r="B143" s="277"/>
      <c r="C143" s="278" t="s">
        <v>19</v>
      </c>
      <c r="D143" s="279" t="str">
        <f t="shared" si="26"/>
        <v/>
      </c>
      <c r="E143" s="313" t="s">
        <v>34</v>
      </c>
      <c r="F143" s="280" t="str">
        <f t="shared" si="27"/>
        <v/>
      </c>
      <c r="G143" s="281" t="str">
        <f>IF(D143=""," ",+D133)</f>
        <v xml:space="preserve"> </v>
      </c>
      <c r="H143" s="86"/>
      <c r="I143" s="282" t="str">
        <f t="shared" si="24"/>
        <v/>
      </c>
      <c r="J143" s="197"/>
      <c r="K143" s="281" t="str">
        <f>IF(D143=""," ",+E133)</f>
        <v xml:space="preserve"> </v>
      </c>
      <c r="L143" s="86"/>
      <c r="M143" s="282" t="str">
        <f t="shared" si="25"/>
        <v/>
      </c>
      <c r="N143" s="195"/>
      <c r="O143" s="205"/>
    </row>
    <row r="144" spans="2:15" s="203" customFormat="1" ht="15" x14ac:dyDescent="0.2">
      <c r="B144" s="277"/>
      <c r="C144" s="285" t="s">
        <v>20</v>
      </c>
      <c r="D144" s="279" t="str">
        <f t="shared" si="26"/>
        <v/>
      </c>
      <c r="E144" s="313" t="s">
        <v>34</v>
      </c>
      <c r="F144" s="280" t="str">
        <f t="shared" si="27"/>
        <v/>
      </c>
      <c r="G144" s="281" t="str">
        <f>IF(D144=""," ",+D133)</f>
        <v xml:space="preserve"> </v>
      </c>
      <c r="H144" s="86"/>
      <c r="I144" s="282" t="str">
        <f t="shared" si="24"/>
        <v/>
      </c>
      <c r="J144" s="197"/>
      <c r="K144" s="281" t="str">
        <f>IF(D144=""," ",+E133)</f>
        <v xml:space="preserve"> </v>
      </c>
      <c r="L144" s="86"/>
      <c r="M144" s="282" t="str">
        <f t="shared" si="25"/>
        <v/>
      </c>
      <c r="N144" s="195"/>
      <c r="O144" s="205"/>
    </row>
    <row r="145" spans="2:17" s="203" customFormat="1" ht="15" x14ac:dyDescent="0.2">
      <c r="B145" s="277"/>
      <c r="C145" s="285" t="s">
        <v>21</v>
      </c>
      <c r="D145" s="279" t="str">
        <f t="shared" si="26"/>
        <v/>
      </c>
      <c r="E145" s="313" t="s">
        <v>34</v>
      </c>
      <c r="F145" s="280" t="str">
        <f t="shared" si="27"/>
        <v/>
      </c>
      <c r="G145" s="281" t="str">
        <f>IF(D145=""," ",+D133)</f>
        <v xml:space="preserve"> </v>
      </c>
      <c r="H145" s="86"/>
      <c r="I145" s="282" t="str">
        <f t="shared" si="24"/>
        <v/>
      </c>
      <c r="J145" s="197"/>
      <c r="K145" s="281" t="str">
        <f>IF(D145=""," ",+E133)</f>
        <v xml:space="preserve"> </v>
      </c>
      <c r="L145" s="86"/>
      <c r="M145" s="282" t="str">
        <f t="shared" si="25"/>
        <v/>
      </c>
      <c r="N145" s="195"/>
      <c r="O145" s="205"/>
    </row>
    <row r="146" spans="2:17" s="203" customFormat="1" ht="15" x14ac:dyDescent="0.2">
      <c r="B146" s="277"/>
      <c r="C146" s="285" t="s">
        <v>22</v>
      </c>
      <c r="D146" s="279" t="str">
        <f t="shared" si="26"/>
        <v/>
      </c>
      <c r="E146" s="313" t="s">
        <v>34</v>
      </c>
      <c r="F146" s="280" t="str">
        <f t="shared" si="27"/>
        <v/>
      </c>
      <c r="G146" s="281" t="str">
        <f>IF(D146=""," ",+D133)</f>
        <v xml:space="preserve"> </v>
      </c>
      <c r="H146" s="86"/>
      <c r="I146" s="282" t="str">
        <f t="shared" si="24"/>
        <v/>
      </c>
      <c r="J146" s="197"/>
      <c r="K146" s="281" t="str">
        <f>IF(D146=""," ",+E133)</f>
        <v xml:space="preserve"> </v>
      </c>
      <c r="L146" s="86"/>
      <c r="M146" s="282" t="str">
        <f t="shared" si="25"/>
        <v/>
      </c>
      <c r="N146" s="195"/>
      <c r="O146" s="205"/>
    </row>
    <row r="147" spans="2:17" s="203" customFormat="1" ht="15" x14ac:dyDescent="0.2">
      <c r="B147" s="277"/>
      <c r="C147" s="286" t="s">
        <v>42</v>
      </c>
      <c r="D147" s="279" t="str">
        <f t="shared" si="26"/>
        <v/>
      </c>
      <c r="E147" s="287" t="s">
        <v>34</v>
      </c>
      <c r="F147" s="280" t="str">
        <f t="shared" si="27"/>
        <v/>
      </c>
      <c r="G147" s="281" t="str">
        <f>IF(D147=""," ",+D133)</f>
        <v xml:space="preserve"> </v>
      </c>
      <c r="H147" s="86"/>
      <c r="I147" s="282" t="str">
        <f t="shared" si="24"/>
        <v/>
      </c>
      <c r="J147" s="197"/>
      <c r="K147" s="281" t="str">
        <f>IF(D147=""," ",+E133)</f>
        <v xml:space="preserve"> </v>
      </c>
      <c r="L147" s="86"/>
      <c r="M147" s="282" t="str">
        <f t="shared" si="25"/>
        <v/>
      </c>
      <c r="N147" s="195"/>
      <c r="O147" s="205"/>
    </row>
    <row r="148" spans="2:17" s="203" customFormat="1" ht="16.149999999999999" customHeight="1" x14ac:dyDescent="0.25">
      <c r="B148" s="277"/>
      <c r="C148" s="504" t="s">
        <v>203</v>
      </c>
      <c r="D148" s="505"/>
      <c r="E148" s="505"/>
      <c r="F148" s="505"/>
      <c r="G148" s="505"/>
      <c r="H148" s="506"/>
      <c r="J148" s="197"/>
      <c r="K148" s="197"/>
      <c r="N148" s="195"/>
      <c r="O148" s="205"/>
    </row>
    <row r="149" spans="2:17" s="203" customFormat="1" ht="15" x14ac:dyDescent="0.25">
      <c r="B149" s="277"/>
      <c r="C149" s="507"/>
      <c r="D149" s="508"/>
      <c r="E149" s="508"/>
      <c r="F149" s="508"/>
      <c r="G149" s="508"/>
      <c r="H149" s="509"/>
      <c r="J149" s="197"/>
      <c r="K149" s="197"/>
      <c r="L149" s="197"/>
      <c r="M149" s="197"/>
      <c r="N149" s="195"/>
      <c r="O149" s="205"/>
    </row>
    <row r="150" spans="2:17" s="203" customFormat="1" ht="15" x14ac:dyDescent="0.25">
      <c r="B150" s="277"/>
      <c r="C150" s="205"/>
      <c r="D150" s="239"/>
      <c r="E150" s="239"/>
      <c r="F150" s="239"/>
      <c r="G150" s="239"/>
      <c r="J150" s="290"/>
      <c r="L150" s="197"/>
      <c r="M150" s="197"/>
      <c r="N150" s="195"/>
      <c r="O150" s="205"/>
      <c r="P150" s="205"/>
      <c r="Q150" s="205"/>
    </row>
    <row r="151" spans="2:17" s="203" customFormat="1" ht="15" x14ac:dyDescent="0.25">
      <c r="C151" s="228" t="s">
        <v>48</v>
      </c>
      <c r="D151" s="219" t="s">
        <v>23</v>
      </c>
      <c r="E151" s="219" t="s">
        <v>24</v>
      </c>
      <c r="F151" s="219" t="s">
        <v>25</v>
      </c>
      <c r="G151" s="219" t="s">
        <v>26</v>
      </c>
      <c r="H151" s="219" t="s">
        <v>53</v>
      </c>
      <c r="I151" s="219" t="s">
        <v>56</v>
      </c>
      <c r="J151" s="219" t="s">
        <v>57</v>
      </c>
      <c r="K151" s="219" t="s">
        <v>58</v>
      </c>
      <c r="L151" s="219" t="s">
        <v>59</v>
      </c>
      <c r="M151" s="219" t="s">
        <v>60</v>
      </c>
      <c r="N151" s="195"/>
      <c r="O151" s="205"/>
      <c r="P151" s="205"/>
      <c r="Q151" s="205"/>
    </row>
    <row r="152" spans="2:17" s="203" customFormat="1" ht="14.25" x14ac:dyDescent="0.25">
      <c r="C152" s="292" t="s">
        <v>215</v>
      </c>
      <c r="D152" s="92">
        <v>0</v>
      </c>
      <c r="E152" s="92">
        <v>0</v>
      </c>
      <c r="F152" s="92">
        <v>0</v>
      </c>
      <c r="G152" s="92">
        <v>0</v>
      </c>
      <c r="H152" s="92">
        <v>0</v>
      </c>
      <c r="I152" s="92">
        <v>0</v>
      </c>
      <c r="J152" s="92">
        <v>0</v>
      </c>
      <c r="K152" s="92">
        <v>0</v>
      </c>
      <c r="L152" s="92">
        <v>0</v>
      </c>
      <c r="M152" s="92">
        <v>0</v>
      </c>
      <c r="N152" s="195"/>
      <c r="O152" s="205"/>
      <c r="P152" s="205"/>
      <c r="Q152" s="205"/>
    </row>
    <row r="153" spans="2:17" s="203" customFormat="1" ht="14.25" x14ac:dyDescent="0.25">
      <c r="C153" s="292" t="s">
        <v>49</v>
      </c>
      <c r="D153" s="293">
        <f>+D152</f>
        <v>0</v>
      </c>
      <c r="E153" s="293">
        <f t="shared" ref="E153" si="28">+E152-D152</f>
        <v>0</v>
      </c>
      <c r="F153" s="293">
        <f t="shared" ref="F153" si="29">+F152-E152</f>
        <v>0</v>
      </c>
      <c r="G153" s="293">
        <f t="shared" ref="G153" si="30">+G152-F152</f>
        <v>0</v>
      </c>
      <c r="H153" s="293">
        <f t="shared" ref="H153" si="31">+H152-G152</f>
        <v>0</v>
      </c>
      <c r="I153" s="293">
        <f t="shared" ref="I153" si="32">+I152-H152</f>
        <v>0</v>
      </c>
      <c r="J153" s="293">
        <f t="shared" ref="J153" si="33">+J152-I152</f>
        <v>0</v>
      </c>
      <c r="K153" s="293">
        <f t="shared" ref="K153" si="34">+K152-J152</f>
        <v>0</v>
      </c>
      <c r="L153" s="293">
        <f t="shared" ref="L153" si="35">+L152-K152</f>
        <v>0</v>
      </c>
      <c r="M153" s="293">
        <f t="shared" ref="M153" si="36">+M152-L152</f>
        <v>0</v>
      </c>
      <c r="N153" s="195"/>
      <c r="O153" s="205"/>
      <c r="P153" s="205"/>
      <c r="Q153" s="205"/>
    </row>
    <row r="154" spans="2:17" s="203" customFormat="1" ht="14.25" x14ac:dyDescent="0.25">
      <c r="C154" s="292" t="str">
        <f>"Prijs conform staffel cumulatief"</f>
        <v>Prijs conform staffel cumulatief</v>
      </c>
      <c r="D154" s="295" t="str">
        <f>IF(ISERROR(VLOOKUP(D152,$D$139:$I$147,6,TRUE)),"",VLOOKUP(D152,$D$139:$I$147,6,TRUE))</f>
        <v/>
      </c>
      <c r="E154" s="295" t="str">
        <f t="shared" ref="E154:M154" si="37">IF(ISERROR(VLOOKUP(E152,$D$139:$I$147,6,TRUE)),"",VLOOKUP(E152,$D$139:$I$147,6,TRUE))</f>
        <v/>
      </c>
      <c r="F154" s="295" t="str">
        <f t="shared" si="37"/>
        <v/>
      </c>
      <c r="G154" s="295" t="str">
        <f t="shared" si="37"/>
        <v/>
      </c>
      <c r="H154" s="295" t="str">
        <f t="shared" si="37"/>
        <v/>
      </c>
      <c r="I154" s="295" t="str">
        <f t="shared" si="37"/>
        <v/>
      </c>
      <c r="J154" s="295" t="str">
        <f t="shared" si="37"/>
        <v/>
      </c>
      <c r="K154" s="295" t="str">
        <f t="shared" si="37"/>
        <v/>
      </c>
      <c r="L154" s="295" t="str">
        <f t="shared" si="37"/>
        <v/>
      </c>
      <c r="M154" s="295" t="str">
        <f t="shared" si="37"/>
        <v/>
      </c>
      <c r="N154" s="195"/>
      <c r="O154" s="205"/>
      <c r="P154" s="205"/>
      <c r="Q154" s="205"/>
    </row>
    <row r="155" spans="2:17" s="203" customFormat="1" ht="15" thickBot="1" x14ac:dyDescent="0.3">
      <c r="C155" s="292" t="s">
        <v>50</v>
      </c>
      <c r="D155" s="297">
        <f t="shared" ref="D155:M155" si="38">IF(ISERROR(+D154*D153),0,+D154*D153)</f>
        <v>0</v>
      </c>
      <c r="E155" s="297">
        <f t="shared" si="38"/>
        <v>0</v>
      </c>
      <c r="F155" s="297">
        <f t="shared" si="38"/>
        <v>0</v>
      </c>
      <c r="G155" s="297">
        <f t="shared" si="38"/>
        <v>0</v>
      </c>
      <c r="H155" s="297">
        <f t="shared" si="38"/>
        <v>0</v>
      </c>
      <c r="I155" s="297">
        <f t="shared" si="38"/>
        <v>0</v>
      </c>
      <c r="J155" s="297">
        <f t="shared" si="38"/>
        <v>0</v>
      </c>
      <c r="K155" s="297">
        <f t="shared" si="38"/>
        <v>0</v>
      </c>
      <c r="L155" s="297">
        <f t="shared" si="38"/>
        <v>0</v>
      </c>
      <c r="M155" s="297">
        <f t="shared" si="38"/>
        <v>0</v>
      </c>
      <c r="N155" s="195"/>
      <c r="O155" s="205"/>
      <c r="P155" s="205"/>
      <c r="Q155" s="205"/>
    </row>
    <row r="156" spans="2:17" s="203" customFormat="1" ht="15.75" thickTop="1" thickBot="1" x14ac:dyDescent="0.3">
      <c r="C156" s="299" t="s">
        <v>62</v>
      </c>
      <c r="D156" s="300">
        <f>SUM(D155:M155)</f>
        <v>0</v>
      </c>
      <c r="E156" s="239"/>
      <c r="F156" s="239"/>
      <c r="G156" s="239"/>
      <c r="H156" s="239"/>
      <c r="I156" s="239"/>
      <c r="J156" s="239"/>
      <c r="K156" s="239"/>
      <c r="L156" s="239"/>
      <c r="M156" s="239"/>
      <c r="N156" s="195"/>
      <c r="O156" s="205"/>
      <c r="P156" s="205"/>
      <c r="Q156" s="205"/>
    </row>
    <row r="157" spans="2:17" s="203" customFormat="1" ht="15" thickTop="1" x14ac:dyDescent="0.25">
      <c r="C157" s="239"/>
      <c r="D157" s="239"/>
      <c r="E157" s="239"/>
      <c r="F157" s="239"/>
      <c r="G157" s="239"/>
      <c r="H157" s="239"/>
      <c r="I157" s="239"/>
      <c r="J157" s="239"/>
      <c r="K157" s="239"/>
      <c r="L157" s="239"/>
      <c r="M157" s="239"/>
      <c r="N157" s="195"/>
      <c r="O157" s="205"/>
      <c r="P157" s="205"/>
      <c r="Q157" s="205"/>
    </row>
    <row r="158" spans="2:17" s="203" customFormat="1" ht="14.25" x14ac:dyDescent="0.25">
      <c r="C158" s="290" t="s">
        <v>221</v>
      </c>
      <c r="D158" s="239"/>
      <c r="E158" s="239"/>
      <c r="F158" s="239"/>
      <c r="G158" s="239"/>
      <c r="H158" s="239"/>
      <c r="I158" s="239"/>
      <c r="J158" s="239"/>
      <c r="K158" s="239"/>
      <c r="L158" s="239"/>
      <c r="M158" s="239"/>
      <c r="N158" s="195"/>
      <c r="O158" s="205"/>
      <c r="P158" s="205"/>
      <c r="Q158" s="205"/>
    </row>
    <row r="159" spans="2:17" s="203" customFormat="1" ht="14.25" x14ac:dyDescent="0.25">
      <c r="C159" s="290" t="s">
        <v>216</v>
      </c>
      <c r="D159" s="239"/>
      <c r="E159" s="239"/>
      <c r="F159" s="239"/>
      <c r="G159" s="239"/>
      <c r="H159" s="239"/>
      <c r="I159" s="239"/>
      <c r="J159" s="239"/>
      <c r="K159" s="239"/>
      <c r="L159" s="239"/>
      <c r="M159" s="239"/>
      <c r="N159" s="195"/>
      <c r="O159" s="205"/>
      <c r="P159" s="205"/>
      <c r="Q159" s="205"/>
    </row>
    <row r="160" spans="2:17" s="203" customFormat="1" ht="14.25" x14ac:dyDescent="0.25">
      <c r="C160" s="534"/>
      <c r="D160" s="534"/>
      <c r="E160" s="534"/>
      <c r="F160" s="534"/>
      <c r="G160" s="534"/>
      <c r="H160" s="534"/>
      <c r="I160" s="534"/>
      <c r="J160" s="534"/>
      <c r="K160" s="534"/>
      <c r="L160" s="534"/>
      <c r="M160" s="534"/>
      <c r="N160" s="195"/>
      <c r="O160" s="205"/>
      <c r="P160" s="205"/>
      <c r="Q160" s="205"/>
    </row>
    <row r="161" spans="3:17" s="203" customFormat="1" ht="14.25" x14ac:dyDescent="0.25">
      <c r="C161" s="534"/>
      <c r="D161" s="534"/>
      <c r="E161" s="534"/>
      <c r="F161" s="534"/>
      <c r="G161" s="534"/>
      <c r="H161" s="534"/>
      <c r="I161" s="534"/>
      <c r="J161" s="534"/>
      <c r="K161" s="534"/>
      <c r="L161" s="534"/>
      <c r="M161" s="534"/>
      <c r="N161" s="195"/>
      <c r="O161" s="205"/>
      <c r="P161" s="205"/>
      <c r="Q161" s="205"/>
    </row>
    <row r="162" spans="3:17" s="203" customFormat="1" ht="14.25" x14ac:dyDescent="0.25">
      <c r="C162" s="534"/>
      <c r="D162" s="534"/>
      <c r="E162" s="534"/>
      <c r="F162" s="534"/>
      <c r="G162" s="534"/>
      <c r="H162" s="534"/>
      <c r="I162" s="534"/>
      <c r="J162" s="534"/>
      <c r="K162" s="534"/>
      <c r="L162" s="534"/>
      <c r="M162" s="534"/>
      <c r="N162" s="195"/>
      <c r="O162" s="205"/>
      <c r="P162" s="205"/>
      <c r="Q162" s="205"/>
    </row>
    <row r="163" spans="3:17" s="203" customFormat="1" ht="14.25" x14ac:dyDescent="0.25">
      <c r="C163" s="534"/>
      <c r="D163" s="534"/>
      <c r="E163" s="534"/>
      <c r="F163" s="534"/>
      <c r="G163" s="534"/>
      <c r="H163" s="534"/>
      <c r="I163" s="534"/>
      <c r="J163" s="534"/>
      <c r="K163" s="534"/>
      <c r="L163" s="534"/>
      <c r="M163" s="534"/>
      <c r="N163" s="195"/>
      <c r="O163" s="205"/>
      <c r="P163" s="205"/>
      <c r="Q163" s="205"/>
    </row>
    <row r="164" spans="3:17" s="203" customFormat="1" ht="14.25" x14ac:dyDescent="0.25">
      <c r="C164" s="534"/>
      <c r="D164" s="534"/>
      <c r="E164" s="534"/>
      <c r="F164" s="534"/>
      <c r="G164" s="534"/>
      <c r="H164" s="534"/>
      <c r="I164" s="534"/>
      <c r="J164" s="534"/>
      <c r="K164" s="534"/>
      <c r="L164" s="534"/>
      <c r="M164" s="534"/>
      <c r="N164" s="195"/>
      <c r="O164" s="205"/>
      <c r="P164" s="205"/>
      <c r="Q164" s="205"/>
    </row>
    <row r="165" spans="3:17" s="203" customFormat="1" ht="14.25" x14ac:dyDescent="0.25">
      <c r="C165" s="534"/>
      <c r="D165" s="534"/>
      <c r="E165" s="534"/>
      <c r="F165" s="534"/>
      <c r="G165" s="534"/>
      <c r="H165" s="534"/>
      <c r="I165" s="534"/>
      <c r="J165" s="534"/>
      <c r="K165" s="534"/>
      <c r="L165" s="534"/>
      <c r="M165" s="534"/>
      <c r="N165" s="195"/>
      <c r="O165" s="205"/>
      <c r="P165" s="205"/>
      <c r="Q165" s="205"/>
    </row>
    <row r="166" spans="3:17" s="203" customFormat="1" ht="14.25" x14ac:dyDescent="0.25">
      <c r="C166" s="534"/>
      <c r="D166" s="534"/>
      <c r="E166" s="534"/>
      <c r="F166" s="534"/>
      <c r="G166" s="534"/>
      <c r="H166" s="534"/>
      <c r="I166" s="534"/>
      <c r="J166" s="534"/>
      <c r="K166" s="534"/>
      <c r="L166" s="534"/>
      <c r="M166" s="534"/>
      <c r="N166" s="195"/>
      <c r="O166" s="205"/>
      <c r="P166" s="205"/>
      <c r="Q166" s="205"/>
    </row>
    <row r="167" spans="3:17" s="203" customFormat="1" ht="14.25" x14ac:dyDescent="0.25">
      <c r="C167" s="534"/>
      <c r="D167" s="534"/>
      <c r="E167" s="534"/>
      <c r="F167" s="534"/>
      <c r="G167" s="534"/>
      <c r="H167" s="534"/>
      <c r="I167" s="534"/>
      <c r="J167" s="534"/>
      <c r="K167" s="534"/>
      <c r="L167" s="534"/>
      <c r="M167" s="534"/>
      <c r="N167" s="195"/>
      <c r="O167" s="205"/>
      <c r="P167" s="205"/>
      <c r="Q167" s="205"/>
    </row>
    <row r="168" spans="3:17" s="203" customFormat="1" ht="14.25" x14ac:dyDescent="0.25">
      <c r="C168" s="239"/>
      <c r="D168" s="239"/>
      <c r="E168" s="239"/>
      <c r="F168" s="239"/>
      <c r="G168" s="239"/>
      <c r="H168" s="239"/>
      <c r="I168" s="239"/>
      <c r="J168" s="239"/>
      <c r="K168" s="239"/>
      <c r="L168" s="239"/>
      <c r="M168" s="239"/>
      <c r="N168" s="195"/>
      <c r="O168" s="205"/>
      <c r="P168" s="205"/>
      <c r="Q168" s="205"/>
    </row>
    <row r="169" spans="3:17" s="203" customFormat="1" ht="15" x14ac:dyDescent="0.25">
      <c r="C169" s="228" t="s">
        <v>51</v>
      </c>
      <c r="D169" s="219" t="str">
        <f t="shared" ref="D169:M169" si="39">+D151</f>
        <v>Jaar 1</v>
      </c>
      <c r="E169" s="219" t="str">
        <f t="shared" si="39"/>
        <v>Jaar 2</v>
      </c>
      <c r="F169" s="219" t="str">
        <f t="shared" si="39"/>
        <v>Jaar 3</v>
      </c>
      <c r="G169" s="219" t="str">
        <f t="shared" si="39"/>
        <v>Jaar 4</v>
      </c>
      <c r="H169" s="219" t="str">
        <f t="shared" si="39"/>
        <v>Jaar 5</v>
      </c>
      <c r="I169" s="219" t="str">
        <f t="shared" si="39"/>
        <v>Jaar 6</v>
      </c>
      <c r="J169" s="219" t="str">
        <f t="shared" si="39"/>
        <v>Jaar 7</v>
      </c>
      <c r="K169" s="219" t="str">
        <f t="shared" si="39"/>
        <v>Jaar 8</v>
      </c>
      <c r="L169" s="219" t="str">
        <f t="shared" si="39"/>
        <v>Jaar 9</v>
      </c>
      <c r="M169" s="219" t="str">
        <f t="shared" si="39"/>
        <v>Jaar 10</v>
      </c>
      <c r="N169" s="195"/>
      <c r="O169" s="205"/>
      <c r="P169" s="205"/>
      <c r="Q169" s="205"/>
    </row>
    <row r="170" spans="3:17" s="203" customFormat="1" ht="14.25" x14ac:dyDescent="0.25">
      <c r="C170" s="292" t="s">
        <v>94</v>
      </c>
      <c r="D170" s="293">
        <f t="shared" ref="D170:M170" si="40">+D152</f>
        <v>0</v>
      </c>
      <c r="E170" s="293">
        <f t="shared" si="40"/>
        <v>0</v>
      </c>
      <c r="F170" s="293">
        <f t="shared" si="40"/>
        <v>0</v>
      </c>
      <c r="G170" s="293">
        <f t="shared" si="40"/>
        <v>0</v>
      </c>
      <c r="H170" s="293">
        <f t="shared" si="40"/>
        <v>0</v>
      </c>
      <c r="I170" s="293">
        <f t="shared" si="40"/>
        <v>0</v>
      </c>
      <c r="J170" s="293">
        <f t="shared" si="40"/>
        <v>0</v>
      </c>
      <c r="K170" s="293">
        <f t="shared" si="40"/>
        <v>0</v>
      </c>
      <c r="L170" s="293">
        <f t="shared" si="40"/>
        <v>0</v>
      </c>
      <c r="M170" s="293">
        <f t="shared" si="40"/>
        <v>0</v>
      </c>
      <c r="N170" s="195"/>
      <c r="O170" s="205"/>
      <c r="P170" s="205"/>
      <c r="Q170" s="205"/>
    </row>
    <row r="171" spans="3:17" s="203" customFormat="1" ht="14.25" x14ac:dyDescent="0.25">
      <c r="C171" s="292" t="str">
        <f>"Prijs conform staffel cummulatief "</f>
        <v xml:space="preserve">Prijs conform staffel cummulatief </v>
      </c>
      <c r="D171" s="295" t="str">
        <f>IF(ISERROR(VLOOKUP(D170,$D$139:$M$147,10,TRUE)),"",VLOOKUP(D170,$D$139:$M$147,10,TRUE))</f>
        <v/>
      </c>
      <c r="E171" s="295" t="str">
        <f t="shared" ref="E171:M171" si="41">IF(ISERROR(VLOOKUP(E170,$D$139:$M$147,10,TRUE)),"",VLOOKUP(E170,$D$139:$M$147,10,TRUE))</f>
        <v/>
      </c>
      <c r="F171" s="295" t="str">
        <f t="shared" si="41"/>
        <v/>
      </c>
      <c r="G171" s="295" t="str">
        <f t="shared" si="41"/>
        <v/>
      </c>
      <c r="H171" s="295" t="str">
        <f t="shared" si="41"/>
        <v/>
      </c>
      <c r="I171" s="295" t="str">
        <f t="shared" si="41"/>
        <v/>
      </c>
      <c r="J171" s="295" t="str">
        <f t="shared" si="41"/>
        <v/>
      </c>
      <c r="K171" s="295" t="str">
        <f t="shared" si="41"/>
        <v/>
      </c>
      <c r="L171" s="295" t="str">
        <f t="shared" si="41"/>
        <v/>
      </c>
      <c r="M171" s="295" t="str">
        <f t="shared" si="41"/>
        <v/>
      </c>
      <c r="N171" s="195"/>
      <c r="O171" s="205"/>
      <c r="P171" s="205"/>
      <c r="Q171" s="205"/>
    </row>
    <row r="172" spans="3:17" s="203" customFormat="1" ht="15" thickBot="1" x14ac:dyDescent="0.3">
      <c r="C172" s="292" t="s">
        <v>50</v>
      </c>
      <c r="D172" s="297">
        <f t="shared" ref="D172:M172" si="42">IF(ISERROR(+D171*D170),0,+D171*D170)</f>
        <v>0</v>
      </c>
      <c r="E172" s="297">
        <f t="shared" si="42"/>
        <v>0</v>
      </c>
      <c r="F172" s="297">
        <f t="shared" si="42"/>
        <v>0</v>
      </c>
      <c r="G172" s="297">
        <f t="shared" si="42"/>
        <v>0</v>
      </c>
      <c r="H172" s="297">
        <f t="shared" si="42"/>
        <v>0</v>
      </c>
      <c r="I172" s="297">
        <f t="shared" si="42"/>
        <v>0</v>
      </c>
      <c r="J172" s="297">
        <f t="shared" si="42"/>
        <v>0</v>
      </c>
      <c r="K172" s="297">
        <f t="shared" si="42"/>
        <v>0</v>
      </c>
      <c r="L172" s="297">
        <f t="shared" si="42"/>
        <v>0</v>
      </c>
      <c r="M172" s="297">
        <f t="shared" si="42"/>
        <v>0</v>
      </c>
      <c r="N172" s="195"/>
      <c r="O172" s="205"/>
      <c r="P172" s="205"/>
      <c r="Q172" s="205"/>
    </row>
    <row r="173" spans="3:17" s="203" customFormat="1" ht="16.5" thickTop="1" thickBot="1" x14ac:dyDescent="0.3">
      <c r="C173" s="299" t="s">
        <v>62</v>
      </c>
      <c r="D173" s="300">
        <f>SUM(D172:M172)</f>
        <v>0</v>
      </c>
      <c r="E173" s="239"/>
      <c r="F173" s="239"/>
      <c r="G173" s="239"/>
      <c r="H173" s="239"/>
      <c r="I173" s="239"/>
      <c r="J173" s="239"/>
      <c r="K173" s="239"/>
      <c r="L173" s="197"/>
      <c r="M173" s="205"/>
      <c r="N173" s="195"/>
      <c r="O173" s="205"/>
      <c r="P173" s="205"/>
      <c r="Q173" s="205"/>
    </row>
    <row r="174" spans="3:17" s="203" customFormat="1" ht="15" thickTop="1" x14ac:dyDescent="0.25">
      <c r="C174" s="211"/>
      <c r="D174" s="212"/>
      <c r="E174" s="212"/>
      <c r="F174" s="212"/>
      <c r="G174" s="212"/>
      <c r="H174" s="212"/>
      <c r="I174" s="212"/>
      <c r="J174" s="212"/>
      <c r="K174" s="212"/>
      <c r="L174" s="212"/>
      <c r="M174" s="212"/>
      <c r="N174" s="195"/>
      <c r="O174" s="205"/>
      <c r="P174" s="205"/>
      <c r="Q174" s="205"/>
    </row>
    <row r="175" spans="3:17" s="203" customFormat="1" ht="15" x14ac:dyDescent="0.25">
      <c r="C175" s="228" t="s">
        <v>32</v>
      </c>
      <c r="D175" s="301" t="s">
        <v>41</v>
      </c>
      <c r="E175" s="239"/>
      <c r="F175" s="239"/>
      <c r="G175" s="239"/>
      <c r="H175" s="239"/>
      <c r="I175" s="239"/>
      <c r="J175" s="239"/>
      <c r="K175" s="197"/>
      <c r="L175" s="197"/>
      <c r="M175" s="205"/>
      <c r="N175" s="195"/>
      <c r="O175" s="205"/>
      <c r="P175" s="205"/>
      <c r="Q175" s="205"/>
    </row>
    <row r="176" spans="3:17" s="203" customFormat="1" ht="15.75" thickBot="1" x14ac:dyDescent="0.3">
      <c r="C176" s="312" t="s">
        <v>52</v>
      </c>
      <c r="D176" s="303">
        <f>+D173+D156</f>
        <v>0</v>
      </c>
      <c r="E176" s="304"/>
      <c r="G176" s="239"/>
      <c r="H176" s="239"/>
      <c r="I176" s="239"/>
      <c r="J176" s="239"/>
      <c r="K176" s="197"/>
      <c r="L176" s="197"/>
      <c r="M176" s="205"/>
      <c r="N176" s="195"/>
      <c r="O176" s="205"/>
      <c r="P176" s="205"/>
      <c r="Q176" s="205"/>
    </row>
    <row r="177" spans="3:17" s="203" customFormat="1" ht="15.75" thickTop="1" thickBot="1" x14ac:dyDescent="0.3">
      <c r="C177" s="225"/>
      <c r="D177" s="226"/>
      <c r="E177" s="226"/>
      <c r="F177" s="226"/>
      <c r="G177" s="226"/>
      <c r="H177" s="226"/>
      <c r="I177" s="226"/>
      <c r="J177" s="226"/>
      <c r="K177" s="226"/>
      <c r="L177" s="226"/>
      <c r="M177" s="226"/>
      <c r="N177" s="195"/>
      <c r="O177" s="205"/>
      <c r="P177" s="205"/>
      <c r="Q177" s="205"/>
    </row>
    <row r="178" spans="3:17" s="203" customFormat="1" ht="14.25" x14ac:dyDescent="0.25">
      <c r="C178" s="211"/>
      <c r="D178" s="212"/>
      <c r="E178" s="212"/>
      <c r="F178" s="212"/>
      <c r="G178" s="212"/>
      <c r="H178" s="212"/>
      <c r="I178" s="212"/>
      <c r="J178" s="212"/>
      <c r="K178" s="212"/>
      <c r="L178" s="212"/>
      <c r="M178" s="212"/>
      <c r="N178" s="195"/>
      <c r="O178" s="205"/>
      <c r="P178" s="205"/>
      <c r="Q178" s="205"/>
    </row>
    <row r="179" spans="3:17" s="203" customFormat="1" ht="14.25" hidden="1" x14ac:dyDescent="0.25">
      <c r="C179" s="211"/>
      <c r="D179" s="212"/>
      <c r="E179" s="212"/>
      <c r="F179" s="212"/>
      <c r="G179" s="212"/>
      <c r="H179" s="212"/>
      <c r="I179" s="212"/>
      <c r="J179" s="212"/>
      <c r="K179" s="212"/>
      <c r="L179" s="212"/>
      <c r="M179" s="212"/>
      <c r="N179" s="195"/>
      <c r="O179" s="205"/>
      <c r="P179" s="205"/>
      <c r="Q179" s="205"/>
    </row>
    <row r="180" spans="3:17" s="203" customFormat="1" ht="14.25" hidden="1" x14ac:dyDescent="0.25">
      <c r="C180" s="211"/>
      <c r="D180" s="212"/>
      <c r="E180" s="212"/>
      <c r="F180" s="212"/>
      <c r="G180" s="212"/>
      <c r="H180" s="212"/>
      <c r="I180" s="212"/>
      <c r="J180" s="212"/>
      <c r="K180" s="212"/>
      <c r="L180" s="212"/>
      <c r="M180" s="212"/>
      <c r="N180" s="195"/>
      <c r="O180" s="205"/>
      <c r="P180" s="205"/>
      <c r="Q180" s="205"/>
    </row>
    <row r="181" spans="3:17" s="203" customFormat="1" ht="14.25" hidden="1" x14ac:dyDescent="0.25">
      <c r="C181" s="211"/>
      <c r="D181" s="212"/>
      <c r="E181" s="212"/>
      <c r="F181" s="212"/>
      <c r="G181" s="212"/>
      <c r="H181" s="212"/>
      <c r="I181" s="212"/>
      <c r="J181" s="212"/>
      <c r="K181" s="212"/>
      <c r="L181" s="212"/>
      <c r="M181" s="212"/>
      <c r="N181" s="195"/>
      <c r="O181" s="205"/>
      <c r="P181" s="205"/>
      <c r="Q181" s="205"/>
    </row>
    <row r="182" spans="3:17" s="203" customFormat="1" ht="14.25" hidden="1" x14ac:dyDescent="0.25">
      <c r="C182" s="211"/>
      <c r="D182" s="212"/>
      <c r="E182" s="212"/>
      <c r="F182" s="212"/>
      <c r="G182" s="212"/>
      <c r="H182" s="212"/>
      <c r="I182" s="212"/>
      <c r="J182" s="212"/>
      <c r="K182" s="212"/>
      <c r="L182" s="212"/>
      <c r="M182" s="212"/>
      <c r="N182" s="195"/>
      <c r="O182" s="205"/>
      <c r="P182" s="205"/>
      <c r="Q182" s="205"/>
    </row>
    <row r="183" spans="3:17" s="203" customFormat="1" ht="14.25" hidden="1" x14ac:dyDescent="0.25">
      <c r="C183" s="211"/>
      <c r="D183" s="212"/>
      <c r="E183" s="212"/>
      <c r="F183" s="212"/>
      <c r="G183" s="212"/>
      <c r="H183" s="212"/>
      <c r="I183" s="212"/>
      <c r="J183" s="212"/>
      <c r="K183" s="212"/>
      <c r="L183" s="212"/>
      <c r="M183" s="212"/>
      <c r="N183" s="195"/>
      <c r="O183" s="205"/>
      <c r="P183" s="205"/>
      <c r="Q183" s="205"/>
    </row>
    <row r="184" spans="3:17" s="203" customFormat="1" ht="14.25" hidden="1" x14ac:dyDescent="0.25">
      <c r="C184" s="211"/>
      <c r="D184" s="212"/>
      <c r="E184" s="212"/>
      <c r="F184" s="212"/>
      <c r="G184" s="212"/>
      <c r="H184" s="212"/>
      <c r="I184" s="212"/>
      <c r="J184" s="212"/>
      <c r="K184" s="212"/>
      <c r="L184" s="212"/>
      <c r="M184" s="212"/>
      <c r="N184" s="195"/>
      <c r="O184" s="205"/>
      <c r="P184" s="205"/>
      <c r="Q184" s="205"/>
    </row>
    <row r="185" spans="3:17" s="203" customFormat="1" ht="14.25" hidden="1" x14ac:dyDescent="0.25">
      <c r="C185" s="211"/>
      <c r="D185" s="212"/>
      <c r="E185" s="212"/>
      <c r="F185" s="212"/>
      <c r="G185" s="212"/>
      <c r="H185" s="212"/>
      <c r="I185" s="212"/>
      <c r="J185" s="212"/>
      <c r="K185" s="212"/>
      <c r="L185" s="212"/>
      <c r="M185" s="212"/>
      <c r="N185" s="195"/>
      <c r="O185" s="205"/>
      <c r="P185" s="205"/>
      <c r="Q185" s="205"/>
    </row>
    <row r="186" spans="3:17" s="203" customFormat="1" ht="14.25" hidden="1" x14ac:dyDescent="0.25">
      <c r="C186" s="211"/>
      <c r="D186" s="212"/>
      <c r="E186" s="212"/>
      <c r="F186" s="212"/>
      <c r="G186" s="212"/>
      <c r="H186" s="212"/>
      <c r="I186" s="212"/>
      <c r="J186" s="212"/>
      <c r="K186" s="212"/>
      <c r="L186" s="212"/>
      <c r="M186" s="212"/>
      <c r="N186" s="195"/>
      <c r="O186" s="205"/>
      <c r="P186" s="205"/>
      <c r="Q186" s="205"/>
    </row>
    <row r="187" spans="3:17" s="203" customFormat="1" ht="14.25" hidden="1" x14ac:dyDescent="0.25">
      <c r="C187" s="211"/>
      <c r="D187" s="212"/>
      <c r="E187" s="212"/>
      <c r="F187" s="212"/>
      <c r="G187" s="212"/>
      <c r="H187" s="212"/>
      <c r="I187" s="212"/>
      <c r="J187" s="212"/>
      <c r="K187" s="212"/>
      <c r="L187" s="212"/>
      <c r="M187" s="212"/>
      <c r="N187" s="195"/>
      <c r="O187" s="205"/>
      <c r="P187" s="205"/>
      <c r="Q187" s="205"/>
    </row>
    <row r="188" spans="3:17" s="203" customFormat="1" ht="14.25" hidden="1" x14ac:dyDescent="0.25">
      <c r="C188" s="211"/>
      <c r="D188" s="212"/>
      <c r="E188" s="212"/>
      <c r="F188" s="212"/>
      <c r="G188" s="212"/>
      <c r="H188" s="212"/>
      <c r="I188" s="212"/>
      <c r="J188" s="212"/>
      <c r="K188" s="212"/>
      <c r="L188" s="212"/>
      <c r="M188" s="212"/>
      <c r="N188" s="195"/>
      <c r="O188" s="205"/>
      <c r="P188" s="205"/>
      <c r="Q188" s="205"/>
    </row>
    <row r="189" spans="3:17" s="203" customFormat="1" ht="14.25" hidden="1" x14ac:dyDescent="0.25">
      <c r="C189" s="211"/>
      <c r="D189" s="212"/>
      <c r="E189" s="212"/>
      <c r="F189" s="212"/>
      <c r="G189" s="212"/>
      <c r="H189" s="212"/>
      <c r="I189" s="212"/>
      <c r="J189" s="212"/>
      <c r="K189" s="212"/>
      <c r="L189" s="212"/>
      <c r="M189" s="212"/>
      <c r="N189" s="195"/>
      <c r="O189" s="205"/>
      <c r="P189" s="205"/>
      <c r="Q189" s="205"/>
    </row>
    <row r="190" spans="3:17" s="203" customFormat="1" ht="14.25" hidden="1" x14ac:dyDescent="0.25">
      <c r="C190" s="211"/>
      <c r="D190" s="212"/>
      <c r="E190" s="212"/>
      <c r="F190" s="212"/>
      <c r="G190" s="212"/>
      <c r="H190" s="212"/>
      <c r="I190" s="212"/>
      <c r="J190" s="212"/>
      <c r="K190" s="212"/>
      <c r="L190" s="212"/>
      <c r="M190" s="212"/>
      <c r="N190" s="195"/>
      <c r="O190" s="205"/>
      <c r="P190" s="205"/>
      <c r="Q190" s="205"/>
    </row>
    <row r="191" spans="3:17" s="203" customFormat="1" ht="12.75" hidden="1" x14ac:dyDescent="0.25">
      <c r="C191" s="211"/>
      <c r="D191" s="212"/>
      <c r="E191" s="212"/>
      <c r="F191" s="212"/>
      <c r="G191" s="212"/>
      <c r="H191" s="212"/>
      <c r="I191" s="212"/>
      <c r="J191" s="212"/>
      <c r="K191" s="212"/>
      <c r="L191" s="212"/>
      <c r="M191" s="212"/>
      <c r="N191" s="212"/>
      <c r="O191" s="205"/>
      <c r="P191" s="205"/>
      <c r="Q191" s="205"/>
    </row>
    <row r="192" spans="3:17" s="203" customFormat="1" ht="12.75" hidden="1" x14ac:dyDescent="0.25">
      <c r="C192" s="211"/>
      <c r="D192" s="212"/>
      <c r="E192" s="212"/>
      <c r="F192" s="212"/>
      <c r="G192" s="212"/>
      <c r="H192" s="212"/>
      <c r="I192" s="212"/>
      <c r="J192" s="212"/>
      <c r="K192" s="212"/>
      <c r="L192" s="212"/>
      <c r="M192" s="212"/>
      <c r="N192" s="212"/>
      <c r="O192" s="205"/>
      <c r="P192" s="205"/>
      <c r="Q192" s="205"/>
    </row>
    <row r="193" spans="3:17" s="203" customFormat="1" ht="12.75" hidden="1" x14ac:dyDescent="0.25">
      <c r="C193" s="211"/>
      <c r="D193" s="212"/>
      <c r="E193" s="212"/>
      <c r="F193" s="212"/>
      <c r="G193" s="212"/>
      <c r="H193" s="212"/>
      <c r="I193" s="212"/>
      <c r="J193" s="212"/>
      <c r="K193" s="212"/>
      <c r="L193" s="212"/>
      <c r="M193" s="212"/>
      <c r="N193" s="212"/>
      <c r="O193" s="205"/>
      <c r="P193" s="205"/>
      <c r="Q193" s="205"/>
    </row>
    <row r="194" spans="3:17" s="203" customFormat="1" ht="12.75" hidden="1" x14ac:dyDescent="0.25">
      <c r="C194" s="211"/>
      <c r="D194" s="212"/>
      <c r="E194" s="212"/>
      <c r="F194" s="212"/>
      <c r="G194" s="212"/>
      <c r="H194" s="212"/>
      <c r="I194" s="212"/>
      <c r="J194" s="212"/>
      <c r="K194" s="212"/>
      <c r="L194" s="212"/>
      <c r="M194" s="212"/>
      <c r="N194" s="212"/>
      <c r="O194" s="205"/>
      <c r="P194" s="205"/>
      <c r="Q194" s="205"/>
    </row>
    <row r="195" spans="3:17" s="203" customFormat="1" ht="12.75" hidden="1" x14ac:dyDescent="0.25">
      <c r="C195" s="211"/>
      <c r="D195" s="212"/>
      <c r="E195" s="212"/>
      <c r="F195" s="212"/>
      <c r="G195" s="212"/>
      <c r="H195" s="212"/>
      <c r="I195" s="212"/>
      <c r="J195" s="212"/>
      <c r="K195" s="212"/>
      <c r="L195" s="212"/>
      <c r="M195" s="212"/>
      <c r="N195" s="212"/>
      <c r="O195" s="205"/>
      <c r="P195" s="205"/>
      <c r="Q195" s="205"/>
    </row>
    <row r="196" spans="3:17" s="203" customFormat="1" ht="12.75" hidden="1" x14ac:dyDescent="0.25">
      <c r="C196" s="211"/>
      <c r="D196" s="212"/>
      <c r="E196" s="212"/>
      <c r="F196" s="212"/>
      <c r="G196" s="212"/>
      <c r="H196" s="212"/>
      <c r="I196" s="212"/>
      <c r="J196" s="212"/>
      <c r="K196" s="212"/>
      <c r="L196" s="212"/>
      <c r="M196" s="212"/>
      <c r="N196" s="212"/>
      <c r="O196" s="205"/>
      <c r="P196" s="205"/>
      <c r="Q196" s="205"/>
    </row>
    <row r="197" spans="3:17" s="203" customFormat="1" ht="12.75" hidden="1" x14ac:dyDescent="0.25">
      <c r="C197" s="211"/>
      <c r="D197" s="212"/>
      <c r="E197" s="212"/>
      <c r="F197" s="212"/>
      <c r="G197" s="212"/>
      <c r="H197" s="212"/>
      <c r="I197" s="212"/>
      <c r="J197" s="212"/>
      <c r="K197" s="212"/>
      <c r="L197" s="212"/>
      <c r="M197" s="212"/>
      <c r="N197" s="212"/>
      <c r="O197" s="205"/>
      <c r="P197" s="205"/>
      <c r="Q197" s="205"/>
    </row>
    <row r="198" spans="3:17" s="203" customFormat="1" ht="12.75" hidden="1" x14ac:dyDescent="0.25">
      <c r="C198" s="211"/>
      <c r="D198" s="212"/>
      <c r="E198" s="212"/>
      <c r="F198" s="212"/>
      <c r="G198" s="212"/>
      <c r="H198" s="212"/>
      <c r="I198" s="212"/>
      <c r="J198" s="212"/>
      <c r="K198" s="212"/>
      <c r="L198" s="212"/>
      <c r="M198" s="212"/>
      <c r="N198" s="212"/>
      <c r="O198" s="205"/>
      <c r="P198" s="205"/>
      <c r="Q198" s="205"/>
    </row>
    <row r="199" spans="3:17" s="203" customFormat="1" ht="12.75" hidden="1" x14ac:dyDescent="0.25">
      <c r="C199" s="211"/>
      <c r="D199" s="212"/>
      <c r="E199" s="212"/>
      <c r="F199" s="212"/>
      <c r="G199" s="212"/>
      <c r="H199" s="212"/>
      <c r="I199" s="212"/>
      <c r="J199" s="212"/>
      <c r="K199" s="212"/>
      <c r="L199" s="212"/>
      <c r="M199" s="212"/>
      <c r="N199" s="212"/>
      <c r="O199" s="205"/>
      <c r="P199" s="205"/>
      <c r="Q199" s="205"/>
    </row>
    <row r="200" spans="3:17" s="203" customFormat="1" ht="12.75" hidden="1" x14ac:dyDescent="0.25">
      <c r="C200" s="211"/>
      <c r="D200" s="212"/>
      <c r="E200" s="212"/>
      <c r="F200" s="212"/>
      <c r="G200" s="212"/>
      <c r="H200" s="212"/>
      <c r="I200" s="212"/>
      <c r="J200" s="212"/>
      <c r="K200" s="212"/>
      <c r="L200" s="212"/>
      <c r="M200" s="212"/>
      <c r="N200" s="212"/>
      <c r="O200" s="205"/>
      <c r="P200" s="205"/>
      <c r="Q200" s="205"/>
    </row>
    <row r="201" spans="3:17" s="203" customFormat="1" ht="12.75" hidden="1" x14ac:dyDescent="0.25">
      <c r="C201" s="211"/>
      <c r="D201" s="212"/>
      <c r="E201" s="212"/>
      <c r="F201" s="212"/>
      <c r="G201" s="212"/>
      <c r="H201" s="212"/>
      <c r="I201" s="212"/>
      <c r="J201" s="212"/>
      <c r="K201" s="212"/>
      <c r="L201" s="212"/>
      <c r="M201" s="212"/>
      <c r="N201" s="212"/>
      <c r="O201" s="205"/>
      <c r="P201" s="205"/>
      <c r="Q201" s="205"/>
    </row>
    <row r="202" spans="3:17" s="203" customFormat="1" ht="12.75" hidden="1" x14ac:dyDescent="0.25">
      <c r="C202" s="211"/>
      <c r="D202" s="212"/>
      <c r="E202" s="212"/>
      <c r="F202" s="212"/>
      <c r="G202" s="212"/>
      <c r="H202" s="212"/>
      <c r="I202" s="212"/>
      <c r="J202" s="212"/>
      <c r="K202" s="212"/>
      <c r="L202" s="212"/>
      <c r="M202" s="212"/>
      <c r="N202" s="212"/>
      <c r="O202" s="205"/>
      <c r="P202" s="205"/>
      <c r="Q202" s="205"/>
    </row>
    <row r="203" spans="3:17" s="203" customFormat="1" ht="12.75" hidden="1" x14ac:dyDescent="0.25">
      <c r="C203" s="211"/>
      <c r="D203" s="212"/>
      <c r="E203" s="212"/>
      <c r="F203" s="212"/>
      <c r="G203" s="212"/>
      <c r="H203" s="212"/>
      <c r="I203" s="212"/>
      <c r="J203" s="212"/>
      <c r="K203" s="212"/>
      <c r="L203" s="212"/>
      <c r="M203" s="212"/>
      <c r="N203" s="212"/>
      <c r="O203" s="205"/>
      <c r="P203" s="205"/>
      <c r="Q203" s="205"/>
    </row>
    <row r="204" spans="3:17" s="203" customFormat="1" ht="12.75" hidden="1" x14ac:dyDescent="0.25">
      <c r="C204" s="211"/>
      <c r="D204" s="212"/>
      <c r="E204" s="212"/>
      <c r="F204" s="212"/>
      <c r="G204" s="212"/>
      <c r="H204" s="212"/>
      <c r="I204" s="212"/>
      <c r="J204" s="212"/>
      <c r="K204" s="212"/>
      <c r="L204" s="212"/>
      <c r="M204" s="212"/>
      <c r="N204" s="212"/>
      <c r="O204" s="205"/>
      <c r="P204" s="205"/>
      <c r="Q204" s="205"/>
    </row>
    <row r="205" spans="3:17" s="203" customFormat="1" ht="12.75" hidden="1" x14ac:dyDescent="0.25">
      <c r="C205" s="211"/>
      <c r="D205" s="212"/>
      <c r="E205" s="212"/>
      <c r="F205" s="212"/>
      <c r="G205" s="212"/>
      <c r="H205" s="212"/>
      <c r="I205" s="212"/>
      <c r="J205" s="212"/>
      <c r="K205" s="212"/>
      <c r="L205" s="212"/>
      <c r="M205" s="212"/>
      <c r="N205" s="212"/>
      <c r="O205" s="205"/>
      <c r="P205" s="205"/>
      <c r="Q205" s="205"/>
    </row>
    <row r="206" spans="3:17" s="203" customFormat="1" ht="12.75" hidden="1" x14ac:dyDescent="0.25">
      <c r="C206" s="211"/>
      <c r="D206" s="212"/>
      <c r="E206" s="212"/>
      <c r="F206" s="212"/>
      <c r="G206" s="212"/>
      <c r="H206" s="212"/>
      <c r="I206" s="212"/>
      <c r="J206" s="212"/>
      <c r="K206" s="212"/>
      <c r="L206" s="212"/>
      <c r="M206" s="212"/>
      <c r="N206" s="212"/>
      <c r="O206" s="205"/>
      <c r="P206" s="205"/>
      <c r="Q206" s="205"/>
    </row>
    <row r="207" spans="3:17" s="203" customFormat="1" ht="12.75" hidden="1" x14ac:dyDescent="0.25">
      <c r="C207" s="211"/>
      <c r="D207" s="212"/>
      <c r="E207" s="212"/>
      <c r="F207" s="212"/>
      <c r="G207" s="212"/>
      <c r="H207" s="212"/>
      <c r="I207" s="212"/>
      <c r="J207" s="212"/>
      <c r="K207" s="212"/>
      <c r="L207" s="212"/>
      <c r="M207" s="212"/>
      <c r="N207" s="212"/>
      <c r="O207" s="205"/>
      <c r="P207" s="205"/>
      <c r="Q207" s="205"/>
    </row>
    <row r="208" spans="3:17" s="203" customFormat="1" ht="12.75" hidden="1" x14ac:dyDescent="0.25">
      <c r="C208" s="211"/>
      <c r="D208" s="212"/>
      <c r="E208" s="212"/>
      <c r="F208" s="212"/>
      <c r="G208" s="212"/>
      <c r="H208" s="212"/>
      <c r="I208" s="212"/>
      <c r="J208" s="212"/>
      <c r="K208" s="212"/>
      <c r="L208" s="212"/>
      <c r="M208" s="212"/>
      <c r="N208" s="212"/>
      <c r="O208" s="205"/>
      <c r="P208" s="205"/>
      <c r="Q208" s="205"/>
    </row>
    <row r="209" spans="3:17" s="203" customFormat="1" ht="12.75" hidden="1" x14ac:dyDescent="0.25">
      <c r="C209" s="211"/>
      <c r="D209" s="212"/>
      <c r="E209" s="212"/>
      <c r="F209" s="212"/>
      <c r="G209" s="212"/>
      <c r="H209" s="212"/>
      <c r="I209" s="212"/>
      <c r="J209" s="212"/>
      <c r="K209" s="212"/>
      <c r="L209" s="212"/>
      <c r="M209" s="212"/>
      <c r="N209" s="212"/>
      <c r="O209" s="205"/>
      <c r="P209" s="205"/>
      <c r="Q209" s="205"/>
    </row>
    <row r="210" spans="3:17" s="203" customFormat="1" ht="12.75" hidden="1" x14ac:dyDescent="0.25">
      <c r="C210" s="211"/>
      <c r="D210" s="212"/>
      <c r="E210" s="212"/>
      <c r="F210" s="212"/>
      <c r="G210" s="212"/>
      <c r="H210" s="212"/>
      <c r="I210" s="212"/>
      <c r="J210" s="212"/>
      <c r="K210" s="212"/>
      <c r="L210" s="212"/>
      <c r="M210" s="212"/>
      <c r="N210" s="212"/>
      <c r="O210" s="205"/>
      <c r="P210" s="205"/>
      <c r="Q210" s="205"/>
    </row>
    <row r="211" spans="3:17" s="203" customFormat="1" ht="12.75" hidden="1" x14ac:dyDescent="0.25">
      <c r="C211" s="211"/>
      <c r="D211" s="212"/>
      <c r="E211" s="212"/>
      <c r="F211" s="212"/>
      <c r="G211" s="212"/>
      <c r="H211" s="212"/>
      <c r="I211" s="212"/>
      <c r="J211" s="212"/>
      <c r="K211" s="212"/>
      <c r="L211" s="212"/>
      <c r="M211" s="212"/>
      <c r="N211" s="212"/>
      <c r="O211" s="205"/>
      <c r="P211" s="205"/>
      <c r="Q211" s="205"/>
    </row>
    <row r="212" spans="3:17" s="203" customFormat="1" ht="12.75" hidden="1" x14ac:dyDescent="0.25">
      <c r="C212" s="211"/>
      <c r="D212" s="212"/>
      <c r="E212" s="212"/>
      <c r="F212" s="212"/>
      <c r="G212" s="212"/>
      <c r="H212" s="212"/>
      <c r="I212" s="212"/>
      <c r="J212" s="212"/>
      <c r="K212" s="212"/>
      <c r="L212" s="212"/>
      <c r="M212" s="212"/>
      <c r="N212" s="212"/>
      <c r="O212" s="205"/>
      <c r="P212" s="205"/>
      <c r="Q212" s="205"/>
    </row>
    <row r="213" spans="3:17" s="203" customFormat="1" ht="12.75" hidden="1" x14ac:dyDescent="0.25">
      <c r="C213" s="211"/>
      <c r="D213" s="212"/>
      <c r="E213" s="212"/>
      <c r="F213" s="212"/>
      <c r="G213" s="212"/>
      <c r="H213" s="212"/>
      <c r="I213" s="212"/>
      <c r="J213" s="212"/>
      <c r="K213" s="212"/>
      <c r="L213" s="212"/>
      <c r="M213" s="212"/>
      <c r="N213" s="212"/>
      <c r="O213" s="205"/>
      <c r="P213" s="205"/>
      <c r="Q213" s="205"/>
    </row>
    <row r="214" spans="3:17" s="203" customFormat="1" ht="12.75" hidden="1" x14ac:dyDescent="0.25">
      <c r="C214" s="211"/>
      <c r="D214" s="212"/>
      <c r="E214" s="212"/>
      <c r="F214" s="212"/>
      <c r="G214" s="212"/>
      <c r="H214" s="212"/>
      <c r="I214" s="212"/>
      <c r="J214" s="212"/>
      <c r="K214" s="212"/>
      <c r="L214" s="212"/>
      <c r="M214" s="212"/>
      <c r="N214" s="212"/>
      <c r="O214" s="205"/>
      <c r="P214" s="205"/>
      <c r="Q214" s="205"/>
    </row>
    <row r="215" spans="3:17" s="203" customFormat="1" ht="12.75" hidden="1" x14ac:dyDescent="0.25">
      <c r="C215" s="211"/>
      <c r="D215" s="212"/>
      <c r="E215" s="212"/>
      <c r="F215" s="212"/>
      <c r="G215" s="212"/>
      <c r="H215" s="212"/>
      <c r="I215" s="212"/>
      <c r="J215" s="212"/>
      <c r="K215" s="212"/>
      <c r="L215" s="212"/>
      <c r="M215" s="212"/>
      <c r="N215" s="212"/>
      <c r="O215" s="205"/>
      <c r="P215" s="205"/>
      <c r="Q215" s="205"/>
    </row>
    <row r="216" spans="3:17" s="203" customFormat="1" ht="12.75" hidden="1" x14ac:dyDescent="0.25">
      <c r="C216" s="211"/>
      <c r="D216" s="212"/>
      <c r="E216" s="212"/>
      <c r="F216" s="212"/>
      <c r="G216" s="212"/>
      <c r="H216" s="212"/>
      <c r="I216" s="212"/>
      <c r="J216" s="212"/>
      <c r="K216" s="212"/>
      <c r="L216" s="212"/>
      <c r="M216" s="212"/>
      <c r="N216" s="212"/>
      <c r="O216" s="205"/>
      <c r="P216" s="205"/>
      <c r="Q216" s="205"/>
    </row>
    <row r="217" spans="3:17" s="203" customFormat="1" ht="12.75" hidden="1" x14ac:dyDescent="0.25">
      <c r="C217" s="211"/>
      <c r="D217" s="212"/>
      <c r="E217" s="212"/>
      <c r="F217" s="212"/>
      <c r="G217" s="212"/>
      <c r="H217" s="212"/>
      <c r="I217" s="212"/>
      <c r="J217" s="212"/>
      <c r="K217" s="212"/>
      <c r="L217" s="212"/>
      <c r="M217" s="212"/>
      <c r="N217" s="212"/>
      <c r="O217" s="205"/>
      <c r="P217" s="205"/>
      <c r="Q217" s="205"/>
    </row>
    <row r="218" spans="3:17" s="203" customFormat="1" ht="12.75" hidden="1" x14ac:dyDescent="0.25">
      <c r="C218" s="211"/>
      <c r="D218" s="212"/>
      <c r="E218" s="212"/>
      <c r="F218" s="212"/>
      <c r="G218" s="212"/>
      <c r="H218" s="212"/>
      <c r="I218" s="212"/>
      <c r="J218" s="212"/>
      <c r="K218" s="212"/>
      <c r="L218" s="212"/>
      <c r="M218" s="212"/>
      <c r="N218" s="212"/>
      <c r="O218" s="205"/>
      <c r="P218" s="205"/>
      <c r="Q218" s="205"/>
    </row>
    <row r="219" spans="3:17" s="203" customFormat="1" ht="12.75" hidden="1" x14ac:dyDescent="0.25">
      <c r="C219" s="211"/>
      <c r="D219" s="212"/>
      <c r="E219" s="212"/>
      <c r="F219" s="212"/>
      <c r="G219" s="212"/>
      <c r="H219" s="212"/>
      <c r="I219" s="212"/>
      <c r="J219" s="212"/>
      <c r="K219" s="212"/>
      <c r="L219" s="212"/>
      <c r="M219" s="212"/>
      <c r="N219" s="212"/>
      <c r="O219" s="205"/>
      <c r="P219" s="205"/>
      <c r="Q219" s="205"/>
    </row>
    <row r="220" spans="3:17" s="203" customFormat="1" ht="12.75" hidden="1" x14ac:dyDescent="0.25">
      <c r="C220" s="211"/>
      <c r="D220" s="212"/>
      <c r="E220" s="212"/>
      <c r="F220" s="212"/>
      <c r="G220" s="212"/>
      <c r="H220" s="212"/>
      <c r="I220" s="212"/>
      <c r="J220" s="212"/>
      <c r="K220" s="212"/>
      <c r="L220" s="212"/>
      <c r="M220" s="212"/>
      <c r="N220" s="212"/>
      <c r="O220" s="205"/>
      <c r="P220" s="205"/>
      <c r="Q220" s="205"/>
    </row>
    <row r="221" spans="3:17" s="203" customFormat="1" ht="12.75" hidden="1" x14ac:dyDescent="0.25">
      <c r="C221" s="211"/>
      <c r="D221" s="212"/>
      <c r="E221" s="212"/>
      <c r="F221" s="212"/>
      <c r="G221" s="212"/>
      <c r="H221" s="212"/>
      <c r="I221" s="212"/>
      <c r="J221" s="212"/>
      <c r="K221" s="212"/>
      <c r="L221" s="212"/>
      <c r="M221" s="212"/>
      <c r="N221" s="212"/>
      <c r="O221" s="205"/>
      <c r="P221" s="205"/>
      <c r="Q221" s="205"/>
    </row>
    <row r="222" spans="3:17" s="203" customFormat="1" ht="12.75" hidden="1" x14ac:dyDescent="0.25">
      <c r="C222" s="211"/>
      <c r="D222" s="212"/>
      <c r="E222" s="212"/>
      <c r="F222" s="212"/>
      <c r="G222" s="212"/>
      <c r="H222" s="212"/>
      <c r="I222" s="212"/>
      <c r="J222" s="212"/>
      <c r="K222" s="212"/>
      <c r="L222" s="212"/>
      <c r="M222" s="212"/>
      <c r="N222" s="212"/>
      <c r="O222" s="205"/>
      <c r="P222" s="205"/>
      <c r="Q222" s="205"/>
    </row>
    <row r="223" spans="3:17" s="203" customFormat="1" ht="12.75" hidden="1" x14ac:dyDescent="0.25">
      <c r="C223" s="211"/>
      <c r="D223" s="212"/>
      <c r="E223" s="212"/>
      <c r="F223" s="212"/>
      <c r="G223" s="212"/>
      <c r="H223" s="212"/>
      <c r="I223" s="212"/>
      <c r="J223" s="212"/>
      <c r="K223" s="212"/>
      <c r="L223" s="212"/>
      <c r="M223" s="212"/>
      <c r="N223" s="212"/>
      <c r="O223" s="205"/>
      <c r="P223" s="205"/>
      <c r="Q223" s="205"/>
    </row>
    <row r="224" spans="3:17" s="203" customFormat="1" ht="12.75" hidden="1" x14ac:dyDescent="0.25">
      <c r="C224" s="211"/>
      <c r="D224" s="212"/>
      <c r="E224" s="212"/>
      <c r="F224" s="212"/>
      <c r="G224" s="212"/>
      <c r="H224" s="212"/>
      <c r="I224" s="212"/>
      <c r="J224" s="212"/>
      <c r="K224" s="212"/>
      <c r="L224" s="212"/>
      <c r="M224" s="212"/>
      <c r="N224" s="212"/>
      <c r="O224" s="205"/>
      <c r="P224" s="205"/>
      <c r="Q224" s="205"/>
    </row>
    <row r="225" spans="3:17" s="203" customFormat="1" ht="12.75" hidden="1" x14ac:dyDescent="0.25">
      <c r="C225" s="211"/>
      <c r="D225" s="212"/>
      <c r="E225" s="212"/>
      <c r="F225" s="212"/>
      <c r="G225" s="212"/>
      <c r="H225" s="212"/>
      <c r="I225" s="212"/>
      <c r="J225" s="212"/>
      <c r="K225" s="212"/>
      <c r="L225" s="212"/>
      <c r="M225" s="212"/>
      <c r="N225" s="212"/>
      <c r="O225" s="205"/>
      <c r="P225" s="205"/>
      <c r="Q225" s="205"/>
    </row>
    <row r="226" spans="3:17" s="203" customFormat="1" ht="12.75" hidden="1" x14ac:dyDescent="0.25">
      <c r="C226" s="211"/>
      <c r="D226" s="212"/>
      <c r="E226" s="212"/>
      <c r="F226" s="212"/>
      <c r="G226" s="212"/>
      <c r="H226" s="212"/>
      <c r="I226" s="212"/>
      <c r="J226" s="212"/>
      <c r="K226" s="212"/>
      <c r="L226" s="212"/>
      <c r="M226" s="212"/>
      <c r="N226" s="212"/>
      <c r="O226" s="205"/>
      <c r="P226" s="205"/>
      <c r="Q226" s="205"/>
    </row>
    <row r="227" spans="3:17" s="203" customFormat="1" ht="12.75" hidden="1" x14ac:dyDescent="0.25">
      <c r="C227" s="211"/>
      <c r="D227" s="212"/>
      <c r="E227" s="212"/>
      <c r="F227" s="212"/>
      <c r="G227" s="212"/>
      <c r="H227" s="212"/>
      <c r="I227" s="212"/>
      <c r="J227" s="212"/>
      <c r="K227" s="212"/>
      <c r="L227" s="212"/>
      <c r="M227" s="212"/>
      <c r="N227" s="212"/>
      <c r="O227" s="205"/>
      <c r="P227" s="205"/>
      <c r="Q227" s="205"/>
    </row>
    <row r="228" spans="3:17" s="203" customFormat="1" ht="12.75" hidden="1" x14ac:dyDescent="0.25">
      <c r="C228" s="211"/>
      <c r="D228" s="212"/>
      <c r="E228" s="212"/>
      <c r="F228" s="212"/>
      <c r="G228" s="212"/>
      <c r="H228" s="212"/>
      <c r="I228" s="212"/>
      <c r="J228" s="212"/>
      <c r="K228" s="212"/>
      <c r="L228" s="212"/>
      <c r="M228" s="212"/>
      <c r="N228" s="212"/>
      <c r="O228" s="205"/>
      <c r="P228" s="205"/>
      <c r="Q228" s="205"/>
    </row>
    <row r="229" spans="3:17" s="203" customFormat="1" ht="12.75" hidden="1" x14ac:dyDescent="0.25">
      <c r="C229" s="211"/>
      <c r="D229" s="212"/>
      <c r="E229" s="212"/>
      <c r="F229" s="212"/>
      <c r="G229" s="212"/>
      <c r="H229" s="212"/>
      <c r="I229" s="212"/>
      <c r="J229" s="212"/>
      <c r="K229" s="212"/>
      <c r="L229" s="212"/>
      <c r="M229" s="212"/>
      <c r="N229" s="212"/>
      <c r="O229" s="205"/>
      <c r="P229" s="205"/>
      <c r="Q229" s="205"/>
    </row>
    <row r="230" spans="3:17" s="203" customFormat="1" ht="12.75" hidden="1" x14ac:dyDescent="0.25">
      <c r="C230" s="211"/>
      <c r="D230" s="212"/>
      <c r="E230" s="212"/>
      <c r="F230" s="212"/>
      <c r="G230" s="212"/>
      <c r="H230" s="212"/>
      <c r="I230" s="212"/>
      <c r="J230" s="212"/>
      <c r="K230" s="212"/>
      <c r="L230" s="212"/>
      <c r="M230" s="212"/>
      <c r="N230" s="212"/>
      <c r="O230" s="205"/>
      <c r="P230" s="205"/>
      <c r="Q230" s="205"/>
    </row>
    <row r="231" spans="3:17" s="203" customFormat="1" ht="12.75" hidden="1" x14ac:dyDescent="0.25">
      <c r="C231" s="211"/>
      <c r="D231" s="212"/>
      <c r="E231" s="212"/>
      <c r="F231" s="212"/>
      <c r="G231" s="212"/>
      <c r="H231" s="212"/>
      <c r="I231" s="212"/>
      <c r="J231" s="212"/>
      <c r="K231" s="212"/>
      <c r="L231" s="212"/>
      <c r="M231" s="212"/>
      <c r="N231" s="212"/>
      <c r="O231" s="205"/>
      <c r="P231" s="205"/>
      <c r="Q231" s="205"/>
    </row>
    <row r="232" spans="3:17" s="203" customFormat="1" ht="12.75" hidden="1" x14ac:dyDescent="0.25">
      <c r="C232" s="211"/>
      <c r="D232" s="212"/>
      <c r="E232" s="212"/>
      <c r="F232" s="212"/>
      <c r="G232" s="212"/>
      <c r="H232" s="212"/>
      <c r="I232" s="212"/>
      <c r="J232" s="212"/>
      <c r="K232" s="212"/>
      <c r="L232" s="212"/>
      <c r="M232" s="212"/>
      <c r="N232" s="212"/>
      <c r="O232" s="205"/>
      <c r="P232" s="205"/>
      <c r="Q232" s="205"/>
    </row>
    <row r="233" spans="3:17" s="203" customFormat="1" ht="12.75" hidden="1" x14ac:dyDescent="0.25">
      <c r="C233" s="211"/>
      <c r="D233" s="212"/>
      <c r="E233" s="212"/>
      <c r="F233" s="212"/>
      <c r="G233" s="212"/>
      <c r="H233" s="212"/>
      <c r="I233" s="212"/>
      <c r="J233" s="212"/>
      <c r="K233" s="212"/>
      <c r="L233" s="212"/>
      <c r="M233" s="212"/>
      <c r="N233" s="212"/>
      <c r="O233" s="205"/>
      <c r="P233" s="205"/>
      <c r="Q233" s="205"/>
    </row>
    <row r="234" spans="3:17" s="203" customFormat="1" ht="12.75" hidden="1" x14ac:dyDescent="0.25">
      <c r="C234" s="211"/>
      <c r="D234" s="212"/>
      <c r="E234" s="212"/>
      <c r="F234" s="212"/>
      <c r="G234" s="212"/>
      <c r="H234" s="212"/>
      <c r="I234" s="212"/>
      <c r="J234" s="212"/>
      <c r="K234" s="212"/>
      <c r="L234" s="212"/>
      <c r="M234" s="212"/>
      <c r="N234" s="212"/>
      <c r="O234" s="205"/>
      <c r="P234" s="205"/>
      <c r="Q234" s="205"/>
    </row>
    <row r="235" spans="3:17" s="203" customFormat="1" ht="12.75" hidden="1" x14ac:dyDescent="0.25">
      <c r="C235" s="211"/>
      <c r="D235" s="212"/>
      <c r="E235" s="212"/>
      <c r="F235" s="212"/>
      <c r="G235" s="212"/>
      <c r="H235" s="212"/>
      <c r="I235" s="212"/>
      <c r="J235" s="212"/>
      <c r="K235" s="212"/>
      <c r="L235" s="212"/>
      <c r="M235" s="212"/>
      <c r="N235" s="212"/>
      <c r="O235" s="205"/>
      <c r="P235" s="205"/>
      <c r="Q235" s="205"/>
    </row>
    <row r="236" spans="3:17" s="203" customFormat="1" ht="12.75" hidden="1" x14ac:dyDescent="0.25">
      <c r="C236" s="211"/>
      <c r="D236" s="212"/>
      <c r="E236" s="212"/>
      <c r="F236" s="212"/>
      <c r="G236" s="212"/>
      <c r="H236" s="212"/>
      <c r="I236" s="212"/>
      <c r="J236" s="212"/>
      <c r="K236" s="212"/>
      <c r="L236" s="212"/>
      <c r="M236" s="212"/>
      <c r="N236" s="212"/>
      <c r="O236" s="205"/>
      <c r="P236" s="205"/>
      <c r="Q236" s="205"/>
    </row>
    <row r="237" spans="3:17" s="203" customFormat="1" ht="12.75" hidden="1" x14ac:dyDescent="0.25">
      <c r="C237" s="211"/>
      <c r="D237" s="212"/>
      <c r="E237" s="212"/>
      <c r="F237" s="212"/>
      <c r="G237" s="212"/>
      <c r="H237" s="212"/>
      <c r="I237" s="212"/>
      <c r="J237" s="212"/>
      <c r="K237" s="212"/>
      <c r="L237" s="212"/>
      <c r="M237" s="212"/>
      <c r="N237" s="212"/>
      <c r="O237" s="205"/>
      <c r="P237" s="205"/>
      <c r="Q237" s="205"/>
    </row>
    <row r="238" spans="3:17" s="203" customFormat="1" ht="12.75" hidden="1" x14ac:dyDescent="0.25">
      <c r="C238" s="211"/>
      <c r="D238" s="212"/>
      <c r="E238" s="212"/>
      <c r="F238" s="212"/>
      <c r="G238" s="212"/>
      <c r="H238" s="212"/>
      <c r="I238" s="212"/>
      <c r="J238" s="212"/>
      <c r="K238" s="212"/>
      <c r="L238" s="212"/>
      <c r="M238" s="212"/>
      <c r="N238" s="212"/>
      <c r="O238" s="205"/>
      <c r="P238" s="205"/>
      <c r="Q238" s="205"/>
    </row>
    <row r="239" spans="3:17" s="203" customFormat="1" ht="12.75" hidden="1" x14ac:dyDescent="0.25">
      <c r="C239" s="211"/>
      <c r="D239" s="212"/>
      <c r="E239" s="212"/>
      <c r="F239" s="212"/>
      <c r="G239" s="212"/>
      <c r="H239" s="212"/>
      <c r="I239" s="212"/>
      <c r="J239" s="212"/>
      <c r="K239" s="212"/>
      <c r="L239" s="212"/>
      <c r="M239" s="212"/>
      <c r="N239" s="212"/>
      <c r="O239" s="205"/>
      <c r="P239" s="205"/>
      <c r="Q239" s="205"/>
    </row>
    <row r="240" spans="3:17" s="203" customFormat="1" ht="12.75" hidden="1" x14ac:dyDescent="0.25">
      <c r="C240" s="211"/>
      <c r="D240" s="212"/>
      <c r="E240" s="212"/>
      <c r="F240" s="212"/>
      <c r="G240" s="212"/>
      <c r="H240" s="212"/>
      <c r="I240" s="212"/>
      <c r="J240" s="212"/>
      <c r="K240" s="212"/>
      <c r="L240" s="212"/>
      <c r="M240" s="212"/>
      <c r="N240" s="212"/>
      <c r="O240" s="205"/>
      <c r="P240" s="205"/>
      <c r="Q240" s="205"/>
    </row>
    <row r="241" spans="3:17" s="203" customFormat="1" ht="12.75" hidden="1" x14ac:dyDescent="0.25">
      <c r="C241" s="211"/>
      <c r="D241" s="212"/>
      <c r="E241" s="212"/>
      <c r="F241" s="212"/>
      <c r="G241" s="212"/>
      <c r="H241" s="212"/>
      <c r="I241" s="212"/>
      <c r="J241" s="212"/>
      <c r="K241" s="212"/>
      <c r="L241" s="212"/>
      <c r="M241" s="212"/>
      <c r="N241" s="212"/>
      <c r="O241" s="205"/>
      <c r="P241" s="205"/>
      <c r="Q241" s="205"/>
    </row>
    <row r="242" spans="3:17" s="203" customFormat="1" ht="12.75" hidden="1" x14ac:dyDescent="0.25">
      <c r="C242" s="211"/>
      <c r="D242" s="212"/>
      <c r="E242" s="212"/>
      <c r="F242" s="212"/>
      <c r="G242" s="212"/>
      <c r="H242" s="212"/>
      <c r="I242" s="212"/>
      <c r="J242" s="212"/>
      <c r="K242" s="212"/>
      <c r="L242" s="212"/>
      <c r="M242" s="212"/>
      <c r="N242" s="212"/>
      <c r="O242" s="205"/>
      <c r="P242" s="205"/>
      <c r="Q242" s="205"/>
    </row>
    <row r="243" spans="3:17" s="203" customFormat="1" ht="12.75" hidden="1" x14ac:dyDescent="0.25">
      <c r="C243" s="211"/>
      <c r="D243" s="212"/>
      <c r="E243" s="212"/>
      <c r="F243" s="212"/>
      <c r="G243" s="212"/>
      <c r="H243" s="212"/>
      <c r="I243" s="212"/>
      <c r="J243" s="212"/>
      <c r="K243" s="212"/>
      <c r="L243" s="212"/>
      <c r="M243" s="212"/>
      <c r="N243" s="212"/>
      <c r="O243" s="205"/>
      <c r="P243" s="205"/>
      <c r="Q243" s="205"/>
    </row>
    <row r="244" spans="3:17" s="203" customFormat="1" ht="12.75" hidden="1" x14ac:dyDescent="0.25">
      <c r="C244" s="211"/>
      <c r="D244" s="212"/>
      <c r="E244" s="212"/>
      <c r="F244" s="212"/>
      <c r="G244" s="212"/>
      <c r="H244" s="212"/>
      <c r="I244" s="212"/>
      <c r="J244" s="212"/>
      <c r="K244" s="212"/>
      <c r="L244" s="212"/>
      <c r="M244" s="212"/>
      <c r="N244" s="212"/>
      <c r="O244" s="205"/>
      <c r="P244" s="205"/>
      <c r="Q244" s="205"/>
    </row>
    <row r="245" spans="3:17" s="203" customFormat="1" ht="12.75" hidden="1" x14ac:dyDescent="0.25">
      <c r="C245" s="211"/>
      <c r="D245" s="212"/>
      <c r="E245" s="212"/>
      <c r="F245" s="212"/>
      <c r="G245" s="212"/>
      <c r="H245" s="212"/>
      <c r="I245" s="212"/>
      <c r="J245" s="212"/>
      <c r="K245" s="212"/>
      <c r="L245" s="212"/>
      <c r="M245" s="212"/>
      <c r="N245" s="212"/>
      <c r="O245" s="205"/>
      <c r="P245" s="205"/>
      <c r="Q245" s="205"/>
    </row>
    <row r="246" spans="3:17" s="203" customFormat="1" ht="12.75" hidden="1" x14ac:dyDescent="0.25">
      <c r="C246" s="211"/>
      <c r="D246" s="212"/>
      <c r="E246" s="212"/>
      <c r="F246" s="212"/>
      <c r="G246" s="212"/>
      <c r="H246" s="212"/>
      <c r="I246" s="212"/>
      <c r="J246" s="212"/>
      <c r="K246" s="212"/>
      <c r="L246" s="212"/>
      <c r="M246" s="212"/>
      <c r="N246" s="212"/>
      <c r="O246" s="205"/>
      <c r="P246" s="205"/>
      <c r="Q246" s="205"/>
    </row>
    <row r="247" spans="3:17" s="203" customFormat="1" ht="12.75" hidden="1" x14ac:dyDescent="0.25">
      <c r="C247" s="211"/>
      <c r="D247" s="212"/>
      <c r="E247" s="212"/>
      <c r="F247" s="212"/>
      <c r="G247" s="212"/>
      <c r="H247" s="212"/>
      <c r="I247" s="212"/>
      <c r="J247" s="212"/>
      <c r="K247" s="212"/>
      <c r="L247" s="212"/>
      <c r="M247" s="212"/>
      <c r="N247" s="212"/>
      <c r="O247" s="205"/>
      <c r="P247" s="205"/>
      <c r="Q247" s="205"/>
    </row>
    <row r="248" spans="3:17" s="203" customFormat="1" ht="12.75" hidden="1" x14ac:dyDescent="0.25">
      <c r="C248" s="211"/>
      <c r="D248" s="212"/>
      <c r="E248" s="212"/>
      <c r="F248" s="212"/>
      <c r="G248" s="212"/>
      <c r="H248" s="212"/>
      <c r="I248" s="212"/>
      <c r="J248" s="212"/>
      <c r="K248" s="212"/>
      <c r="L248" s="212"/>
      <c r="M248" s="212"/>
      <c r="N248" s="212"/>
      <c r="O248" s="205"/>
      <c r="P248" s="205"/>
      <c r="Q248" s="205"/>
    </row>
    <row r="249" spans="3:17" s="203" customFormat="1" ht="12.75" hidden="1" x14ac:dyDescent="0.25">
      <c r="C249" s="211"/>
      <c r="D249" s="212"/>
      <c r="E249" s="212"/>
      <c r="F249" s="212"/>
      <c r="G249" s="212"/>
      <c r="H249" s="212"/>
      <c r="I249" s="212"/>
      <c r="J249" s="212"/>
      <c r="K249" s="212"/>
      <c r="L249" s="212"/>
      <c r="M249" s="212"/>
      <c r="N249" s="212"/>
      <c r="O249" s="205"/>
      <c r="P249" s="205"/>
      <c r="Q249" s="205"/>
    </row>
    <row r="250" spans="3:17" s="203" customFormat="1" ht="12.75" hidden="1" x14ac:dyDescent="0.25">
      <c r="C250" s="211"/>
      <c r="D250" s="212"/>
      <c r="E250" s="212"/>
      <c r="F250" s="212"/>
      <c r="G250" s="212"/>
      <c r="H250" s="212"/>
      <c r="I250" s="212"/>
      <c r="J250" s="212"/>
      <c r="K250" s="212"/>
      <c r="L250" s="212"/>
      <c r="M250" s="212"/>
      <c r="N250" s="212"/>
      <c r="O250" s="205"/>
      <c r="P250" s="205"/>
      <c r="Q250" s="205"/>
    </row>
    <row r="251" spans="3:17" s="203" customFormat="1" ht="12.75" hidden="1" x14ac:dyDescent="0.25">
      <c r="C251" s="211"/>
      <c r="D251" s="212"/>
      <c r="E251" s="212"/>
      <c r="F251" s="212"/>
      <c r="G251" s="212"/>
      <c r="H251" s="212"/>
      <c r="I251" s="212"/>
      <c r="J251" s="212"/>
      <c r="K251" s="212"/>
      <c r="L251" s="212"/>
      <c r="M251" s="212"/>
      <c r="N251" s="212"/>
      <c r="O251" s="205"/>
      <c r="P251" s="205"/>
      <c r="Q251" s="205"/>
    </row>
    <row r="252" spans="3:17" s="203" customFormat="1" ht="12.75" hidden="1" x14ac:dyDescent="0.25">
      <c r="C252" s="211"/>
      <c r="D252" s="212"/>
      <c r="E252" s="212"/>
      <c r="F252" s="212"/>
      <c r="G252" s="212"/>
      <c r="H252" s="212"/>
      <c r="I252" s="212"/>
      <c r="J252" s="212"/>
      <c r="K252" s="212"/>
      <c r="L252" s="212"/>
      <c r="M252" s="212"/>
      <c r="N252" s="212"/>
      <c r="O252" s="205"/>
      <c r="P252" s="205"/>
      <c r="Q252" s="205"/>
    </row>
    <row r="253" spans="3:17" s="203" customFormat="1" ht="12.75" hidden="1" x14ac:dyDescent="0.25">
      <c r="C253" s="211"/>
      <c r="D253" s="212"/>
      <c r="E253" s="212"/>
      <c r="F253" s="212"/>
      <c r="G253" s="212"/>
      <c r="H253" s="212"/>
      <c r="I253" s="212"/>
      <c r="J253" s="212"/>
      <c r="K253" s="212"/>
      <c r="L253" s="212"/>
      <c r="M253" s="212"/>
      <c r="N253" s="212"/>
      <c r="O253" s="205"/>
      <c r="P253" s="205"/>
      <c r="Q253" s="205"/>
    </row>
    <row r="254" spans="3:17" s="203" customFormat="1" ht="12.75" hidden="1" x14ac:dyDescent="0.25">
      <c r="C254" s="211"/>
      <c r="D254" s="212"/>
      <c r="E254" s="212"/>
      <c r="F254" s="212"/>
      <c r="G254" s="212"/>
      <c r="H254" s="212"/>
      <c r="I254" s="212"/>
      <c r="J254" s="212"/>
      <c r="K254" s="212"/>
      <c r="L254" s="212"/>
      <c r="M254" s="212"/>
      <c r="N254" s="212"/>
      <c r="O254" s="205"/>
      <c r="P254" s="205"/>
      <c r="Q254" s="205"/>
    </row>
    <row r="255" spans="3:17" s="203" customFormat="1" ht="12.75" hidden="1" x14ac:dyDescent="0.25">
      <c r="C255" s="211"/>
      <c r="D255" s="212"/>
      <c r="E255" s="212"/>
      <c r="F255" s="212"/>
      <c r="G255" s="212"/>
      <c r="H255" s="212"/>
      <c r="I255" s="212"/>
      <c r="J255" s="212"/>
      <c r="K255" s="212"/>
      <c r="L255" s="212"/>
      <c r="M255" s="212"/>
      <c r="N255" s="212"/>
      <c r="O255" s="205"/>
      <c r="P255" s="205"/>
      <c r="Q255" s="205"/>
    </row>
    <row r="256" spans="3:17" s="203" customFormat="1" ht="12.75" hidden="1" x14ac:dyDescent="0.25">
      <c r="C256" s="211"/>
      <c r="D256" s="212"/>
      <c r="E256" s="212"/>
      <c r="F256" s="212"/>
      <c r="G256" s="212"/>
      <c r="H256" s="212"/>
      <c r="I256" s="212"/>
      <c r="J256" s="212"/>
      <c r="K256" s="212"/>
      <c r="L256" s="212"/>
      <c r="M256" s="212"/>
      <c r="N256" s="212"/>
      <c r="O256" s="205"/>
      <c r="P256" s="205"/>
      <c r="Q256" s="205"/>
    </row>
    <row r="257" spans="3:17" s="203" customFormat="1" ht="12.75" hidden="1" x14ac:dyDescent="0.25">
      <c r="C257" s="211"/>
      <c r="D257" s="212"/>
      <c r="E257" s="212"/>
      <c r="F257" s="212"/>
      <c r="G257" s="212"/>
      <c r="H257" s="212"/>
      <c r="I257" s="212"/>
      <c r="J257" s="212"/>
      <c r="K257" s="212"/>
      <c r="L257" s="212"/>
      <c r="M257" s="212"/>
      <c r="N257" s="212"/>
      <c r="O257" s="205"/>
      <c r="P257" s="205"/>
      <c r="Q257" s="205"/>
    </row>
    <row r="258" spans="3:17" s="203" customFormat="1" ht="12.75" hidden="1" x14ac:dyDescent="0.25">
      <c r="C258" s="211"/>
      <c r="D258" s="212"/>
      <c r="E258" s="212"/>
      <c r="F258" s="212"/>
      <c r="G258" s="212"/>
      <c r="H258" s="212"/>
      <c r="I258" s="212"/>
      <c r="J258" s="212"/>
      <c r="K258" s="212"/>
      <c r="L258" s="212"/>
      <c r="M258" s="212"/>
      <c r="N258" s="212"/>
      <c r="O258" s="205"/>
      <c r="P258" s="205"/>
      <c r="Q258" s="205"/>
    </row>
    <row r="259" spans="3:17" s="203" customFormat="1" ht="12.75" hidden="1" x14ac:dyDescent="0.25">
      <c r="C259" s="211"/>
      <c r="D259" s="212"/>
      <c r="E259" s="212"/>
      <c r="F259" s="212"/>
      <c r="G259" s="212"/>
      <c r="H259" s="212"/>
      <c r="I259" s="212"/>
      <c r="J259" s="212"/>
      <c r="K259" s="212"/>
      <c r="L259" s="212"/>
      <c r="M259" s="212"/>
      <c r="N259" s="212"/>
      <c r="O259" s="205"/>
      <c r="P259" s="205"/>
      <c r="Q259" s="205"/>
    </row>
    <row r="260" spans="3:17" s="203" customFormat="1" ht="12.75" hidden="1" x14ac:dyDescent="0.25">
      <c r="C260" s="211"/>
      <c r="D260" s="212"/>
      <c r="E260" s="212"/>
      <c r="F260" s="212"/>
      <c r="G260" s="212"/>
      <c r="H260" s="212"/>
      <c r="I260" s="212"/>
      <c r="J260" s="212"/>
      <c r="K260" s="212"/>
      <c r="L260" s="212"/>
      <c r="M260" s="212"/>
      <c r="N260" s="212"/>
      <c r="O260" s="205"/>
      <c r="P260" s="205"/>
      <c r="Q260" s="205"/>
    </row>
    <row r="261" spans="3:17" s="203" customFormat="1" ht="12.75" hidden="1" x14ac:dyDescent="0.25">
      <c r="C261" s="211"/>
      <c r="D261" s="212"/>
      <c r="E261" s="212"/>
      <c r="F261" s="212"/>
      <c r="G261" s="212"/>
      <c r="H261" s="212"/>
      <c r="I261" s="212"/>
      <c r="J261" s="212"/>
      <c r="K261" s="212"/>
      <c r="L261" s="212"/>
      <c r="M261" s="212"/>
      <c r="N261" s="212"/>
      <c r="O261" s="205"/>
      <c r="P261" s="205"/>
      <c r="Q261" s="205"/>
    </row>
    <row r="262" spans="3:17" s="203" customFormat="1" ht="12.75" hidden="1" x14ac:dyDescent="0.25">
      <c r="C262" s="211"/>
      <c r="D262" s="212"/>
      <c r="E262" s="212"/>
      <c r="F262" s="212"/>
      <c r="G262" s="212"/>
      <c r="H262" s="212"/>
      <c r="I262" s="212"/>
      <c r="J262" s="212"/>
      <c r="K262" s="212"/>
      <c r="L262" s="212"/>
      <c r="M262" s="212"/>
      <c r="N262" s="212"/>
      <c r="O262" s="205"/>
      <c r="P262" s="205"/>
      <c r="Q262" s="205"/>
    </row>
    <row r="263" spans="3:17" s="203" customFormat="1" ht="12.75" hidden="1" x14ac:dyDescent="0.25">
      <c r="C263" s="211"/>
      <c r="D263" s="212"/>
      <c r="E263" s="212"/>
      <c r="F263" s="212"/>
      <c r="G263" s="212"/>
      <c r="H263" s="212"/>
      <c r="I263" s="212"/>
      <c r="J263" s="212"/>
      <c r="K263" s="212"/>
      <c r="L263" s="212"/>
      <c r="M263" s="212"/>
      <c r="N263" s="212"/>
      <c r="O263" s="205"/>
      <c r="P263" s="205"/>
      <c r="Q263" s="205"/>
    </row>
    <row r="264" spans="3:17" s="203" customFormat="1" ht="12.75" hidden="1" x14ac:dyDescent="0.25">
      <c r="C264" s="211"/>
      <c r="D264" s="212"/>
      <c r="E264" s="212"/>
      <c r="F264" s="212"/>
      <c r="G264" s="212"/>
      <c r="H264" s="212"/>
      <c r="I264" s="212"/>
      <c r="J264" s="212"/>
      <c r="K264" s="212"/>
      <c r="L264" s="212"/>
      <c r="M264" s="212"/>
      <c r="N264" s="212"/>
      <c r="O264" s="205"/>
      <c r="P264" s="205"/>
      <c r="Q264" s="205"/>
    </row>
    <row r="265" spans="3:17" s="203" customFormat="1" ht="12.75" hidden="1" x14ac:dyDescent="0.25">
      <c r="C265" s="211"/>
      <c r="D265" s="212"/>
      <c r="E265" s="212"/>
      <c r="F265" s="212"/>
      <c r="G265" s="212"/>
      <c r="H265" s="212"/>
      <c r="I265" s="212"/>
      <c r="J265" s="212"/>
      <c r="K265" s="212"/>
      <c r="L265" s="212"/>
      <c r="M265" s="212"/>
      <c r="N265" s="212"/>
      <c r="O265" s="205"/>
      <c r="P265" s="205"/>
      <c r="Q265" s="205"/>
    </row>
    <row r="266" spans="3:17" s="203" customFormat="1" ht="12.75" hidden="1" x14ac:dyDescent="0.25">
      <c r="C266" s="211"/>
      <c r="D266" s="212"/>
      <c r="E266" s="212"/>
      <c r="F266" s="212"/>
      <c r="G266" s="212"/>
      <c r="H266" s="212"/>
      <c r="I266" s="212"/>
      <c r="J266" s="212"/>
      <c r="K266" s="212"/>
      <c r="L266" s="212"/>
      <c r="M266" s="212"/>
      <c r="N266" s="212"/>
      <c r="O266" s="205"/>
      <c r="P266" s="205"/>
      <c r="Q266" s="205"/>
    </row>
    <row r="267" spans="3:17" s="203" customFormat="1" ht="12.75" hidden="1" x14ac:dyDescent="0.25">
      <c r="C267" s="211"/>
      <c r="D267" s="212"/>
      <c r="E267" s="212"/>
      <c r="F267" s="212"/>
      <c r="G267" s="212"/>
      <c r="H267" s="212"/>
      <c r="I267" s="212"/>
      <c r="J267" s="212"/>
      <c r="K267" s="212"/>
      <c r="L267" s="212"/>
      <c r="M267" s="212"/>
      <c r="N267" s="212"/>
      <c r="O267" s="205"/>
      <c r="P267" s="205"/>
      <c r="Q267" s="205"/>
    </row>
    <row r="268" spans="3:17" s="203" customFormat="1" ht="12.75" hidden="1" x14ac:dyDescent="0.25">
      <c r="C268" s="211"/>
      <c r="D268" s="212"/>
      <c r="E268" s="212"/>
      <c r="F268" s="212"/>
      <c r="G268" s="212"/>
      <c r="H268" s="212"/>
      <c r="I268" s="212"/>
      <c r="J268" s="212"/>
      <c r="K268" s="212"/>
      <c r="L268" s="212"/>
      <c r="M268" s="212"/>
      <c r="N268" s="212"/>
      <c r="O268" s="205"/>
      <c r="P268" s="205"/>
      <c r="Q268" s="205"/>
    </row>
    <row r="269" spans="3:17" s="203" customFormat="1" ht="12.75" hidden="1" x14ac:dyDescent="0.25">
      <c r="C269" s="211"/>
      <c r="D269" s="212"/>
      <c r="E269" s="212"/>
      <c r="F269" s="212"/>
      <c r="G269" s="212"/>
      <c r="H269" s="212"/>
      <c r="I269" s="212"/>
      <c r="J269" s="212"/>
      <c r="K269" s="212"/>
      <c r="L269" s="212"/>
      <c r="M269" s="212"/>
      <c r="N269" s="212"/>
      <c r="O269" s="205"/>
      <c r="P269" s="205"/>
      <c r="Q269" s="205"/>
    </row>
    <row r="270" spans="3:17" s="203" customFormat="1" ht="12.75" hidden="1" x14ac:dyDescent="0.25">
      <c r="C270" s="211"/>
      <c r="D270" s="212"/>
      <c r="E270" s="212"/>
      <c r="F270" s="212"/>
      <c r="G270" s="212"/>
      <c r="H270" s="212"/>
      <c r="I270" s="212"/>
      <c r="J270" s="212"/>
      <c r="K270" s="212"/>
      <c r="L270" s="212"/>
      <c r="M270" s="212"/>
      <c r="N270" s="212"/>
      <c r="O270" s="205"/>
      <c r="P270" s="205"/>
      <c r="Q270" s="205"/>
    </row>
    <row r="271" spans="3:17" s="203" customFormat="1" ht="12.75" hidden="1" x14ac:dyDescent="0.25">
      <c r="C271" s="211"/>
      <c r="D271" s="212"/>
      <c r="E271" s="212"/>
      <c r="F271" s="212"/>
      <c r="G271" s="212"/>
      <c r="H271" s="212"/>
      <c r="I271" s="212"/>
      <c r="J271" s="212"/>
      <c r="K271" s="212"/>
      <c r="L271" s="212"/>
      <c r="M271" s="212"/>
      <c r="N271" s="212"/>
      <c r="O271" s="205"/>
      <c r="P271" s="205"/>
      <c r="Q271" s="205"/>
    </row>
    <row r="272" spans="3:17" s="203" customFormat="1" ht="12.75" hidden="1" x14ac:dyDescent="0.25">
      <c r="C272" s="211"/>
      <c r="D272" s="212"/>
      <c r="E272" s="212"/>
      <c r="F272" s="212"/>
      <c r="G272" s="212"/>
      <c r="H272" s="212"/>
      <c r="I272" s="212"/>
      <c r="J272" s="212"/>
      <c r="K272" s="212"/>
      <c r="L272" s="212"/>
      <c r="M272" s="212"/>
      <c r="N272" s="212"/>
      <c r="O272" s="205"/>
      <c r="P272" s="205"/>
      <c r="Q272" s="205"/>
    </row>
    <row r="273" spans="3:17" s="203" customFormat="1" ht="12.75" hidden="1" x14ac:dyDescent="0.25">
      <c r="C273" s="211"/>
      <c r="D273" s="212"/>
      <c r="E273" s="212"/>
      <c r="F273" s="212"/>
      <c r="G273" s="212"/>
      <c r="H273" s="212"/>
      <c r="I273" s="212"/>
      <c r="J273" s="212"/>
      <c r="K273" s="212"/>
      <c r="L273" s="212"/>
      <c r="M273" s="212"/>
      <c r="N273" s="212"/>
      <c r="O273" s="205"/>
      <c r="P273" s="205"/>
      <c r="Q273" s="205"/>
    </row>
    <row r="274" spans="3:17" s="203" customFormat="1" ht="12.75" hidden="1" x14ac:dyDescent="0.25">
      <c r="C274" s="211"/>
      <c r="D274" s="212"/>
      <c r="E274" s="212"/>
      <c r="F274" s="212"/>
      <c r="G274" s="212"/>
      <c r="H274" s="212"/>
      <c r="I274" s="212"/>
      <c r="J274" s="212"/>
      <c r="K274" s="212"/>
      <c r="L274" s="212"/>
      <c r="M274" s="212"/>
      <c r="N274" s="212"/>
      <c r="O274" s="205"/>
      <c r="P274" s="205"/>
      <c r="Q274" s="205"/>
    </row>
    <row r="275" spans="3:17" s="203" customFormat="1" ht="12.75" hidden="1" x14ac:dyDescent="0.25">
      <c r="C275" s="211"/>
      <c r="D275" s="212"/>
      <c r="E275" s="212"/>
      <c r="F275" s="212"/>
      <c r="G275" s="212"/>
      <c r="H275" s="212"/>
      <c r="I275" s="212"/>
      <c r="J275" s="212"/>
      <c r="K275" s="212"/>
      <c r="L275" s="212"/>
      <c r="M275" s="212"/>
      <c r="N275" s="212"/>
      <c r="O275" s="205"/>
      <c r="P275" s="205"/>
      <c r="Q275" s="205"/>
    </row>
    <row r="276" spans="3:17" s="203" customFormat="1" ht="12.75" hidden="1" x14ac:dyDescent="0.25">
      <c r="C276" s="211"/>
      <c r="D276" s="212"/>
      <c r="E276" s="212"/>
      <c r="F276" s="212"/>
      <c r="G276" s="212"/>
      <c r="H276" s="212"/>
      <c r="I276" s="212"/>
      <c r="J276" s="212"/>
      <c r="K276" s="212"/>
      <c r="L276" s="212"/>
      <c r="M276" s="212"/>
      <c r="N276" s="212"/>
      <c r="O276" s="205"/>
      <c r="P276" s="205"/>
      <c r="Q276" s="205"/>
    </row>
    <row r="277" spans="3:17" s="203" customFormat="1" ht="12.75" hidden="1" x14ac:dyDescent="0.25">
      <c r="C277" s="211"/>
      <c r="D277" s="212"/>
      <c r="E277" s="212"/>
      <c r="F277" s="212"/>
      <c r="G277" s="212"/>
      <c r="H277" s="212"/>
      <c r="I277" s="212"/>
      <c r="J277" s="212"/>
      <c r="K277" s="212"/>
      <c r="L277" s="212"/>
      <c r="M277" s="212"/>
      <c r="N277" s="212"/>
      <c r="O277" s="205"/>
      <c r="P277" s="205"/>
      <c r="Q277" s="205"/>
    </row>
    <row r="278" spans="3:17" s="203" customFormat="1" ht="12.75" hidden="1" x14ac:dyDescent="0.25">
      <c r="C278" s="211"/>
      <c r="D278" s="212"/>
      <c r="E278" s="212"/>
      <c r="F278" s="212"/>
      <c r="G278" s="212"/>
      <c r="H278" s="212"/>
      <c r="I278" s="212"/>
      <c r="J278" s="212"/>
      <c r="K278" s="212"/>
      <c r="L278" s="212"/>
      <c r="M278" s="212"/>
      <c r="N278" s="212"/>
      <c r="O278" s="205"/>
      <c r="P278" s="205"/>
      <c r="Q278" s="205"/>
    </row>
    <row r="279" spans="3:17" s="203" customFormat="1" ht="12.75" hidden="1" x14ac:dyDescent="0.25">
      <c r="C279" s="211"/>
      <c r="D279" s="212"/>
      <c r="E279" s="212"/>
      <c r="F279" s="212"/>
      <c r="G279" s="212"/>
      <c r="H279" s="212"/>
      <c r="I279" s="212"/>
      <c r="J279" s="212"/>
      <c r="K279" s="212"/>
      <c r="L279" s="212"/>
      <c r="M279" s="212"/>
      <c r="N279" s="212"/>
      <c r="O279" s="205"/>
      <c r="P279" s="205"/>
      <c r="Q279" s="205"/>
    </row>
    <row r="280" spans="3:17" s="203" customFormat="1" ht="12.75" hidden="1" x14ac:dyDescent="0.25">
      <c r="C280" s="211"/>
      <c r="D280" s="212"/>
      <c r="E280" s="212"/>
      <c r="F280" s="212"/>
      <c r="G280" s="212"/>
      <c r="H280" s="212"/>
      <c r="I280" s="212"/>
      <c r="J280" s="212"/>
      <c r="K280" s="212"/>
      <c r="L280" s="212"/>
      <c r="M280" s="212"/>
      <c r="N280" s="212"/>
      <c r="O280" s="205"/>
      <c r="P280" s="205"/>
      <c r="Q280" s="205"/>
    </row>
    <row r="281" spans="3:17" s="203" customFormat="1" ht="12.75" hidden="1" x14ac:dyDescent="0.25">
      <c r="C281" s="211"/>
      <c r="D281" s="212"/>
      <c r="E281" s="212"/>
      <c r="F281" s="212"/>
      <c r="G281" s="212"/>
      <c r="H281" s="212"/>
      <c r="I281" s="212"/>
      <c r="J281" s="212"/>
      <c r="K281" s="212"/>
      <c r="L281" s="212"/>
      <c r="M281" s="212"/>
      <c r="N281" s="212"/>
      <c r="O281" s="205"/>
      <c r="P281" s="205"/>
      <c r="Q281" s="205"/>
    </row>
    <row r="282" spans="3:17" s="203" customFormat="1" ht="12.75" hidden="1" x14ac:dyDescent="0.25">
      <c r="C282" s="211"/>
      <c r="D282" s="212"/>
      <c r="E282" s="212"/>
      <c r="F282" s="212"/>
      <c r="G282" s="212"/>
      <c r="H282" s="212"/>
      <c r="I282" s="212"/>
      <c r="J282" s="212"/>
      <c r="K282" s="212"/>
      <c r="L282" s="212"/>
      <c r="M282" s="212"/>
      <c r="N282" s="212"/>
      <c r="O282" s="205"/>
      <c r="P282" s="205"/>
      <c r="Q282" s="205"/>
    </row>
    <row r="283" spans="3:17" s="203" customFormat="1" ht="12.75" hidden="1" x14ac:dyDescent="0.25">
      <c r="C283" s="211"/>
      <c r="D283" s="212"/>
      <c r="E283" s="212"/>
      <c r="F283" s="212"/>
      <c r="G283" s="212"/>
      <c r="H283" s="212"/>
      <c r="I283" s="212"/>
      <c r="J283" s="212"/>
      <c r="K283" s="212"/>
      <c r="L283" s="212"/>
      <c r="M283" s="212"/>
      <c r="N283" s="212"/>
      <c r="O283" s="205"/>
      <c r="P283" s="205"/>
      <c r="Q283" s="205"/>
    </row>
    <row r="284" spans="3:17" s="203" customFormat="1" ht="12.75" hidden="1" x14ac:dyDescent="0.25">
      <c r="C284" s="211"/>
      <c r="D284" s="212"/>
      <c r="E284" s="212"/>
      <c r="F284" s="212"/>
      <c r="G284" s="212"/>
      <c r="H284" s="212"/>
      <c r="I284" s="212"/>
      <c r="J284" s="212"/>
      <c r="K284" s="212"/>
      <c r="L284" s="212"/>
      <c r="M284" s="212"/>
      <c r="N284" s="212"/>
      <c r="O284" s="205"/>
      <c r="P284" s="205"/>
      <c r="Q284" s="205"/>
    </row>
    <row r="285" spans="3:17" s="203" customFormat="1" ht="12.75" hidden="1" x14ac:dyDescent="0.25">
      <c r="C285" s="211"/>
      <c r="D285" s="212"/>
      <c r="E285" s="212"/>
      <c r="F285" s="212"/>
      <c r="G285" s="212"/>
      <c r="H285" s="212"/>
      <c r="I285" s="212"/>
      <c r="J285" s="212"/>
      <c r="K285" s="212"/>
      <c r="L285" s="212"/>
      <c r="M285" s="212"/>
      <c r="N285" s="212"/>
      <c r="O285" s="205"/>
      <c r="P285" s="205"/>
      <c r="Q285" s="205"/>
    </row>
    <row r="286" spans="3:17" s="203" customFormat="1" ht="12.75" hidden="1" x14ac:dyDescent="0.25">
      <c r="C286" s="211"/>
      <c r="D286" s="212"/>
      <c r="E286" s="212"/>
      <c r="F286" s="212"/>
      <c r="G286" s="212"/>
      <c r="H286" s="212"/>
      <c r="I286" s="212"/>
      <c r="J286" s="212"/>
      <c r="K286" s="212"/>
      <c r="L286" s="212"/>
      <c r="M286" s="212"/>
      <c r="N286" s="212"/>
      <c r="O286" s="205"/>
      <c r="P286" s="205"/>
      <c r="Q286" s="205"/>
    </row>
    <row r="287" spans="3:17" s="203" customFormat="1" ht="12.75" hidden="1" x14ac:dyDescent="0.25">
      <c r="C287" s="211"/>
      <c r="D287" s="212"/>
      <c r="E287" s="212"/>
      <c r="F287" s="212"/>
      <c r="G287" s="212"/>
      <c r="H287" s="212"/>
      <c r="I287" s="212"/>
      <c r="J287" s="212"/>
      <c r="K287" s="212"/>
      <c r="L287" s="212"/>
      <c r="M287" s="212"/>
      <c r="N287" s="212"/>
      <c r="O287" s="205"/>
      <c r="P287" s="205"/>
      <c r="Q287" s="205"/>
    </row>
    <row r="288" spans="3:17" s="203" customFormat="1" ht="12.75" hidden="1" x14ac:dyDescent="0.25">
      <c r="C288" s="211"/>
      <c r="D288" s="212"/>
      <c r="E288" s="212"/>
      <c r="F288" s="212"/>
      <c r="G288" s="212"/>
      <c r="H288" s="212"/>
      <c r="I288" s="212"/>
      <c r="J288" s="212"/>
      <c r="K288" s="212"/>
      <c r="L288" s="212"/>
      <c r="M288" s="212"/>
      <c r="N288" s="212"/>
      <c r="O288" s="205"/>
      <c r="P288" s="205"/>
      <c r="Q288" s="205"/>
    </row>
    <row r="289" spans="3:17" s="203" customFormat="1" ht="12.75" hidden="1" x14ac:dyDescent="0.25">
      <c r="C289" s="211"/>
      <c r="D289" s="212"/>
      <c r="E289" s="212"/>
      <c r="F289" s="212"/>
      <c r="G289" s="212"/>
      <c r="H289" s="212"/>
      <c r="I289" s="212"/>
      <c r="J289" s="212"/>
      <c r="K289" s="212"/>
      <c r="L289" s="212"/>
      <c r="M289" s="212"/>
      <c r="N289" s="212"/>
      <c r="O289" s="205"/>
      <c r="P289" s="205"/>
      <c r="Q289" s="205"/>
    </row>
    <row r="290" spans="3:17" s="203" customFormat="1" ht="12.75" hidden="1" x14ac:dyDescent="0.25">
      <c r="C290" s="211"/>
      <c r="D290" s="212"/>
      <c r="E290" s="212"/>
      <c r="F290" s="212"/>
      <c r="G290" s="212"/>
      <c r="H290" s="212"/>
      <c r="I290" s="212"/>
      <c r="J290" s="212"/>
      <c r="K290" s="212"/>
      <c r="L290" s="212"/>
      <c r="M290" s="212"/>
      <c r="N290" s="212"/>
      <c r="O290" s="205"/>
      <c r="P290" s="205"/>
      <c r="Q290" s="205"/>
    </row>
    <row r="291" spans="3:17" s="203" customFormat="1" ht="12.75" hidden="1" x14ac:dyDescent="0.25">
      <c r="C291" s="211"/>
      <c r="D291" s="212"/>
      <c r="E291" s="212"/>
      <c r="F291" s="212"/>
      <c r="G291" s="212"/>
      <c r="H291" s="212"/>
      <c r="I291" s="212"/>
      <c r="J291" s="212"/>
      <c r="K291" s="212"/>
      <c r="L291" s="212"/>
      <c r="M291" s="212"/>
      <c r="N291" s="212"/>
      <c r="O291" s="205"/>
      <c r="P291" s="205"/>
      <c r="Q291" s="205"/>
    </row>
    <row r="292" spans="3:17" s="203" customFormat="1" ht="12.75" hidden="1" x14ac:dyDescent="0.25">
      <c r="C292" s="211"/>
      <c r="D292" s="212"/>
      <c r="E292" s="212"/>
      <c r="F292" s="212"/>
      <c r="G292" s="212"/>
      <c r="H292" s="212"/>
      <c r="I292" s="212"/>
      <c r="J292" s="212"/>
      <c r="K292" s="212"/>
      <c r="L292" s="212"/>
      <c r="M292" s="212"/>
      <c r="N292" s="212"/>
      <c r="O292" s="205"/>
      <c r="P292" s="205"/>
      <c r="Q292" s="205"/>
    </row>
    <row r="293" spans="3:17" s="203" customFormat="1" ht="12.75" hidden="1" x14ac:dyDescent="0.25">
      <c r="C293" s="211"/>
      <c r="D293" s="212"/>
      <c r="E293" s="212"/>
      <c r="F293" s="212"/>
      <c r="G293" s="212"/>
      <c r="H293" s="212"/>
      <c r="I293" s="212"/>
      <c r="J293" s="212"/>
      <c r="K293" s="212"/>
      <c r="L293" s="212"/>
      <c r="M293" s="212"/>
      <c r="N293" s="212"/>
      <c r="O293" s="205"/>
      <c r="P293" s="205"/>
      <c r="Q293" s="205"/>
    </row>
    <row r="294" spans="3:17" s="203" customFormat="1" ht="12.75" hidden="1" x14ac:dyDescent="0.25">
      <c r="C294" s="211"/>
      <c r="D294" s="212"/>
      <c r="E294" s="212"/>
      <c r="F294" s="212"/>
      <c r="G294" s="212"/>
      <c r="H294" s="212"/>
      <c r="I294" s="212"/>
      <c r="J294" s="212"/>
      <c r="K294" s="212"/>
      <c r="L294" s="212"/>
      <c r="M294" s="212"/>
      <c r="N294" s="212"/>
      <c r="O294" s="205"/>
      <c r="P294" s="205"/>
      <c r="Q294" s="205"/>
    </row>
    <row r="295" spans="3:17" s="203" customFormat="1" ht="12.75" hidden="1" x14ac:dyDescent="0.25">
      <c r="C295" s="211"/>
      <c r="D295" s="212"/>
      <c r="E295" s="212"/>
      <c r="F295" s="212"/>
      <c r="G295" s="212"/>
      <c r="H295" s="212"/>
      <c r="I295" s="212"/>
      <c r="J295" s="212"/>
      <c r="K295" s="212"/>
      <c r="L295" s="212"/>
      <c r="M295" s="212"/>
      <c r="N295" s="212"/>
      <c r="O295" s="205"/>
      <c r="P295" s="205"/>
      <c r="Q295" s="205"/>
    </row>
    <row r="296" spans="3:17" s="203" customFormat="1" ht="12.75" hidden="1" x14ac:dyDescent="0.25">
      <c r="C296" s="211"/>
      <c r="D296" s="212"/>
      <c r="E296" s="212"/>
      <c r="F296" s="212"/>
      <c r="G296" s="212"/>
      <c r="H296" s="212"/>
      <c r="I296" s="212"/>
      <c r="J296" s="212"/>
      <c r="K296" s="212"/>
      <c r="L296" s="212"/>
      <c r="M296" s="212"/>
      <c r="N296" s="212"/>
      <c r="O296" s="205"/>
      <c r="P296" s="205"/>
      <c r="Q296" s="205"/>
    </row>
    <row r="297" spans="3:17" s="203" customFormat="1" ht="12.75" hidden="1" x14ac:dyDescent="0.25">
      <c r="C297" s="211"/>
      <c r="D297" s="212"/>
      <c r="E297" s="212"/>
      <c r="F297" s="212"/>
      <c r="G297" s="212"/>
      <c r="H297" s="212"/>
      <c r="I297" s="212"/>
      <c r="J297" s="212"/>
      <c r="K297" s="212"/>
      <c r="L297" s="212"/>
      <c r="M297" s="212"/>
      <c r="N297" s="212"/>
      <c r="O297" s="205"/>
      <c r="P297" s="205"/>
      <c r="Q297" s="205"/>
    </row>
    <row r="298" spans="3:17" s="203" customFormat="1" ht="12.75" hidden="1" x14ac:dyDescent="0.25">
      <c r="C298" s="211"/>
      <c r="D298" s="212"/>
      <c r="E298" s="212"/>
      <c r="F298" s="212"/>
      <c r="G298" s="212"/>
      <c r="H298" s="212"/>
      <c r="I298" s="212"/>
      <c r="J298" s="212"/>
      <c r="K298" s="212"/>
      <c r="L298" s="212"/>
      <c r="M298" s="212"/>
      <c r="N298" s="212"/>
      <c r="O298" s="205"/>
      <c r="P298" s="205"/>
      <c r="Q298" s="205"/>
    </row>
    <row r="299" spans="3:17" s="203" customFormat="1" ht="12.75" hidden="1" x14ac:dyDescent="0.25">
      <c r="C299" s="211"/>
      <c r="D299" s="212"/>
      <c r="E299" s="212"/>
      <c r="F299" s="212"/>
      <c r="G299" s="212"/>
      <c r="H299" s="212"/>
      <c r="I299" s="212"/>
      <c r="J299" s="212"/>
      <c r="K299" s="212"/>
      <c r="L299" s="212"/>
      <c r="M299" s="212"/>
      <c r="N299" s="212"/>
      <c r="O299" s="205"/>
      <c r="P299" s="205"/>
      <c r="Q299" s="205"/>
    </row>
    <row r="300" spans="3:17" s="203" customFormat="1" ht="12.75" hidden="1" x14ac:dyDescent="0.25">
      <c r="C300" s="211"/>
      <c r="D300" s="212"/>
      <c r="E300" s="212"/>
      <c r="F300" s="212"/>
      <c r="G300" s="212"/>
      <c r="H300" s="212"/>
      <c r="I300" s="212"/>
      <c r="J300" s="212"/>
      <c r="K300" s="212"/>
      <c r="L300" s="212"/>
      <c r="M300" s="212"/>
      <c r="N300" s="212"/>
      <c r="O300" s="205"/>
      <c r="P300" s="205"/>
      <c r="Q300" s="205"/>
    </row>
    <row r="301" spans="3:17" s="203" customFormat="1" ht="12.75" hidden="1" x14ac:dyDescent="0.25">
      <c r="C301" s="211"/>
      <c r="D301" s="212"/>
      <c r="E301" s="212"/>
      <c r="F301" s="212"/>
      <c r="G301" s="212"/>
      <c r="H301" s="212"/>
      <c r="I301" s="212"/>
      <c r="J301" s="212"/>
      <c r="K301" s="212"/>
      <c r="L301" s="212"/>
      <c r="M301" s="212"/>
      <c r="N301" s="212"/>
      <c r="O301" s="205"/>
      <c r="P301" s="205"/>
      <c r="Q301" s="205"/>
    </row>
    <row r="302" spans="3:17" s="203" customFormat="1" ht="12.75" hidden="1" x14ac:dyDescent="0.25">
      <c r="C302" s="211"/>
      <c r="D302" s="212"/>
      <c r="E302" s="212"/>
      <c r="F302" s="212"/>
      <c r="G302" s="212"/>
      <c r="H302" s="212"/>
      <c r="I302" s="212"/>
      <c r="J302" s="212"/>
      <c r="K302" s="212"/>
      <c r="L302" s="212"/>
      <c r="M302" s="212"/>
      <c r="N302" s="212"/>
      <c r="O302" s="205"/>
      <c r="P302" s="205"/>
      <c r="Q302" s="205"/>
    </row>
    <row r="303" spans="3:17" s="203" customFormat="1" ht="12.75" hidden="1" x14ac:dyDescent="0.25">
      <c r="C303" s="211"/>
      <c r="D303" s="212"/>
      <c r="E303" s="212"/>
      <c r="F303" s="212"/>
      <c r="G303" s="212"/>
      <c r="H303" s="212"/>
      <c r="I303" s="212"/>
      <c r="J303" s="212"/>
      <c r="K303" s="212"/>
      <c r="L303" s="212"/>
      <c r="M303" s="212"/>
      <c r="N303" s="212"/>
      <c r="O303" s="205"/>
      <c r="P303" s="205"/>
      <c r="Q303" s="205"/>
    </row>
    <row r="304" spans="3:17" s="203" customFormat="1" ht="12.75" hidden="1" x14ac:dyDescent="0.25">
      <c r="C304" s="211"/>
      <c r="D304" s="212"/>
      <c r="E304" s="212"/>
      <c r="F304" s="212"/>
      <c r="G304" s="212"/>
      <c r="H304" s="212"/>
      <c r="I304" s="212"/>
      <c r="J304" s="212"/>
      <c r="K304" s="212"/>
      <c r="L304" s="212"/>
      <c r="M304" s="212"/>
      <c r="N304" s="212"/>
      <c r="O304" s="205"/>
      <c r="P304" s="205"/>
      <c r="Q304" s="205"/>
    </row>
    <row r="305" spans="3:17" s="203" customFormat="1" ht="12.75" hidden="1" x14ac:dyDescent="0.25">
      <c r="C305" s="211"/>
      <c r="D305" s="212"/>
      <c r="E305" s="212"/>
      <c r="F305" s="212"/>
      <c r="G305" s="212"/>
      <c r="H305" s="212"/>
      <c r="I305" s="212"/>
      <c r="J305" s="212"/>
      <c r="K305" s="212"/>
      <c r="L305" s="212"/>
      <c r="M305" s="212"/>
      <c r="N305" s="212"/>
      <c r="O305" s="205"/>
      <c r="P305" s="205"/>
      <c r="Q305" s="205"/>
    </row>
    <row r="306" spans="3:17" s="203" customFormat="1" ht="12.75" hidden="1" x14ac:dyDescent="0.25">
      <c r="C306" s="211"/>
      <c r="D306" s="212"/>
      <c r="E306" s="212"/>
      <c r="F306" s="212"/>
      <c r="G306" s="212"/>
      <c r="H306" s="212"/>
      <c r="I306" s="212"/>
      <c r="J306" s="212"/>
      <c r="K306" s="212"/>
      <c r="L306" s="212"/>
      <c r="M306" s="212"/>
      <c r="N306" s="212"/>
      <c r="O306" s="205"/>
      <c r="P306" s="205"/>
      <c r="Q306" s="205"/>
    </row>
    <row r="307" spans="3:17" s="203" customFormat="1" ht="12.75" hidden="1" x14ac:dyDescent="0.25">
      <c r="C307" s="211"/>
      <c r="D307" s="212"/>
      <c r="E307" s="212"/>
      <c r="F307" s="212"/>
      <c r="G307" s="212"/>
      <c r="H307" s="212"/>
      <c r="I307" s="212"/>
      <c r="J307" s="212"/>
      <c r="K307" s="212"/>
      <c r="L307" s="212"/>
      <c r="M307" s="212"/>
      <c r="N307" s="212"/>
      <c r="O307" s="205"/>
      <c r="P307" s="205"/>
      <c r="Q307" s="205"/>
    </row>
    <row r="308" spans="3:17" s="203" customFormat="1" ht="12.75" hidden="1" x14ac:dyDescent="0.25">
      <c r="C308" s="211"/>
      <c r="D308" s="212"/>
      <c r="E308" s="212"/>
      <c r="F308" s="212"/>
      <c r="G308" s="212"/>
      <c r="H308" s="212"/>
      <c r="I308" s="212"/>
      <c r="J308" s="212"/>
      <c r="K308" s="212"/>
      <c r="L308" s="212"/>
      <c r="M308" s="212"/>
      <c r="N308" s="212"/>
      <c r="O308" s="205"/>
      <c r="P308" s="205"/>
      <c r="Q308" s="205"/>
    </row>
    <row r="309" spans="3:17" s="203" customFormat="1" ht="12.75" hidden="1" x14ac:dyDescent="0.25">
      <c r="C309" s="211"/>
      <c r="D309" s="212"/>
      <c r="E309" s="212"/>
      <c r="F309" s="212"/>
      <c r="G309" s="212"/>
      <c r="H309" s="212"/>
      <c r="I309" s="212"/>
      <c r="J309" s="212"/>
      <c r="K309" s="212"/>
      <c r="L309" s="212"/>
      <c r="M309" s="212"/>
      <c r="N309" s="212"/>
      <c r="O309" s="205"/>
      <c r="P309" s="205"/>
      <c r="Q309" s="205"/>
    </row>
    <row r="310" spans="3:17" s="203" customFormat="1" ht="12.75" hidden="1" x14ac:dyDescent="0.25">
      <c r="C310" s="211"/>
      <c r="D310" s="212"/>
      <c r="E310" s="212"/>
      <c r="F310" s="212"/>
      <c r="G310" s="212"/>
      <c r="H310" s="212"/>
      <c r="I310" s="212"/>
      <c r="J310" s="212"/>
      <c r="K310" s="212"/>
      <c r="L310" s="212"/>
      <c r="M310" s="212"/>
      <c r="N310" s="212"/>
      <c r="O310" s="205"/>
      <c r="P310" s="205"/>
      <c r="Q310" s="205"/>
    </row>
    <row r="311" spans="3:17" s="203" customFormat="1" ht="12.75" hidden="1" x14ac:dyDescent="0.25">
      <c r="C311" s="211"/>
      <c r="D311" s="212"/>
      <c r="E311" s="212"/>
      <c r="F311" s="212"/>
      <c r="G311" s="212"/>
      <c r="H311" s="212"/>
      <c r="I311" s="212"/>
      <c r="J311" s="212"/>
      <c r="K311" s="212"/>
      <c r="L311" s="212"/>
      <c r="M311" s="212"/>
      <c r="N311" s="212"/>
      <c r="O311" s="205"/>
      <c r="P311" s="205"/>
      <c r="Q311" s="205"/>
    </row>
    <row r="312" spans="3:17" s="203" customFormat="1" ht="12.75" hidden="1" x14ac:dyDescent="0.25">
      <c r="C312" s="211"/>
      <c r="D312" s="212"/>
      <c r="E312" s="212"/>
      <c r="F312" s="212"/>
      <c r="G312" s="212"/>
      <c r="H312" s="212"/>
      <c r="I312" s="212"/>
      <c r="J312" s="212"/>
      <c r="K312" s="212"/>
      <c r="L312" s="212"/>
      <c r="M312" s="212"/>
      <c r="N312" s="212"/>
      <c r="O312" s="205"/>
      <c r="P312" s="205"/>
      <c r="Q312" s="205"/>
    </row>
    <row r="313" spans="3:17" s="203" customFormat="1" ht="12.75" hidden="1" x14ac:dyDescent="0.25">
      <c r="C313" s="211"/>
      <c r="D313" s="212"/>
      <c r="E313" s="212"/>
      <c r="F313" s="212"/>
      <c r="G313" s="212"/>
      <c r="H313" s="212"/>
      <c r="I313" s="212"/>
      <c r="J313" s="212"/>
      <c r="K313" s="212"/>
      <c r="L313" s="212"/>
      <c r="M313" s="212"/>
      <c r="N313" s="212"/>
      <c r="O313" s="205"/>
      <c r="P313" s="205"/>
      <c r="Q313" s="205"/>
    </row>
    <row r="314" spans="3:17" s="203" customFormat="1" ht="12.75" hidden="1" x14ac:dyDescent="0.25">
      <c r="C314" s="211"/>
      <c r="D314" s="212"/>
      <c r="E314" s="212"/>
      <c r="F314" s="212"/>
      <c r="G314" s="212"/>
      <c r="H314" s="212"/>
      <c r="I314" s="212"/>
      <c r="J314" s="212"/>
      <c r="K314" s="212"/>
      <c r="L314" s="212"/>
      <c r="M314" s="212"/>
      <c r="N314" s="212"/>
      <c r="O314" s="205"/>
      <c r="P314" s="205"/>
      <c r="Q314" s="205"/>
    </row>
    <row r="315" spans="3:17" s="203" customFormat="1" ht="12.75" hidden="1" x14ac:dyDescent="0.25">
      <c r="C315" s="211"/>
      <c r="D315" s="212"/>
      <c r="E315" s="212"/>
      <c r="F315" s="212"/>
      <c r="G315" s="212"/>
      <c r="H315" s="212"/>
      <c r="I315" s="212"/>
      <c r="J315" s="212"/>
      <c r="K315" s="212"/>
      <c r="L315" s="212"/>
      <c r="M315" s="212"/>
      <c r="N315" s="212"/>
      <c r="O315" s="205"/>
      <c r="P315" s="205"/>
      <c r="Q315" s="205"/>
    </row>
    <row r="316" spans="3:17" s="203" customFormat="1" ht="12.75" hidden="1" x14ac:dyDescent="0.25">
      <c r="C316" s="211"/>
      <c r="D316" s="212"/>
      <c r="E316" s="212"/>
      <c r="F316" s="212"/>
      <c r="G316" s="212"/>
      <c r="H316" s="212"/>
      <c r="I316" s="212"/>
      <c r="J316" s="212"/>
      <c r="K316" s="212"/>
      <c r="L316" s="212"/>
      <c r="M316" s="212"/>
      <c r="N316" s="212"/>
      <c r="O316" s="205"/>
      <c r="P316" s="205"/>
      <c r="Q316" s="205"/>
    </row>
    <row r="317" spans="3:17" s="203" customFormat="1" ht="12.75" hidden="1" x14ac:dyDescent="0.25">
      <c r="C317" s="211"/>
      <c r="D317" s="212"/>
      <c r="E317" s="212"/>
      <c r="F317" s="212"/>
      <c r="G317" s="212"/>
      <c r="H317" s="212"/>
      <c r="I317" s="212"/>
      <c r="J317" s="212"/>
      <c r="K317" s="212"/>
      <c r="L317" s="212"/>
      <c r="M317" s="212"/>
      <c r="N317" s="212"/>
      <c r="O317" s="205"/>
      <c r="P317" s="205"/>
      <c r="Q317" s="205"/>
    </row>
    <row r="318" spans="3:17" s="203" customFormat="1" ht="12.75" hidden="1" x14ac:dyDescent="0.25">
      <c r="C318" s="211"/>
      <c r="D318" s="212"/>
      <c r="E318" s="212"/>
      <c r="F318" s="212"/>
      <c r="G318" s="212"/>
      <c r="H318" s="212"/>
      <c r="I318" s="212"/>
      <c r="J318" s="212"/>
      <c r="K318" s="212"/>
      <c r="L318" s="212"/>
      <c r="M318" s="212"/>
      <c r="N318" s="212"/>
      <c r="O318" s="205"/>
      <c r="P318" s="205"/>
      <c r="Q318" s="205"/>
    </row>
    <row r="319" spans="3:17" s="203" customFormat="1" ht="12.75" hidden="1" x14ac:dyDescent="0.25">
      <c r="C319" s="211"/>
      <c r="D319" s="212"/>
      <c r="E319" s="212"/>
      <c r="F319" s="212"/>
      <c r="G319" s="212"/>
      <c r="H319" s="212"/>
      <c r="I319" s="212"/>
      <c r="J319" s="212"/>
      <c r="K319" s="212"/>
      <c r="L319" s="212"/>
      <c r="M319" s="212"/>
      <c r="N319" s="212"/>
      <c r="O319" s="205"/>
      <c r="P319" s="205"/>
      <c r="Q319" s="205"/>
    </row>
    <row r="320" spans="3:17" s="203" customFormat="1" ht="12.75" hidden="1" x14ac:dyDescent="0.25">
      <c r="C320" s="211"/>
      <c r="D320" s="212"/>
      <c r="E320" s="212"/>
      <c r="F320" s="212"/>
      <c r="G320" s="212"/>
      <c r="H320" s="212"/>
      <c r="I320" s="212"/>
      <c r="J320" s="212"/>
      <c r="K320" s="212"/>
      <c r="L320" s="212"/>
      <c r="M320" s="212"/>
      <c r="N320" s="212"/>
      <c r="O320" s="205"/>
      <c r="P320" s="205"/>
      <c r="Q320" s="205"/>
    </row>
    <row r="321" spans="3:17" s="203" customFormat="1" ht="12.75" hidden="1" x14ac:dyDescent="0.25">
      <c r="C321" s="211"/>
      <c r="D321" s="212"/>
      <c r="E321" s="212"/>
      <c r="F321" s="212"/>
      <c r="G321" s="212"/>
      <c r="H321" s="212"/>
      <c r="I321" s="212"/>
      <c r="J321" s="212"/>
      <c r="K321" s="212"/>
      <c r="L321" s="212"/>
      <c r="M321" s="212"/>
      <c r="N321" s="212"/>
      <c r="O321" s="205"/>
      <c r="P321" s="205"/>
      <c r="Q321" s="205"/>
    </row>
    <row r="322" spans="3:17" s="203" customFormat="1" ht="12.75" hidden="1" x14ac:dyDescent="0.25">
      <c r="C322" s="211"/>
      <c r="D322" s="212"/>
      <c r="E322" s="212"/>
      <c r="F322" s="212"/>
      <c r="G322" s="212"/>
      <c r="H322" s="212"/>
      <c r="I322" s="212"/>
      <c r="J322" s="212"/>
      <c r="K322" s="212"/>
      <c r="L322" s="212"/>
      <c r="M322" s="212"/>
      <c r="N322" s="212"/>
      <c r="O322" s="205"/>
      <c r="P322" s="205"/>
      <c r="Q322" s="205"/>
    </row>
    <row r="323" spans="3:17" s="203" customFormat="1" ht="12.75" hidden="1" x14ac:dyDescent="0.25">
      <c r="C323" s="211"/>
      <c r="D323" s="212"/>
      <c r="E323" s="212"/>
      <c r="F323" s="212"/>
      <c r="G323" s="212"/>
      <c r="H323" s="212"/>
      <c r="I323" s="212"/>
      <c r="J323" s="212"/>
      <c r="K323" s="212"/>
      <c r="L323" s="212"/>
      <c r="M323" s="212"/>
      <c r="N323" s="212"/>
      <c r="O323" s="205"/>
      <c r="P323" s="205"/>
      <c r="Q323" s="205"/>
    </row>
    <row r="324" spans="3:17" s="203" customFormat="1" ht="12.75" hidden="1" x14ac:dyDescent="0.25">
      <c r="C324" s="211"/>
      <c r="D324" s="212"/>
      <c r="E324" s="212"/>
      <c r="F324" s="212"/>
      <c r="G324" s="212"/>
      <c r="H324" s="212"/>
      <c r="I324" s="212"/>
      <c r="J324" s="212"/>
      <c r="K324" s="212"/>
      <c r="L324" s="212"/>
      <c r="M324" s="212"/>
      <c r="N324" s="212"/>
      <c r="O324" s="205"/>
      <c r="P324" s="205"/>
      <c r="Q324" s="205"/>
    </row>
    <row r="325" spans="3:17" s="203" customFormat="1" ht="12.75" hidden="1" x14ac:dyDescent="0.25">
      <c r="C325" s="211"/>
      <c r="D325" s="212"/>
      <c r="E325" s="212"/>
      <c r="F325" s="212"/>
      <c r="G325" s="212"/>
      <c r="H325" s="212"/>
      <c r="I325" s="212"/>
      <c r="J325" s="212"/>
      <c r="K325" s="212"/>
      <c r="L325" s="212"/>
      <c r="M325" s="212"/>
      <c r="N325" s="212"/>
      <c r="O325" s="205"/>
      <c r="P325" s="205"/>
      <c r="Q325" s="205"/>
    </row>
    <row r="326" spans="3:17" s="203" customFormat="1" ht="12.75" hidden="1" x14ac:dyDescent="0.25">
      <c r="C326" s="211"/>
      <c r="D326" s="212"/>
      <c r="E326" s="212"/>
      <c r="F326" s="212"/>
      <c r="G326" s="212"/>
      <c r="H326" s="212"/>
      <c r="I326" s="212"/>
      <c r="J326" s="212"/>
      <c r="K326" s="212"/>
      <c r="L326" s="212"/>
      <c r="M326" s="212"/>
      <c r="N326" s="212"/>
      <c r="O326" s="205"/>
      <c r="P326" s="205"/>
      <c r="Q326" s="205"/>
    </row>
    <row r="327" spans="3:17" s="203" customFormat="1" ht="12.75" hidden="1" x14ac:dyDescent="0.25">
      <c r="C327" s="211"/>
      <c r="D327" s="212"/>
      <c r="E327" s="212"/>
      <c r="F327" s="212"/>
      <c r="G327" s="212"/>
      <c r="H327" s="212"/>
      <c r="I327" s="212"/>
      <c r="J327" s="212"/>
      <c r="K327" s="212"/>
      <c r="L327" s="212"/>
      <c r="M327" s="212"/>
      <c r="N327" s="212"/>
      <c r="O327" s="205"/>
      <c r="P327" s="205"/>
      <c r="Q327" s="205"/>
    </row>
    <row r="328" spans="3:17" s="203" customFormat="1" ht="12.75" hidden="1" x14ac:dyDescent="0.25">
      <c r="C328" s="211"/>
      <c r="D328" s="212"/>
      <c r="E328" s="212"/>
      <c r="F328" s="212"/>
      <c r="G328" s="212"/>
      <c r="H328" s="212"/>
      <c r="I328" s="212"/>
      <c r="J328" s="212"/>
      <c r="K328" s="212"/>
      <c r="L328" s="212"/>
      <c r="M328" s="212"/>
      <c r="N328" s="212"/>
      <c r="O328" s="205"/>
      <c r="P328" s="205"/>
      <c r="Q328" s="205"/>
    </row>
    <row r="329" spans="3:17" s="203" customFormat="1" ht="12.75" hidden="1" x14ac:dyDescent="0.25">
      <c r="C329" s="211"/>
      <c r="D329" s="212"/>
      <c r="E329" s="212"/>
      <c r="F329" s="212"/>
      <c r="G329" s="212"/>
      <c r="H329" s="212"/>
      <c r="I329" s="212"/>
      <c r="J329" s="212"/>
      <c r="K329" s="212"/>
      <c r="L329" s="212"/>
      <c r="M329" s="212"/>
      <c r="N329" s="212"/>
      <c r="O329" s="205"/>
      <c r="P329" s="205"/>
      <c r="Q329" s="205"/>
    </row>
    <row r="330" spans="3:17" s="203" customFormat="1" ht="12.75" hidden="1" x14ac:dyDescent="0.25">
      <c r="C330" s="211"/>
      <c r="D330" s="212"/>
      <c r="E330" s="212"/>
      <c r="F330" s="212"/>
      <c r="G330" s="212"/>
      <c r="H330" s="212"/>
      <c r="I330" s="212"/>
      <c r="J330" s="212"/>
      <c r="K330" s="212"/>
      <c r="L330" s="212"/>
      <c r="M330" s="212"/>
      <c r="N330" s="212"/>
      <c r="O330" s="205"/>
      <c r="P330" s="205"/>
      <c r="Q330" s="205"/>
    </row>
    <row r="331" spans="3:17" s="203" customFormat="1" ht="12.75" hidden="1" x14ac:dyDescent="0.25">
      <c r="C331" s="211"/>
      <c r="D331" s="212"/>
      <c r="E331" s="212"/>
      <c r="F331" s="212"/>
      <c r="G331" s="212"/>
      <c r="H331" s="212"/>
      <c r="I331" s="212"/>
      <c r="J331" s="212"/>
      <c r="K331" s="212"/>
      <c r="L331" s="212"/>
      <c r="M331" s="212"/>
      <c r="N331" s="212"/>
      <c r="O331" s="205"/>
      <c r="P331" s="205"/>
      <c r="Q331" s="205"/>
    </row>
    <row r="332" spans="3:17" s="203" customFormat="1" ht="12.75" hidden="1" x14ac:dyDescent="0.25">
      <c r="C332" s="211"/>
      <c r="D332" s="212"/>
      <c r="E332" s="212"/>
      <c r="F332" s="212"/>
      <c r="G332" s="212"/>
      <c r="H332" s="212"/>
      <c r="I332" s="212"/>
      <c r="J332" s="212"/>
      <c r="K332" s="212"/>
      <c r="L332" s="212"/>
      <c r="M332" s="212"/>
      <c r="N332" s="212"/>
      <c r="O332" s="205"/>
      <c r="P332" s="205"/>
      <c r="Q332" s="205"/>
    </row>
    <row r="333" spans="3:17" s="203" customFormat="1" ht="12.75" hidden="1" x14ac:dyDescent="0.25">
      <c r="C333" s="211"/>
      <c r="D333" s="212"/>
      <c r="E333" s="212"/>
      <c r="F333" s="212"/>
      <c r="G333" s="212"/>
      <c r="H333" s="212"/>
      <c r="I333" s="212"/>
      <c r="J333" s="212"/>
      <c r="K333" s="212"/>
      <c r="L333" s="212"/>
      <c r="M333" s="212"/>
      <c r="N333" s="212"/>
      <c r="O333" s="205"/>
      <c r="P333" s="205"/>
      <c r="Q333" s="205"/>
    </row>
    <row r="334" spans="3:17" s="203" customFormat="1" ht="12.75" hidden="1" x14ac:dyDescent="0.25">
      <c r="C334" s="211"/>
      <c r="D334" s="212"/>
      <c r="E334" s="212"/>
      <c r="F334" s="212"/>
      <c r="G334" s="212"/>
      <c r="H334" s="212"/>
      <c r="I334" s="212"/>
      <c r="J334" s="212"/>
      <c r="K334" s="212"/>
      <c r="L334" s="212"/>
      <c r="M334" s="212"/>
      <c r="N334" s="212"/>
      <c r="O334" s="205"/>
      <c r="P334" s="205"/>
      <c r="Q334" s="205"/>
    </row>
    <row r="335" spans="3:17" s="203" customFormat="1" ht="12.75" hidden="1" x14ac:dyDescent="0.25">
      <c r="C335" s="211"/>
      <c r="D335" s="212"/>
      <c r="E335" s="212"/>
      <c r="F335" s="212"/>
      <c r="G335" s="212"/>
      <c r="H335" s="212"/>
      <c r="I335" s="212"/>
      <c r="J335" s="212"/>
      <c r="K335" s="212"/>
      <c r="L335" s="212"/>
      <c r="M335" s="212"/>
      <c r="N335" s="212"/>
      <c r="O335" s="205"/>
      <c r="P335" s="205"/>
      <c r="Q335" s="205"/>
    </row>
    <row r="336" spans="3:17" s="203" customFormat="1" ht="12.75" hidden="1" x14ac:dyDescent="0.25">
      <c r="C336" s="211"/>
      <c r="D336" s="212"/>
      <c r="E336" s="212"/>
      <c r="F336" s="212"/>
      <c r="G336" s="212"/>
      <c r="H336" s="212"/>
      <c r="I336" s="212"/>
      <c r="J336" s="212"/>
      <c r="K336" s="212"/>
      <c r="L336" s="212"/>
      <c r="M336" s="212"/>
      <c r="N336" s="212"/>
      <c r="O336" s="205"/>
      <c r="P336" s="205"/>
      <c r="Q336" s="205"/>
    </row>
    <row r="337" spans="3:17" s="203" customFormat="1" ht="12.75" hidden="1" x14ac:dyDescent="0.25">
      <c r="C337" s="211"/>
      <c r="D337" s="212"/>
      <c r="E337" s="212"/>
      <c r="F337" s="212"/>
      <c r="G337" s="212"/>
      <c r="H337" s="212"/>
      <c r="I337" s="212"/>
      <c r="J337" s="212"/>
      <c r="K337" s="212"/>
      <c r="L337" s="212"/>
      <c r="M337" s="212"/>
      <c r="N337" s="212"/>
      <c r="O337" s="205"/>
      <c r="P337" s="205"/>
      <c r="Q337" s="205"/>
    </row>
    <row r="338" spans="3:17" s="203" customFormat="1" ht="12.75" hidden="1" x14ac:dyDescent="0.25">
      <c r="C338" s="211"/>
      <c r="D338" s="212"/>
      <c r="E338" s="212"/>
      <c r="F338" s="212"/>
      <c r="G338" s="212"/>
      <c r="H338" s="212"/>
      <c r="I338" s="212"/>
      <c r="J338" s="212"/>
      <c r="K338" s="212"/>
      <c r="L338" s="212"/>
      <c r="M338" s="212"/>
      <c r="N338" s="212"/>
      <c r="O338" s="205"/>
      <c r="P338" s="205"/>
      <c r="Q338" s="205"/>
    </row>
    <row r="339" spans="3:17" s="203" customFormat="1" ht="12.75" hidden="1" x14ac:dyDescent="0.25">
      <c r="C339" s="211"/>
      <c r="D339" s="212"/>
      <c r="E339" s="212"/>
      <c r="F339" s="212"/>
      <c r="G339" s="212"/>
      <c r="H339" s="212"/>
      <c r="I339" s="212"/>
      <c r="J339" s="212"/>
      <c r="K339" s="212"/>
      <c r="L339" s="212"/>
      <c r="M339" s="212"/>
      <c r="N339" s="212"/>
      <c r="O339" s="205"/>
      <c r="P339" s="205"/>
      <c r="Q339" s="205"/>
    </row>
    <row r="340" spans="3:17" s="203" customFormat="1" ht="12.75" hidden="1" x14ac:dyDescent="0.25">
      <c r="C340" s="211"/>
      <c r="D340" s="212"/>
      <c r="E340" s="212"/>
      <c r="F340" s="212"/>
      <c r="G340" s="212"/>
      <c r="H340" s="212"/>
      <c r="I340" s="212"/>
      <c r="J340" s="212"/>
      <c r="K340" s="212"/>
      <c r="L340" s="212"/>
      <c r="M340" s="212"/>
      <c r="N340" s="212"/>
      <c r="O340" s="205"/>
      <c r="P340" s="205"/>
      <c r="Q340" s="205"/>
    </row>
    <row r="341" spans="3:17" s="203" customFormat="1" ht="12.75" hidden="1" x14ac:dyDescent="0.25">
      <c r="C341" s="211"/>
      <c r="D341" s="212"/>
      <c r="E341" s="212"/>
      <c r="F341" s="212"/>
      <c r="G341" s="212"/>
      <c r="H341" s="212"/>
      <c r="I341" s="212"/>
      <c r="J341" s="212"/>
      <c r="K341" s="212"/>
      <c r="L341" s="212"/>
      <c r="M341" s="212"/>
      <c r="N341" s="212"/>
      <c r="O341" s="205"/>
      <c r="P341" s="205"/>
      <c r="Q341" s="205"/>
    </row>
    <row r="342" spans="3:17" s="203" customFormat="1" ht="12.75" hidden="1" x14ac:dyDescent="0.25">
      <c r="C342" s="211"/>
      <c r="D342" s="212"/>
      <c r="E342" s="212"/>
      <c r="F342" s="212"/>
      <c r="G342" s="212"/>
      <c r="H342" s="212"/>
      <c r="I342" s="212"/>
      <c r="J342" s="212"/>
      <c r="K342" s="212"/>
      <c r="L342" s="212"/>
      <c r="M342" s="212"/>
      <c r="N342" s="212"/>
      <c r="O342" s="205"/>
      <c r="P342" s="205"/>
      <c r="Q342" s="205"/>
    </row>
    <row r="343" spans="3:17" s="203" customFormat="1" ht="12.75" hidden="1" x14ac:dyDescent="0.25">
      <c r="C343" s="211"/>
      <c r="D343" s="212"/>
      <c r="E343" s="212"/>
      <c r="F343" s="212"/>
      <c r="G343" s="212"/>
      <c r="H343" s="212"/>
      <c r="I343" s="212"/>
      <c r="J343" s="212"/>
      <c r="K343" s="212"/>
      <c r="L343" s="212"/>
      <c r="M343" s="212"/>
      <c r="N343" s="212"/>
      <c r="O343" s="205"/>
      <c r="P343" s="205"/>
      <c r="Q343" s="205"/>
    </row>
    <row r="344" spans="3:17" s="203" customFormat="1" ht="12.75" hidden="1" x14ac:dyDescent="0.25">
      <c r="C344" s="211"/>
      <c r="D344" s="212"/>
      <c r="E344" s="212"/>
      <c r="F344" s="212"/>
      <c r="G344" s="212"/>
      <c r="H344" s="212"/>
      <c r="I344" s="212"/>
      <c r="J344" s="212"/>
      <c r="K344" s="212"/>
      <c r="L344" s="212"/>
      <c r="M344" s="212"/>
      <c r="N344" s="212"/>
      <c r="O344" s="205"/>
      <c r="P344" s="205"/>
      <c r="Q344" s="205"/>
    </row>
    <row r="345" spans="3:17" s="203" customFormat="1" ht="12.75" hidden="1" x14ac:dyDescent="0.25">
      <c r="C345" s="211"/>
      <c r="D345" s="212"/>
      <c r="E345" s="212"/>
      <c r="F345" s="212"/>
      <c r="G345" s="212"/>
      <c r="H345" s="212"/>
      <c r="I345" s="212"/>
      <c r="J345" s="212"/>
      <c r="K345" s="212"/>
      <c r="L345" s="212"/>
      <c r="M345" s="212"/>
      <c r="N345" s="212"/>
      <c r="O345" s="205"/>
      <c r="P345" s="205"/>
      <c r="Q345" s="205"/>
    </row>
    <row r="346" spans="3:17" s="203" customFormat="1" ht="12.75" hidden="1" x14ac:dyDescent="0.25">
      <c r="C346" s="211"/>
      <c r="D346" s="212"/>
      <c r="E346" s="212"/>
      <c r="F346" s="212"/>
      <c r="G346" s="212"/>
      <c r="H346" s="212"/>
      <c r="I346" s="212"/>
      <c r="J346" s="212"/>
      <c r="K346" s="212"/>
      <c r="L346" s="212"/>
      <c r="M346" s="212"/>
      <c r="N346" s="212"/>
      <c r="O346" s="205"/>
      <c r="P346" s="205"/>
      <c r="Q346" s="205"/>
    </row>
    <row r="347" spans="3:17" s="203" customFormat="1" ht="12.75" hidden="1" x14ac:dyDescent="0.25">
      <c r="C347" s="211"/>
      <c r="D347" s="212"/>
      <c r="E347" s="212"/>
      <c r="F347" s="212"/>
      <c r="G347" s="212"/>
      <c r="H347" s="212"/>
      <c r="I347" s="212"/>
      <c r="J347" s="212"/>
      <c r="K347" s="212"/>
      <c r="L347" s="212"/>
      <c r="M347" s="212"/>
      <c r="N347" s="212"/>
      <c r="O347" s="205"/>
      <c r="P347" s="205"/>
      <c r="Q347" s="205"/>
    </row>
    <row r="348" spans="3:17" s="203" customFormat="1" ht="12.75" hidden="1" x14ac:dyDescent="0.25">
      <c r="C348" s="211"/>
      <c r="D348" s="212"/>
      <c r="E348" s="212"/>
      <c r="F348" s="212"/>
      <c r="G348" s="212"/>
      <c r="H348" s="212"/>
      <c r="I348" s="212"/>
      <c r="J348" s="212"/>
      <c r="K348" s="212"/>
      <c r="L348" s="212"/>
      <c r="M348" s="212"/>
      <c r="N348" s="212"/>
      <c r="O348" s="205"/>
      <c r="P348" s="205"/>
      <c r="Q348" s="205"/>
    </row>
    <row r="349" spans="3:17" s="203" customFormat="1" ht="12.75" hidden="1" x14ac:dyDescent="0.25">
      <c r="C349" s="211"/>
      <c r="D349" s="212"/>
      <c r="E349" s="212"/>
      <c r="F349" s="212"/>
      <c r="G349" s="212"/>
      <c r="H349" s="212"/>
      <c r="I349" s="212"/>
      <c r="J349" s="212"/>
      <c r="K349" s="212"/>
      <c r="L349" s="212"/>
      <c r="M349" s="212"/>
      <c r="N349" s="212"/>
      <c r="O349" s="205"/>
      <c r="P349" s="205"/>
      <c r="Q349" s="205"/>
    </row>
    <row r="350" spans="3:17" s="203" customFormat="1" ht="12.75" hidden="1" x14ac:dyDescent="0.25">
      <c r="C350" s="211"/>
      <c r="D350" s="212"/>
      <c r="E350" s="212"/>
      <c r="F350" s="212"/>
      <c r="G350" s="212"/>
      <c r="H350" s="212"/>
      <c r="I350" s="212"/>
      <c r="J350" s="212"/>
      <c r="K350" s="212"/>
      <c r="L350" s="212"/>
      <c r="M350" s="212"/>
      <c r="N350" s="212"/>
      <c r="O350" s="205"/>
      <c r="P350" s="205"/>
      <c r="Q350" s="205"/>
    </row>
    <row r="351" spans="3:17" s="203" customFormat="1" ht="12.75" hidden="1" x14ac:dyDescent="0.25">
      <c r="C351" s="211"/>
      <c r="D351" s="212"/>
      <c r="E351" s="212"/>
      <c r="F351" s="212"/>
      <c r="G351" s="212"/>
      <c r="H351" s="212"/>
      <c r="I351" s="212"/>
      <c r="J351" s="212"/>
      <c r="K351" s="212"/>
      <c r="L351" s="212"/>
      <c r="M351" s="212"/>
      <c r="N351" s="212"/>
      <c r="O351" s="205"/>
      <c r="P351" s="205"/>
      <c r="Q351" s="205"/>
    </row>
  </sheetData>
  <sheetProtection algorithmName="SHA-512" hashValue="SczWRBUdweE65h5LgeaL2I4CI6r3Md2fh6EdnaShYqi18KC9xCMgiYyvaTGfMyCARv/cGXAoiM7YdYcMwFY0lg==" saltValue="qjIo9qWvzkdjKhobrWzg4A==" spinCount="100000" sheet="1" objects="1" scenarios="1"/>
  <mergeCells count="24">
    <mergeCell ref="C160:M167"/>
    <mergeCell ref="L33:L34"/>
    <mergeCell ref="F84:F85"/>
    <mergeCell ref="D85:E85"/>
    <mergeCell ref="H85:H86"/>
    <mergeCell ref="L85:L86"/>
    <mergeCell ref="C56:M63"/>
    <mergeCell ref="C96:H97"/>
    <mergeCell ref="C44:H45"/>
    <mergeCell ref="C148:H149"/>
    <mergeCell ref="L137:L138"/>
    <mergeCell ref="H137:H138"/>
    <mergeCell ref="D137:E137"/>
    <mergeCell ref="F136:F137"/>
    <mergeCell ref="C108:M115"/>
    <mergeCell ref="A1:B1"/>
    <mergeCell ref="F16:K16"/>
    <mergeCell ref="F17:K17"/>
    <mergeCell ref="F18:K18"/>
    <mergeCell ref="F32:F33"/>
    <mergeCell ref="D33:E33"/>
    <mergeCell ref="H33:H34"/>
    <mergeCell ref="F19:K19"/>
    <mergeCell ref="F9:G9"/>
  </mergeCells>
  <conditionalFormatting sqref="L87">
    <cfRule type="expression" dxfId="215" priority="223">
      <formula>O87=2</formula>
    </cfRule>
  </conditionalFormatting>
  <conditionalFormatting sqref="H87">
    <cfRule type="expression" dxfId="214" priority="222">
      <formula>D87=""</formula>
    </cfRule>
  </conditionalFormatting>
  <conditionalFormatting sqref="I87">
    <cfRule type="expression" dxfId="213" priority="220">
      <formula>D87=""</formula>
    </cfRule>
  </conditionalFormatting>
  <conditionalFormatting sqref="H88">
    <cfRule type="expression" dxfId="212" priority="218">
      <formula>AND(D88&lt;&gt;"",H88&lt;H87)</formula>
    </cfRule>
    <cfRule type="expression" dxfId="211" priority="219">
      <formula>D88=""</formula>
    </cfRule>
  </conditionalFormatting>
  <conditionalFormatting sqref="I88">
    <cfRule type="expression" dxfId="210" priority="217">
      <formula>D88=""</formula>
    </cfRule>
  </conditionalFormatting>
  <conditionalFormatting sqref="E95">
    <cfRule type="expression" dxfId="209" priority="216">
      <formula>D95=""</formula>
    </cfRule>
  </conditionalFormatting>
  <conditionalFormatting sqref="H95">
    <cfRule type="expression" dxfId="208" priority="214">
      <formula>AND(D95&lt;&gt;"",H95&lt;H94)</formula>
    </cfRule>
    <cfRule type="expression" dxfId="207" priority="215">
      <formula>D95=""</formula>
    </cfRule>
  </conditionalFormatting>
  <conditionalFormatting sqref="I95">
    <cfRule type="expression" dxfId="206" priority="213">
      <formula>D95=""</formula>
    </cfRule>
  </conditionalFormatting>
  <conditionalFormatting sqref="H89">
    <cfRule type="expression" dxfId="205" priority="210">
      <formula>AND(D89&lt;&gt;"",H89&lt;H88)</formula>
    </cfRule>
    <cfRule type="expression" dxfId="204" priority="211">
      <formula>D89=""</formula>
    </cfRule>
  </conditionalFormatting>
  <conditionalFormatting sqref="I89">
    <cfRule type="expression" dxfId="203" priority="209">
      <formula>D89=""</formula>
    </cfRule>
  </conditionalFormatting>
  <conditionalFormatting sqref="H90">
    <cfRule type="expression" dxfId="202" priority="206">
      <formula>AND(D90&lt;&gt;"",H90&lt;H89)</formula>
    </cfRule>
    <cfRule type="expression" dxfId="201" priority="207">
      <formula>D90=""</formula>
    </cfRule>
  </conditionalFormatting>
  <conditionalFormatting sqref="I90">
    <cfRule type="expression" dxfId="200" priority="205">
      <formula>D90=""</formula>
    </cfRule>
  </conditionalFormatting>
  <conditionalFormatting sqref="H91">
    <cfRule type="expression" dxfId="199" priority="202">
      <formula>AND(D91&lt;&gt;"",H91&lt;H90)</formula>
    </cfRule>
    <cfRule type="expression" dxfId="198" priority="203">
      <formula>D91=""</formula>
    </cfRule>
  </conditionalFormatting>
  <conditionalFormatting sqref="I91">
    <cfRule type="expression" dxfId="197" priority="201">
      <formula>D91=""</formula>
    </cfRule>
  </conditionalFormatting>
  <conditionalFormatting sqref="H92">
    <cfRule type="expression" dxfId="196" priority="198">
      <formula>AND(D92&lt;&gt;"",H92&lt;H91)</formula>
    </cfRule>
    <cfRule type="expression" dxfId="195" priority="199">
      <formula>D92=""</formula>
    </cfRule>
  </conditionalFormatting>
  <conditionalFormatting sqref="I92">
    <cfRule type="expression" dxfId="194" priority="197">
      <formula>D92=""</formula>
    </cfRule>
  </conditionalFormatting>
  <conditionalFormatting sqref="H93">
    <cfRule type="expression" dxfId="193" priority="194">
      <formula>AND(D93&lt;&gt;"",H93&lt;H92)</formula>
    </cfRule>
    <cfRule type="expression" dxfId="192" priority="195">
      <formula>D93=""</formula>
    </cfRule>
  </conditionalFormatting>
  <conditionalFormatting sqref="I93">
    <cfRule type="expression" dxfId="191" priority="193">
      <formula>D93=""</formula>
    </cfRule>
  </conditionalFormatting>
  <conditionalFormatting sqref="E94">
    <cfRule type="expression" dxfId="190" priority="192">
      <formula>D94=""</formula>
    </cfRule>
  </conditionalFormatting>
  <conditionalFormatting sqref="H94">
    <cfRule type="expression" dxfId="189" priority="190">
      <formula>AND(D94&lt;&gt;"",H94&lt;H93)</formula>
    </cfRule>
    <cfRule type="expression" dxfId="188" priority="191">
      <formula>D94=""</formula>
    </cfRule>
  </conditionalFormatting>
  <conditionalFormatting sqref="I94">
    <cfRule type="expression" dxfId="187" priority="189">
      <formula>D94=""</formula>
    </cfRule>
  </conditionalFormatting>
  <conditionalFormatting sqref="L88">
    <cfRule type="expression" dxfId="186" priority="187">
      <formula>AND(D88&lt;&gt;"",L88&lt;L87)</formula>
    </cfRule>
    <cfRule type="expression" dxfId="185" priority="188">
      <formula>D88=""</formula>
    </cfRule>
  </conditionalFormatting>
  <conditionalFormatting sqref="L89">
    <cfRule type="expression" dxfId="184" priority="185">
      <formula>AND(D89&lt;&gt;"",L89&lt;L88)</formula>
    </cfRule>
    <cfRule type="expression" dxfId="183" priority="186">
      <formula>D89=""</formula>
    </cfRule>
  </conditionalFormatting>
  <conditionalFormatting sqref="L90">
    <cfRule type="expression" dxfId="182" priority="183">
      <formula>AND(D90&lt;&gt;"",L90&lt;L89)</formula>
    </cfRule>
    <cfRule type="expression" dxfId="181" priority="184">
      <formula>D90=""</formula>
    </cfRule>
  </conditionalFormatting>
  <conditionalFormatting sqref="L91">
    <cfRule type="expression" dxfId="180" priority="181">
      <formula>AND(D91&lt;&gt;"",L91&lt;L90)</formula>
    </cfRule>
    <cfRule type="expression" dxfId="179" priority="182">
      <formula>D91=""</formula>
    </cfRule>
  </conditionalFormatting>
  <conditionalFormatting sqref="L92">
    <cfRule type="expression" dxfId="178" priority="179">
      <formula>AND(D92&lt;&gt;"",L92&lt;L91)</formula>
    </cfRule>
    <cfRule type="expression" dxfId="177" priority="180">
      <formula>D92=""</formula>
    </cfRule>
  </conditionalFormatting>
  <conditionalFormatting sqref="L93">
    <cfRule type="expression" dxfId="176" priority="177">
      <formula>AND(D93&lt;&gt;"",L93&lt;L92)</formula>
    </cfRule>
    <cfRule type="expression" dxfId="175" priority="178">
      <formula>D93=""</formula>
    </cfRule>
  </conditionalFormatting>
  <conditionalFormatting sqref="L94">
    <cfRule type="expression" dxfId="174" priority="175">
      <formula>AND(D94&lt;&gt;"",L94&lt;L93)</formula>
    </cfRule>
    <cfRule type="expression" dxfId="173" priority="176">
      <formula>D94=""</formula>
    </cfRule>
  </conditionalFormatting>
  <conditionalFormatting sqref="L95">
    <cfRule type="expression" dxfId="172" priority="173">
      <formula>AND(D95&lt;&gt;"",L95&lt;L94)</formula>
    </cfRule>
    <cfRule type="expression" dxfId="171" priority="174">
      <formula>D95=""</formula>
    </cfRule>
  </conditionalFormatting>
  <conditionalFormatting sqref="L139">
    <cfRule type="expression" dxfId="170" priority="164">
      <formula>O139=2</formula>
    </cfRule>
  </conditionalFormatting>
  <conditionalFormatting sqref="H139">
    <cfRule type="expression" dxfId="169" priority="163">
      <formula>D139=""</formula>
    </cfRule>
  </conditionalFormatting>
  <conditionalFormatting sqref="E147">
    <cfRule type="expression" dxfId="168" priority="157">
      <formula>D147=""</formula>
    </cfRule>
  </conditionalFormatting>
  <conditionalFormatting sqref="I139">
    <cfRule type="expression" dxfId="167" priority="161">
      <formula>D139=""</formula>
    </cfRule>
  </conditionalFormatting>
  <conditionalFormatting sqref="H140">
    <cfRule type="expression" dxfId="166" priority="159">
      <formula>AND(D140&lt;&gt;"",H140&lt;H139)</formula>
    </cfRule>
    <cfRule type="expression" dxfId="165" priority="160">
      <formula>D140=""</formula>
    </cfRule>
  </conditionalFormatting>
  <conditionalFormatting sqref="I140">
    <cfRule type="expression" dxfId="164" priority="158">
      <formula>D140=""</formula>
    </cfRule>
  </conditionalFormatting>
  <conditionalFormatting sqref="H147">
    <cfRule type="expression" dxfId="163" priority="155">
      <formula>AND(D147&lt;&gt;"",H147&lt;H146)</formula>
    </cfRule>
    <cfRule type="expression" dxfId="162" priority="156">
      <formula>D147=""</formula>
    </cfRule>
  </conditionalFormatting>
  <conditionalFormatting sqref="I147">
    <cfRule type="expression" dxfId="161" priority="154">
      <formula>D147=""</formula>
    </cfRule>
  </conditionalFormatting>
  <conditionalFormatting sqref="H141">
    <cfRule type="expression" dxfId="160" priority="151">
      <formula>AND(D141&lt;&gt;"",H141&lt;H140)</formula>
    </cfRule>
    <cfRule type="expression" dxfId="159" priority="152">
      <formula>D141=""</formula>
    </cfRule>
  </conditionalFormatting>
  <conditionalFormatting sqref="I141">
    <cfRule type="expression" dxfId="158" priority="150">
      <formula>D141=""</formula>
    </cfRule>
  </conditionalFormatting>
  <conditionalFormatting sqref="H142">
    <cfRule type="expression" dxfId="157" priority="147">
      <formula>AND(D142&lt;&gt;"",H142&lt;H141)</formula>
    </cfRule>
    <cfRule type="expression" dxfId="156" priority="148">
      <formula>D142=""</formula>
    </cfRule>
  </conditionalFormatting>
  <conditionalFormatting sqref="I142">
    <cfRule type="expression" dxfId="155" priority="146">
      <formula>D142=""</formula>
    </cfRule>
  </conditionalFormatting>
  <conditionalFormatting sqref="E145">
    <cfRule type="expression" dxfId="154" priority="137">
      <formula>D145=""</formula>
    </cfRule>
  </conditionalFormatting>
  <conditionalFormatting sqref="H143">
    <cfRule type="expression" dxfId="153" priority="143">
      <formula>AND(D143&lt;&gt;"",H143&lt;H142)</formula>
    </cfRule>
    <cfRule type="expression" dxfId="152" priority="144">
      <formula>D143=""</formula>
    </cfRule>
  </conditionalFormatting>
  <conditionalFormatting sqref="I143">
    <cfRule type="expression" dxfId="151" priority="142">
      <formula>D143=""</formula>
    </cfRule>
  </conditionalFormatting>
  <conditionalFormatting sqref="E144">
    <cfRule type="expression" dxfId="150" priority="141">
      <formula>D144=""</formula>
    </cfRule>
  </conditionalFormatting>
  <conditionalFormatting sqref="H144">
    <cfRule type="expression" dxfId="149" priority="139">
      <formula>AND(D144&lt;&gt;"",H144&lt;H143)</formula>
    </cfRule>
    <cfRule type="expression" dxfId="148" priority="140">
      <formula>D144=""</formula>
    </cfRule>
  </conditionalFormatting>
  <conditionalFormatting sqref="I144">
    <cfRule type="expression" dxfId="147" priority="138">
      <formula>D144=""</formula>
    </cfRule>
  </conditionalFormatting>
  <conditionalFormatting sqref="E146">
    <cfRule type="expression" dxfId="146" priority="133">
      <formula>D146=""</formula>
    </cfRule>
  </conditionalFormatting>
  <conditionalFormatting sqref="H145">
    <cfRule type="expression" dxfId="145" priority="135">
      <formula>AND(D145&lt;&gt;"",H145&lt;H144)</formula>
    </cfRule>
    <cfRule type="expression" dxfId="144" priority="136">
      <formula>D145=""</formula>
    </cfRule>
  </conditionalFormatting>
  <conditionalFormatting sqref="I145">
    <cfRule type="expression" dxfId="143" priority="134">
      <formula>D145=""</formula>
    </cfRule>
  </conditionalFormatting>
  <conditionalFormatting sqref="H146">
    <cfRule type="expression" dxfId="142" priority="131">
      <formula>AND(D146&lt;&gt;"",H146&lt;H145)</formula>
    </cfRule>
    <cfRule type="expression" dxfId="141" priority="132">
      <formula>D146=""</formula>
    </cfRule>
  </conditionalFormatting>
  <conditionalFormatting sqref="I146">
    <cfRule type="expression" dxfId="140" priority="130">
      <formula>D146=""</formula>
    </cfRule>
  </conditionalFormatting>
  <conditionalFormatting sqref="L140">
    <cfRule type="expression" dxfId="139" priority="128">
      <formula>AND(D140&lt;&gt;"",L140&lt;L139)</formula>
    </cfRule>
    <cfRule type="expression" dxfId="138" priority="129">
      <formula>D140=""</formula>
    </cfRule>
  </conditionalFormatting>
  <conditionalFormatting sqref="L141">
    <cfRule type="expression" dxfId="137" priority="126">
      <formula>AND(D141&lt;&gt;"",L141&lt;L140)</formula>
    </cfRule>
    <cfRule type="expression" dxfId="136" priority="127">
      <formula>D141=""</formula>
    </cfRule>
  </conditionalFormatting>
  <conditionalFormatting sqref="L142">
    <cfRule type="expression" dxfId="135" priority="124">
      <formula>AND(D142&lt;&gt;"",L142&lt;L141)</formula>
    </cfRule>
    <cfRule type="expression" dxfId="134" priority="125">
      <formula>D142=""</formula>
    </cfRule>
  </conditionalFormatting>
  <conditionalFormatting sqref="L143">
    <cfRule type="expression" dxfId="133" priority="122">
      <formula>AND(D143&lt;&gt;"",L143&lt;L142)</formula>
    </cfRule>
    <cfRule type="expression" dxfId="132" priority="123">
      <formula>D143=""</formula>
    </cfRule>
  </conditionalFormatting>
  <conditionalFormatting sqref="L144">
    <cfRule type="expression" dxfId="131" priority="120">
      <formula>AND(D144&lt;&gt;"",L144&lt;L143)</formula>
    </cfRule>
    <cfRule type="expression" dxfId="130" priority="121">
      <formula>D144=""</formula>
    </cfRule>
  </conditionalFormatting>
  <conditionalFormatting sqref="L145">
    <cfRule type="expression" dxfId="129" priority="118">
      <formula>AND(D145&lt;&gt;"",L145&lt;L144)</formula>
    </cfRule>
    <cfRule type="expression" dxfId="128" priority="119">
      <formula>D145=""</formula>
    </cfRule>
  </conditionalFormatting>
  <conditionalFormatting sqref="L146">
    <cfRule type="expression" dxfId="127" priority="116">
      <formula>AND(D146&lt;&gt;"",L146&lt;L145)</formula>
    </cfRule>
    <cfRule type="expression" dxfId="126" priority="117">
      <formula>D146=""</formula>
    </cfRule>
  </conditionalFormatting>
  <conditionalFormatting sqref="L147">
    <cfRule type="expression" dxfId="125" priority="114">
      <formula>AND(D147&lt;&gt;"",L147&lt;L146)</formula>
    </cfRule>
    <cfRule type="expression" dxfId="124" priority="115">
      <formula>D147=""</formula>
    </cfRule>
  </conditionalFormatting>
  <conditionalFormatting sqref="M35">
    <cfRule type="expression" dxfId="123" priority="36">
      <formula>D35=""</formula>
    </cfRule>
  </conditionalFormatting>
  <conditionalFormatting sqref="M36">
    <cfRule type="expression" dxfId="122" priority="35">
      <formula>D36=""</formula>
    </cfRule>
  </conditionalFormatting>
  <conditionalFormatting sqref="M37">
    <cfRule type="expression" dxfId="121" priority="34">
      <formula>D37=""</formula>
    </cfRule>
  </conditionalFormatting>
  <conditionalFormatting sqref="M38">
    <cfRule type="expression" dxfId="120" priority="33">
      <formula>D38=""</formula>
    </cfRule>
  </conditionalFormatting>
  <conditionalFormatting sqref="M39">
    <cfRule type="expression" dxfId="119" priority="32">
      <formula>D39=""</formula>
    </cfRule>
  </conditionalFormatting>
  <conditionalFormatting sqref="M40">
    <cfRule type="expression" dxfId="118" priority="31">
      <formula>D40=""</formula>
    </cfRule>
  </conditionalFormatting>
  <conditionalFormatting sqref="M41">
    <cfRule type="expression" dxfId="117" priority="30">
      <formula>D41=""</formula>
    </cfRule>
  </conditionalFormatting>
  <conditionalFormatting sqref="M42">
    <cfRule type="expression" dxfId="116" priority="29">
      <formula>D42=""</formula>
    </cfRule>
  </conditionalFormatting>
  <conditionalFormatting sqref="M87">
    <cfRule type="expression" dxfId="115" priority="105">
      <formula>D87=""</formula>
    </cfRule>
  </conditionalFormatting>
  <conditionalFormatting sqref="M88">
    <cfRule type="expression" dxfId="114" priority="104">
      <formula>D88=""</formula>
    </cfRule>
  </conditionalFormatting>
  <conditionalFormatting sqref="M89">
    <cfRule type="expression" dxfId="113" priority="103">
      <formula>D89=""</formula>
    </cfRule>
  </conditionalFormatting>
  <conditionalFormatting sqref="M90">
    <cfRule type="expression" dxfId="112" priority="102">
      <formula>D90=""</formula>
    </cfRule>
  </conditionalFormatting>
  <conditionalFormatting sqref="M91">
    <cfRule type="expression" dxfId="111" priority="101">
      <formula>D91=""</formula>
    </cfRule>
  </conditionalFormatting>
  <conditionalFormatting sqref="M92">
    <cfRule type="expression" dxfId="110" priority="100">
      <formula>D92=""</formula>
    </cfRule>
  </conditionalFormatting>
  <conditionalFormatting sqref="M93">
    <cfRule type="expression" dxfId="109" priority="99">
      <formula>D93=""</formula>
    </cfRule>
  </conditionalFormatting>
  <conditionalFormatting sqref="M94">
    <cfRule type="expression" dxfId="108" priority="98">
      <formula>D94=""</formula>
    </cfRule>
  </conditionalFormatting>
  <conditionalFormatting sqref="M95">
    <cfRule type="expression" dxfId="107" priority="97">
      <formula>D95=""</formula>
    </cfRule>
  </conditionalFormatting>
  <conditionalFormatting sqref="M139">
    <cfRule type="expression" dxfId="106" priority="96">
      <formula>D139=""</formula>
    </cfRule>
  </conditionalFormatting>
  <conditionalFormatting sqref="M140">
    <cfRule type="expression" dxfId="105" priority="95">
      <formula>D140=""</formula>
    </cfRule>
  </conditionalFormatting>
  <conditionalFormatting sqref="M141">
    <cfRule type="expression" dxfId="104" priority="94">
      <formula>D141=""</formula>
    </cfRule>
  </conditionalFormatting>
  <conditionalFormatting sqref="M142">
    <cfRule type="expression" dxfId="103" priority="93">
      <formula>D142=""</formula>
    </cfRule>
  </conditionalFormatting>
  <conditionalFormatting sqref="M143">
    <cfRule type="expression" dxfId="102" priority="92">
      <formula>D143=""</formula>
    </cfRule>
  </conditionalFormatting>
  <conditionalFormatting sqref="M144">
    <cfRule type="expression" dxfId="101" priority="91">
      <formula>D144=""</formula>
    </cfRule>
  </conditionalFormatting>
  <conditionalFormatting sqref="M145">
    <cfRule type="expression" dxfId="100" priority="90">
      <formula>D145=""</formula>
    </cfRule>
  </conditionalFormatting>
  <conditionalFormatting sqref="M146">
    <cfRule type="expression" dxfId="99" priority="89">
      <formula>D146=""</formula>
    </cfRule>
  </conditionalFormatting>
  <conditionalFormatting sqref="M147">
    <cfRule type="expression" dxfId="98" priority="88">
      <formula>D147=""</formula>
    </cfRule>
  </conditionalFormatting>
  <conditionalFormatting sqref="L35">
    <cfRule type="expression" dxfId="97" priority="87">
      <formula>O35=2</formula>
    </cfRule>
  </conditionalFormatting>
  <conditionalFormatting sqref="H35">
    <cfRule type="expression" dxfId="96" priority="86">
      <formula>D35=""</formula>
    </cfRule>
  </conditionalFormatting>
  <conditionalFormatting sqref="I35">
    <cfRule type="expression" dxfId="95" priority="84">
      <formula>D35=""</formula>
    </cfRule>
  </conditionalFormatting>
  <conditionalFormatting sqref="H36">
    <cfRule type="expression" dxfId="94" priority="82">
      <formula>AND(D36&lt;&gt;"",H36&lt;H35)</formula>
    </cfRule>
    <cfRule type="expression" dxfId="93" priority="83">
      <formula>D36=""</formula>
    </cfRule>
  </conditionalFormatting>
  <conditionalFormatting sqref="I36">
    <cfRule type="expression" dxfId="92" priority="81">
      <formula>D36=""</formula>
    </cfRule>
  </conditionalFormatting>
  <conditionalFormatting sqref="E43">
    <cfRule type="expression" dxfId="91" priority="80">
      <formula>D43=""</formula>
    </cfRule>
  </conditionalFormatting>
  <conditionalFormatting sqref="H43">
    <cfRule type="expression" dxfId="90" priority="78">
      <formula>AND(D43&lt;&gt;"",H43&lt;H42)</formula>
    </cfRule>
    <cfRule type="expression" dxfId="89" priority="79">
      <formula>D43=""</formula>
    </cfRule>
  </conditionalFormatting>
  <conditionalFormatting sqref="I43">
    <cfRule type="expression" dxfId="88" priority="77">
      <formula>D43=""</formula>
    </cfRule>
  </conditionalFormatting>
  <conditionalFormatting sqref="H37">
    <cfRule type="expression" dxfId="87" priority="74">
      <formula>AND(D37&lt;&gt;"",H37&lt;H36)</formula>
    </cfRule>
    <cfRule type="expression" dxfId="86" priority="75">
      <formula>D37=""</formula>
    </cfRule>
  </conditionalFormatting>
  <conditionalFormatting sqref="I37">
    <cfRule type="expression" dxfId="85" priority="73">
      <formula>D37=""</formula>
    </cfRule>
  </conditionalFormatting>
  <conditionalFormatting sqref="H38">
    <cfRule type="expression" dxfId="84" priority="70">
      <formula>AND(D38&lt;&gt;"",H38&lt;H37)</formula>
    </cfRule>
    <cfRule type="expression" dxfId="83" priority="71">
      <formula>D38=""</formula>
    </cfRule>
  </conditionalFormatting>
  <conditionalFormatting sqref="I38">
    <cfRule type="expression" dxfId="82" priority="69">
      <formula>D38=""</formula>
    </cfRule>
  </conditionalFormatting>
  <conditionalFormatting sqref="H39">
    <cfRule type="expression" dxfId="81" priority="66">
      <formula>AND(D39&lt;&gt;"",H39&lt;H38)</formula>
    </cfRule>
    <cfRule type="expression" dxfId="80" priority="67">
      <formula>D39=""</formula>
    </cfRule>
  </conditionalFormatting>
  <conditionalFormatting sqref="I39">
    <cfRule type="expression" dxfId="79" priority="65">
      <formula>D39=""</formula>
    </cfRule>
  </conditionalFormatting>
  <conditionalFormatting sqref="H40">
    <cfRule type="expression" dxfId="78" priority="62">
      <formula>AND(D40&lt;&gt;"",H40&lt;H39)</formula>
    </cfRule>
    <cfRule type="expression" dxfId="77" priority="63">
      <formula>D40=""</formula>
    </cfRule>
  </conditionalFormatting>
  <conditionalFormatting sqref="I40">
    <cfRule type="expression" dxfId="76" priority="61">
      <formula>D40=""</formula>
    </cfRule>
  </conditionalFormatting>
  <conditionalFormatting sqref="E42">
    <cfRule type="expression" dxfId="75" priority="56">
      <formula>D42=""</formula>
    </cfRule>
  </conditionalFormatting>
  <conditionalFormatting sqref="H41">
    <cfRule type="expression" dxfId="74" priority="58">
      <formula>AND(D41&lt;&gt;"",H41&lt;H40)</formula>
    </cfRule>
    <cfRule type="expression" dxfId="73" priority="59">
      <formula>D41=""</formula>
    </cfRule>
  </conditionalFormatting>
  <conditionalFormatting sqref="I41">
    <cfRule type="expression" dxfId="72" priority="57">
      <formula>D41=""</formula>
    </cfRule>
  </conditionalFormatting>
  <conditionalFormatting sqref="H42">
    <cfRule type="expression" dxfId="71" priority="54">
      <formula>AND(D42&lt;&gt;"",H42&lt;H41)</formula>
    </cfRule>
    <cfRule type="expression" dxfId="70" priority="55">
      <formula>D42=""</formula>
    </cfRule>
  </conditionalFormatting>
  <conditionalFormatting sqref="I42">
    <cfRule type="expression" dxfId="69" priority="53">
      <formula>D42=""</formula>
    </cfRule>
  </conditionalFormatting>
  <conditionalFormatting sqref="L36">
    <cfRule type="expression" dxfId="68" priority="51">
      <formula>AND(D36&lt;&gt;"",L36&lt;L35)</formula>
    </cfRule>
    <cfRule type="expression" dxfId="67" priority="52">
      <formula>D36=""</formula>
    </cfRule>
  </conditionalFormatting>
  <conditionalFormatting sqref="L37">
    <cfRule type="expression" dxfId="66" priority="49">
      <formula>AND(D37&lt;&gt;"",L37&lt;L36)</formula>
    </cfRule>
    <cfRule type="expression" dxfId="65" priority="50">
      <formula>D37=""</formula>
    </cfRule>
  </conditionalFormatting>
  <conditionalFormatting sqref="L38">
    <cfRule type="expression" dxfId="64" priority="47">
      <formula>AND(D38&lt;&gt;"",L38&lt;L37)</formula>
    </cfRule>
    <cfRule type="expression" dxfId="63" priority="48">
      <formula>D38=""</formula>
    </cfRule>
  </conditionalFormatting>
  <conditionalFormatting sqref="L39">
    <cfRule type="expression" dxfId="62" priority="45">
      <formula>AND(D39&lt;&gt;"",L39&lt;L38)</formula>
    </cfRule>
    <cfRule type="expression" dxfId="61" priority="46">
      <formula>D39=""</formula>
    </cfRule>
  </conditionalFormatting>
  <conditionalFormatting sqref="L40">
    <cfRule type="expression" dxfId="60" priority="43">
      <formula>AND(D40&lt;&gt;"",L40&lt;L39)</formula>
    </cfRule>
    <cfRule type="expression" dxfId="59" priority="44">
      <formula>D40=""</formula>
    </cfRule>
  </conditionalFormatting>
  <conditionalFormatting sqref="L41">
    <cfRule type="expression" dxfId="58" priority="41">
      <formula>AND(D41&lt;&gt;"",L41&lt;L40)</formula>
    </cfRule>
    <cfRule type="expression" dxfId="57" priority="42">
      <formula>D41=""</formula>
    </cfRule>
  </conditionalFormatting>
  <conditionalFormatting sqref="L42">
    <cfRule type="expression" dxfId="56" priority="39">
      <formula>AND(D42&lt;&gt;"",L42&lt;L41)</formula>
    </cfRule>
    <cfRule type="expression" dxfId="55" priority="40">
      <formula>D42=""</formula>
    </cfRule>
  </conditionalFormatting>
  <conditionalFormatting sqref="L43">
    <cfRule type="expression" dxfId="54" priority="37">
      <formula>AND(D43&lt;&gt;"",L43&lt;L42)</formula>
    </cfRule>
    <cfRule type="expression" dxfId="53" priority="38">
      <formula>D43=""</formula>
    </cfRule>
  </conditionalFormatting>
  <conditionalFormatting sqref="M43">
    <cfRule type="expression" dxfId="52" priority="28">
      <formula>D43=""</formula>
    </cfRule>
  </conditionalFormatting>
  <conditionalFormatting sqref="E143">
    <cfRule type="expression" dxfId="51" priority="27">
      <formula>D143=""</formula>
    </cfRule>
  </conditionalFormatting>
  <conditionalFormatting sqref="E142">
    <cfRule type="expression" dxfId="50" priority="26">
      <formula>D142=""</formula>
    </cfRule>
  </conditionalFormatting>
  <conditionalFormatting sqref="E90">
    <cfRule type="expression" dxfId="49" priority="12">
      <formula>D90=""</formula>
    </cfRule>
  </conditionalFormatting>
  <conditionalFormatting sqref="E141">
    <cfRule type="expression" dxfId="48" priority="23">
      <formula>D141=""</formula>
    </cfRule>
  </conditionalFormatting>
  <conditionalFormatting sqref="E140">
    <cfRule type="expression" dxfId="47" priority="22">
      <formula>D140=""</formula>
    </cfRule>
  </conditionalFormatting>
  <conditionalFormatting sqref="E139">
    <cfRule type="expression" dxfId="46" priority="20">
      <formula>D139=""</formula>
    </cfRule>
  </conditionalFormatting>
  <conditionalFormatting sqref="E41">
    <cfRule type="expression" dxfId="45" priority="19">
      <formula>D41=""</formula>
    </cfRule>
  </conditionalFormatting>
  <conditionalFormatting sqref="E40">
    <cfRule type="expression" dxfId="44" priority="18">
      <formula>D40=""</formula>
    </cfRule>
  </conditionalFormatting>
  <conditionalFormatting sqref="E93">
    <cfRule type="expression" dxfId="43" priority="15">
      <formula>D93=""</formula>
    </cfRule>
  </conditionalFormatting>
  <conditionalFormatting sqref="E92">
    <cfRule type="expression" dxfId="42" priority="14">
      <formula>D92=""</formula>
    </cfRule>
  </conditionalFormatting>
  <conditionalFormatting sqref="E91">
    <cfRule type="expression" dxfId="41" priority="13">
      <formula>D91=""</formula>
    </cfRule>
  </conditionalFormatting>
  <conditionalFormatting sqref="E89">
    <cfRule type="expression" dxfId="40" priority="8">
      <formula>D89=""</formula>
    </cfRule>
  </conditionalFormatting>
  <conditionalFormatting sqref="E88">
    <cfRule type="expression" dxfId="39" priority="7">
      <formula>D88=""</formula>
    </cfRule>
  </conditionalFormatting>
  <conditionalFormatting sqref="E87">
    <cfRule type="expression" dxfId="38" priority="6">
      <formula>D87=""</formula>
    </cfRule>
  </conditionalFormatting>
  <conditionalFormatting sqref="E39">
    <cfRule type="expression" dxfId="37" priority="5">
      <formula>D39=""</formula>
    </cfRule>
  </conditionalFormatting>
  <conditionalFormatting sqref="E38">
    <cfRule type="expression" dxfId="36" priority="4">
      <formula>D38=""</formula>
    </cfRule>
  </conditionalFormatting>
  <conditionalFormatting sqref="E37">
    <cfRule type="expression" dxfId="35" priority="3">
      <formula>D37=""</formula>
    </cfRule>
  </conditionalFormatting>
  <conditionalFormatting sqref="E36">
    <cfRule type="expression" dxfId="34" priority="2">
      <formula>D36=""</formula>
    </cfRule>
  </conditionalFormatting>
  <conditionalFormatting sqref="E35">
    <cfRule type="expression" dxfId="33" priority="1">
      <formula>D35=""</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1"/>
  <sheetViews>
    <sheetView showGridLines="0" showZeros="0" zoomScaleNormal="100" workbookViewId="0">
      <selection activeCell="C19" sqref="C19"/>
    </sheetView>
  </sheetViews>
  <sheetFormatPr defaultColWidth="0" defaultRowHeight="0" customHeight="1" zeroHeight="1" x14ac:dyDescent="0.25"/>
  <cols>
    <col min="1" max="1" width="3.7109375" style="411" customWidth="1"/>
    <col min="2" max="2" width="67.28515625" style="411" customWidth="1"/>
    <col min="3" max="3" width="24.5703125" style="411" customWidth="1"/>
    <col min="4" max="4" width="15.7109375" style="411" customWidth="1"/>
    <col min="5" max="8" width="15.7109375" style="439" customWidth="1"/>
    <col min="9" max="12" width="15.7109375" style="411" customWidth="1"/>
    <col min="13" max="13" width="3.7109375" style="411" customWidth="1"/>
    <col min="14" max="25" width="10.5703125" style="411" hidden="1" customWidth="1"/>
    <col min="26" max="16384" width="8.85546875" style="411" hidden="1"/>
  </cols>
  <sheetData>
    <row r="1" spans="1:13" s="402" customFormat="1" ht="10.5" x14ac:dyDescent="0.25">
      <c r="A1" s="401"/>
      <c r="B1" s="401"/>
      <c r="C1" s="401"/>
      <c r="D1" s="401"/>
      <c r="E1" s="401"/>
      <c r="F1" s="401"/>
      <c r="G1" s="401"/>
      <c r="H1" s="401"/>
    </row>
    <row r="2" spans="1:13" s="406" customFormat="1" ht="22.5" x14ac:dyDescent="0.25">
      <c r="A2" s="403"/>
      <c r="B2" s="162" t="s">
        <v>67</v>
      </c>
      <c r="C2" s="199"/>
      <c r="D2" s="199"/>
      <c r="E2" s="166"/>
      <c r="F2" s="166"/>
      <c r="G2" s="166"/>
      <c r="H2" s="404"/>
      <c r="I2" s="405"/>
      <c r="J2" s="405"/>
      <c r="K2" s="405"/>
      <c r="L2" s="405"/>
    </row>
    <row r="3" spans="1:13" s="402" customFormat="1" ht="18" x14ac:dyDescent="0.25">
      <c r="A3" s="401"/>
      <c r="B3" s="165" t="s">
        <v>222</v>
      </c>
      <c r="C3" s="407"/>
      <c r="D3" s="168"/>
      <c r="E3" s="168"/>
      <c r="F3" s="168"/>
      <c r="G3" s="168"/>
      <c r="H3" s="404"/>
      <c r="I3" s="408"/>
      <c r="J3" s="408"/>
      <c r="K3" s="408"/>
      <c r="L3" s="408"/>
    </row>
    <row r="4" spans="1:13" s="402" customFormat="1" ht="16.149999999999999" customHeight="1" x14ac:dyDescent="0.25">
      <c r="A4" s="401"/>
      <c r="B4" s="167" t="s">
        <v>78</v>
      </c>
      <c r="C4" s="409"/>
      <c r="D4" s="168"/>
      <c r="E4" s="168"/>
      <c r="F4" s="168"/>
      <c r="G4" s="168"/>
      <c r="H4" s="404"/>
      <c r="I4" s="408"/>
      <c r="J4" s="408"/>
      <c r="K4" s="408"/>
      <c r="L4" s="408"/>
    </row>
    <row r="5" spans="1:13" s="402" customFormat="1" ht="12.6" customHeight="1" x14ac:dyDescent="0.25">
      <c r="A5" s="401"/>
      <c r="B5" s="169" t="s">
        <v>168</v>
      </c>
      <c r="C5" s="410"/>
      <c r="D5" s="168"/>
      <c r="E5" s="168"/>
      <c r="F5" s="168"/>
      <c r="G5" s="168"/>
      <c r="H5" s="404"/>
      <c r="I5" s="408"/>
      <c r="J5" s="408"/>
      <c r="K5" s="408"/>
      <c r="L5" s="408"/>
    </row>
    <row r="6" spans="1:13" s="402" customFormat="1" ht="12.6" customHeight="1" x14ac:dyDescent="0.25">
      <c r="A6" s="401"/>
      <c r="B6" s="206" t="s">
        <v>31</v>
      </c>
      <c r="C6" s="247"/>
      <c r="D6" s="168"/>
      <c r="E6" s="168"/>
      <c r="F6" s="168"/>
      <c r="G6" s="168"/>
      <c r="H6" s="404"/>
      <c r="I6" s="408"/>
      <c r="J6" s="408"/>
      <c r="K6" s="408"/>
      <c r="L6" s="408"/>
    </row>
    <row r="7" spans="1:13" s="402" customFormat="1" ht="12.75" x14ac:dyDescent="0.25">
      <c r="A7" s="401"/>
      <c r="B7" s="207"/>
      <c r="C7" s="207"/>
      <c r="D7" s="208"/>
      <c r="E7" s="209"/>
      <c r="F7" s="209"/>
      <c r="G7" s="209"/>
      <c r="H7" s="404"/>
      <c r="I7" s="408"/>
      <c r="J7" s="408"/>
      <c r="K7" s="408"/>
      <c r="L7" s="408"/>
    </row>
    <row r="8" spans="1:13" ht="13.5" thickBot="1" x14ac:dyDescent="0.3">
      <c r="B8" s="412"/>
      <c r="C8" s="412"/>
      <c r="D8" s="412"/>
      <c r="E8" s="413"/>
      <c r="F8" s="413"/>
      <c r="G8" s="413"/>
      <c r="H8" s="413"/>
      <c r="I8" s="413"/>
      <c r="J8" s="413"/>
      <c r="K8" s="413"/>
      <c r="L8" s="413"/>
    </row>
    <row r="9" spans="1:13" ht="12.75" x14ac:dyDescent="0.25">
      <c r="B9" s="414"/>
      <c r="C9" s="414"/>
      <c r="D9" s="414"/>
      <c r="E9" s="415"/>
      <c r="F9" s="415"/>
      <c r="G9" s="415"/>
      <c r="H9" s="415"/>
      <c r="I9" s="415"/>
      <c r="J9" s="415"/>
      <c r="K9" s="415"/>
      <c r="L9" s="415"/>
    </row>
    <row r="10" spans="1:13" ht="15" x14ac:dyDescent="0.25">
      <c r="B10" s="213" t="s">
        <v>9</v>
      </c>
      <c r="C10" s="214"/>
      <c r="D10" s="214"/>
      <c r="E10" s="214"/>
      <c r="F10" s="214"/>
      <c r="G10" s="214"/>
      <c r="H10" s="214"/>
      <c r="I10" s="214"/>
      <c r="J10" s="214"/>
      <c r="K10" s="214"/>
      <c r="L10" s="316"/>
    </row>
    <row r="11" spans="1:13" ht="12.75" x14ac:dyDescent="0.25">
      <c r="B11" s="218"/>
      <c r="C11" s="219" t="s">
        <v>23</v>
      </c>
      <c r="D11" s="219" t="s">
        <v>24</v>
      </c>
      <c r="E11" s="219" t="s">
        <v>25</v>
      </c>
      <c r="F11" s="219" t="s">
        <v>26</v>
      </c>
      <c r="G11" s="219" t="s">
        <v>53</v>
      </c>
      <c r="H11" s="219" t="s">
        <v>56</v>
      </c>
      <c r="I11" s="219" t="s">
        <v>57</v>
      </c>
      <c r="J11" s="219" t="s">
        <v>58</v>
      </c>
      <c r="K11" s="219" t="s">
        <v>59</v>
      </c>
      <c r="L11" s="219" t="s">
        <v>60</v>
      </c>
    </row>
    <row r="12" spans="1:13" ht="12.6" customHeight="1" x14ac:dyDescent="0.25">
      <c r="B12" s="190" t="s">
        <v>61</v>
      </c>
      <c r="C12" s="178">
        <v>112</v>
      </c>
      <c r="D12" s="178">
        <v>112</v>
      </c>
      <c r="E12" s="178">
        <v>122</v>
      </c>
      <c r="F12" s="178">
        <v>132</v>
      </c>
      <c r="G12" s="178">
        <v>132</v>
      </c>
      <c r="H12" s="178">
        <v>132</v>
      </c>
      <c r="I12" s="178">
        <v>132</v>
      </c>
      <c r="J12" s="178">
        <v>132</v>
      </c>
      <c r="K12" s="178">
        <v>132</v>
      </c>
      <c r="L12" s="178">
        <v>132</v>
      </c>
      <c r="M12" s="416"/>
    </row>
    <row r="13" spans="1:13" ht="12.6" customHeight="1" x14ac:dyDescent="0.25">
      <c r="B13" s="190" t="s">
        <v>105</v>
      </c>
      <c r="C13" s="222">
        <v>4</v>
      </c>
      <c r="D13" s="222">
        <v>4</v>
      </c>
      <c r="E13" s="222">
        <v>6</v>
      </c>
      <c r="F13" s="222">
        <v>8</v>
      </c>
      <c r="G13" s="222">
        <v>8</v>
      </c>
      <c r="H13" s="222">
        <v>8</v>
      </c>
      <c r="I13" s="222">
        <v>8</v>
      </c>
      <c r="J13" s="222">
        <v>8</v>
      </c>
      <c r="K13" s="222">
        <v>8</v>
      </c>
      <c r="L13" s="222">
        <v>8</v>
      </c>
    </row>
    <row r="14" spans="1:13" ht="12.75" x14ac:dyDescent="0.25">
      <c r="B14" s="190" t="s">
        <v>75</v>
      </c>
      <c r="C14" s="178">
        <f>SUM(C12:C13)</f>
        <v>116</v>
      </c>
      <c r="D14" s="178">
        <f t="shared" ref="D14:L14" si="0">SUM(D12:D13)</f>
        <v>116</v>
      </c>
      <c r="E14" s="178">
        <f t="shared" si="0"/>
        <v>128</v>
      </c>
      <c r="F14" s="178">
        <f t="shared" si="0"/>
        <v>140</v>
      </c>
      <c r="G14" s="178">
        <f t="shared" si="0"/>
        <v>140</v>
      </c>
      <c r="H14" s="178">
        <f t="shared" si="0"/>
        <v>140</v>
      </c>
      <c r="I14" s="178">
        <f t="shared" si="0"/>
        <v>140</v>
      </c>
      <c r="J14" s="178">
        <f t="shared" si="0"/>
        <v>140</v>
      </c>
      <c r="K14" s="178">
        <f t="shared" si="0"/>
        <v>140</v>
      </c>
      <c r="L14" s="178">
        <f t="shared" si="0"/>
        <v>140</v>
      </c>
    </row>
    <row r="15" spans="1:13" ht="13.5" thickBot="1" x14ac:dyDescent="0.3">
      <c r="B15" s="412"/>
      <c r="C15" s="412"/>
      <c r="D15" s="412"/>
      <c r="E15" s="413"/>
      <c r="F15" s="413"/>
      <c r="G15" s="413"/>
      <c r="H15" s="413"/>
      <c r="I15" s="413"/>
      <c r="J15" s="413"/>
      <c r="K15" s="413"/>
      <c r="L15" s="413"/>
    </row>
    <row r="16" spans="1:13" ht="12.75" x14ac:dyDescent="0.25">
      <c r="B16" s="414"/>
      <c r="C16" s="414"/>
      <c r="D16" s="414"/>
      <c r="E16" s="415"/>
      <c r="F16" s="415"/>
      <c r="G16" s="415"/>
      <c r="H16" s="415"/>
      <c r="I16" s="415"/>
      <c r="J16" s="415"/>
      <c r="K16" s="415"/>
      <c r="L16" s="415"/>
    </row>
    <row r="17" spans="2:14" ht="18" x14ac:dyDescent="0.25">
      <c r="B17" s="417" t="s">
        <v>77</v>
      </c>
      <c r="C17" s="418"/>
      <c r="D17" s="418"/>
      <c r="E17" s="419"/>
      <c r="F17" s="420"/>
      <c r="G17" s="401"/>
      <c r="H17" s="401"/>
    </row>
    <row r="18" spans="2:14" ht="25.5" x14ac:dyDescent="0.25">
      <c r="B18" s="421" t="s">
        <v>2</v>
      </c>
      <c r="C18" s="422" t="s">
        <v>181</v>
      </c>
      <c r="D18" s="422" t="s">
        <v>223</v>
      </c>
      <c r="E18" s="423" t="s">
        <v>3</v>
      </c>
      <c r="F18" s="424" t="s">
        <v>76</v>
      </c>
      <c r="G18" s="401"/>
      <c r="H18" s="401"/>
      <c r="M18" s="416"/>
    </row>
    <row r="19" spans="2:14" ht="12.75" x14ac:dyDescent="0.25">
      <c r="B19" s="425" t="str">
        <f>+B12</f>
        <v>Dosimeters (meten gamma- én röntgenstraling)</v>
      </c>
      <c r="C19" s="103" t="s">
        <v>0</v>
      </c>
      <c r="D19" s="103"/>
      <c r="E19" s="161"/>
      <c r="F19" s="426">
        <f>+D19*(1-E19)</f>
        <v>0</v>
      </c>
      <c r="G19" s="401"/>
      <c r="H19" s="401"/>
    </row>
    <row r="20" spans="2:14" ht="12.75" x14ac:dyDescent="0.25">
      <c r="B20" s="427" t="str">
        <f>+B13</f>
        <v>Dosimeters (meten gamma-, röntgen- én neutronenstraling)</v>
      </c>
      <c r="C20" s="103" t="s">
        <v>0</v>
      </c>
      <c r="D20" s="103"/>
      <c r="E20" s="104"/>
      <c r="F20" s="426">
        <f>+D20*(1-E20)</f>
        <v>0</v>
      </c>
      <c r="G20" s="401"/>
      <c r="H20" s="401"/>
    </row>
    <row r="21" spans="2:14" ht="13.5" thickBot="1" x14ac:dyDescent="0.3">
      <c r="B21" s="412"/>
      <c r="C21" s="412" t="s">
        <v>0</v>
      </c>
      <c r="D21" s="412"/>
      <c r="E21" s="413"/>
      <c r="F21" s="413"/>
      <c r="G21" s="413"/>
      <c r="H21" s="413"/>
      <c r="I21" s="413"/>
      <c r="J21" s="413"/>
      <c r="K21" s="413"/>
      <c r="L21" s="413"/>
    </row>
    <row r="22" spans="2:14" ht="12.75" x14ac:dyDescent="0.25">
      <c r="B22" s="414"/>
      <c r="C22" s="414"/>
      <c r="D22" s="414"/>
      <c r="E22" s="415"/>
      <c r="F22" s="415"/>
      <c r="G22" s="415"/>
      <c r="H22" s="415"/>
      <c r="I22" s="415"/>
      <c r="J22" s="415"/>
      <c r="K22" s="415"/>
      <c r="L22" s="415"/>
    </row>
    <row r="23" spans="2:14" ht="30" x14ac:dyDescent="0.25">
      <c r="B23" s="428" t="str">
        <f>"Kalibaratie " &amp;B12</f>
        <v>Kalibaratie Dosimeters (meten gamma- én röntgenstraling)</v>
      </c>
      <c r="C23" s="219" t="str">
        <f t="shared" ref="C23:L23" si="1">+C11</f>
        <v>Jaar 1</v>
      </c>
      <c r="D23" s="429" t="str">
        <f t="shared" si="1"/>
        <v>Jaar 2</v>
      </c>
      <c r="E23" s="219" t="str">
        <f t="shared" si="1"/>
        <v>Jaar 3</v>
      </c>
      <c r="F23" s="219" t="str">
        <f t="shared" si="1"/>
        <v>Jaar 4</v>
      </c>
      <c r="G23" s="219" t="str">
        <f t="shared" si="1"/>
        <v>Jaar 5</v>
      </c>
      <c r="H23" s="219" t="str">
        <f t="shared" si="1"/>
        <v>Jaar 6</v>
      </c>
      <c r="I23" s="219" t="str">
        <f t="shared" si="1"/>
        <v>Jaar 7</v>
      </c>
      <c r="J23" s="219" t="str">
        <f t="shared" si="1"/>
        <v>Jaar 8</v>
      </c>
      <c r="K23" s="219" t="str">
        <f t="shared" si="1"/>
        <v>Jaar 9</v>
      </c>
      <c r="L23" s="219" t="str">
        <f t="shared" si="1"/>
        <v>Jaar 10</v>
      </c>
      <c r="M23" s="197"/>
      <c r="N23" s="197"/>
    </row>
    <row r="24" spans="2:14" ht="15" x14ac:dyDescent="0.25">
      <c r="B24" s="292" t="s">
        <v>110</v>
      </c>
      <c r="C24" s="430"/>
      <c r="D24" s="431" t="s">
        <v>0</v>
      </c>
      <c r="E24" s="432"/>
      <c r="F24" s="293">
        <f>+F12</f>
        <v>132</v>
      </c>
      <c r="G24" s="432"/>
      <c r="H24" s="432"/>
      <c r="I24" s="293">
        <f>+I12</f>
        <v>132</v>
      </c>
      <c r="J24" s="432"/>
      <c r="K24" s="432"/>
      <c r="L24" s="432"/>
      <c r="M24" s="197"/>
      <c r="N24" s="197"/>
    </row>
    <row r="25" spans="2:14" ht="13.5" thickBot="1" x14ac:dyDescent="0.3">
      <c r="B25" s="292" t="s">
        <v>32</v>
      </c>
      <c r="C25" s="433">
        <f t="shared" ref="C25" si="2">+C24*$E$19</f>
        <v>0</v>
      </c>
      <c r="D25" s="434"/>
      <c r="E25" s="435"/>
      <c r="F25" s="297">
        <f>+F24*$F$19</f>
        <v>0</v>
      </c>
      <c r="G25" s="435"/>
      <c r="H25" s="435"/>
      <c r="I25" s="297">
        <f>+I24*$F$19</f>
        <v>0</v>
      </c>
      <c r="J25" s="435"/>
      <c r="K25" s="435"/>
      <c r="L25" s="435"/>
      <c r="M25" s="205"/>
      <c r="N25" s="205"/>
    </row>
    <row r="26" spans="2:14" ht="16.5" thickTop="1" thickBot="1" x14ac:dyDescent="0.3">
      <c r="B26" s="436" t="s">
        <v>62</v>
      </c>
      <c r="C26" s="300">
        <f>SUM(C25:L25)</f>
        <v>0</v>
      </c>
      <c r="D26" s="239"/>
      <c r="E26" s="239"/>
      <c r="F26" s="239"/>
      <c r="G26" s="239"/>
      <c r="H26" s="239"/>
      <c r="I26" s="239"/>
      <c r="J26" s="239"/>
      <c r="K26" s="197"/>
      <c r="L26" s="205"/>
      <c r="M26" s="205"/>
      <c r="N26" s="205"/>
    </row>
    <row r="27" spans="2:14" ht="14.25" thickTop="1" thickBot="1" x14ac:dyDescent="0.3">
      <c r="B27" s="412"/>
      <c r="C27" s="412"/>
      <c r="D27" s="412"/>
      <c r="E27" s="413"/>
      <c r="F27" s="413"/>
      <c r="G27" s="413"/>
      <c r="H27" s="413"/>
      <c r="I27" s="413"/>
      <c r="J27" s="413"/>
      <c r="K27" s="413"/>
      <c r="L27" s="413"/>
    </row>
    <row r="28" spans="2:14" ht="12.75" x14ac:dyDescent="0.25">
      <c r="B28" s="414"/>
      <c r="C28" s="414"/>
      <c r="D28" s="414"/>
      <c r="E28" s="415"/>
      <c r="F28" s="415"/>
      <c r="G28" s="415"/>
      <c r="H28" s="415"/>
      <c r="I28" s="415"/>
      <c r="J28" s="415"/>
      <c r="K28" s="415"/>
      <c r="L28" s="415"/>
    </row>
    <row r="29" spans="2:14" ht="30" x14ac:dyDescent="0.25">
      <c r="B29" s="428" t="str">
        <f>"Kalibaratie " &amp;B13</f>
        <v>Kalibaratie Dosimeters (meten gamma-, röntgen- én neutronenstraling)</v>
      </c>
      <c r="C29" s="219" t="str">
        <f>+C23</f>
        <v>Jaar 1</v>
      </c>
      <c r="D29" s="219" t="str">
        <f t="shared" ref="D29:L29" si="3">+D23</f>
        <v>Jaar 2</v>
      </c>
      <c r="E29" s="219" t="str">
        <f t="shared" si="3"/>
        <v>Jaar 3</v>
      </c>
      <c r="F29" s="219" t="str">
        <f t="shared" si="3"/>
        <v>Jaar 4</v>
      </c>
      <c r="G29" s="219" t="str">
        <f t="shared" si="3"/>
        <v>Jaar 5</v>
      </c>
      <c r="H29" s="219" t="str">
        <f t="shared" si="3"/>
        <v>Jaar 6</v>
      </c>
      <c r="I29" s="219" t="str">
        <f t="shared" si="3"/>
        <v>Jaar 7</v>
      </c>
      <c r="J29" s="219" t="str">
        <f t="shared" si="3"/>
        <v>Jaar 8</v>
      </c>
      <c r="K29" s="219" t="str">
        <f t="shared" si="3"/>
        <v>Jaar 9</v>
      </c>
      <c r="L29" s="219" t="str">
        <f t="shared" si="3"/>
        <v>Jaar 10</v>
      </c>
    </row>
    <row r="30" spans="2:14" ht="12.75" x14ac:dyDescent="0.25">
      <c r="B30" s="292" t="s">
        <v>110</v>
      </c>
      <c r="C30" s="431"/>
      <c r="D30" s="431" t="s">
        <v>0</v>
      </c>
      <c r="E30" s="431"/>
      <c r="F30" s="431">
        <v>8</v>
      </c>
      <c r="G30" s="432"/>
      <c r="H30" s="431" t="s">
        <v>0</v>
      </c>
      <c r="I30" s="293">
        <f>+I13</f>
        <v>8</v>
      </c>
      <c r="J30" s="431" t="s">
        <v>0</v>
      </c>
      <c r="K30" s="431" t="s">
        <v>0</v>
      </c>
      <c r="L30" s="431" t="s">
        <v>0</v>
      </c>
    </row>
    <row r="31" spans="2:14" ht="13.5" thickBot="1" x14ac:dyDescent="0.3">
      <c r="B31" s="292" t="s">
        <v>32</v>
      </c>
      <c r="C31" s="434">
        <f t="shared" ref="C31:E31" si="4">+C30*$E$19</f>
        <v>0</v>
      </c>
      <c r="D31" s="434"/>
      <c r="E31" s="434">
        <f t="shared" si="4"/>
        <v>0</v>
      </c>
      <c r="F31" s="297">
        <f>+F30*$F$20</f>
        <v>0</v>
      </c>
      <c r="G31" s="435"/>
      <c r="H31" s="434"/>
      <c r="I31" s="297">
        <f>+I30*$F$20</f>
        <v>0</v>
      </c>
      <c r="J31" s="434"/>
      <c r="K31" s="434"/>
      <c r="L31" s="434"/>
    </row>
    <row r="32" spans="2:14" ht="16.5" thickTop="1" thickBot="1" x14ac:dyDescent="0.3">
      <c r="B32" s="436" t="s">
        <v>62</v>
      </c>
      <c r="C32" s="300">
        <f>SUM(C31:L31)</f>
        <v>0</v>
      </c>
      <c r="D32" s="239"/>
      <c r="E32" s="239"/>
      <c r="F32" s="239"/>
      <c r="G32" s="239"/>
      <c r="H32" s="239"/>
      <c r="I32" s="239"/>
      <c r="J32" s="239"/>
      <c r="K32" s="197"/>
      <c r="L32" s="205"/>
    </row>
    <row r="33" spans="2:12" ht="14.25" thickTop="1" thickBot="1" x14ac:dyDescent="0.3">
      <c r="B33" s="412"/>
      <c r="C33" s="412"/>
      <c r="D33" s="412"/>
      <c r="E33" s="413"/>
      <c r="F33" s="413"/>
      <c r="G33" s="413"/>
      <c r="H33" s="413"/>
      <c r="I33" s="413"/>
      <c r="J33" s="413"/>
      <c r="K33" s="413"/>
      <c r="L33" s="413"/>
    </row>
    <row r="34" spans="2:12" ht="12.75" x14ac:dyDescent="0.25">
      <c r="B34" s="414"/>
      <c r="C34" s="414"/>
      <c r="D34" s="414"/>
      <c r="E34" s="415"/>
      <c r="F34" s="415"/>
      <c r="G34" s="415"/>
      <c r="H34" s="415"/>
      <c r="I34" s="415"/>
      <c r="J34" s="415"/>
      <c r="K34" s="415"/>
      <c r="L34" s="415"/>
    </row>
    <row r="35" spans="2:12" ht="13.5" thickBot="1" x14ac:dyDescent="0.3">
      <c r="B35" s="437" t="s">
        <v>52</v>
      </c>
      <c r="C35" s="303">
        <f>+C26+C32</f>
        <v>0</v>
      </c>
      <c r="E35" s="411"/>
      <c r="F35" s="411"/>
      <c r="G35" s="411"/>
      <c r="H35" s="411"/>
    </row>
    <row r="36" spans="2:12" ht="14.25" thickTop="1" thickBot="1" x14ac:dyDescent="0.3">
      <c r="B36" s="412"/>
      <c r="C36" s="412"/>
      <c r="D36" s="413"/>
      <c r="E36" s="413"/>
      <c r="F36" s="413"/>
      <c r="G36" s="413"/>
      <c r="H36" s="413"/>
      <c r="I36" s="413"/>
      <c r="J36" s="413"/>
      <c r="K36" s="413"/>
      <c r="L36" s="413"/>
    </row>
    <row r="37" spans="2:12" ht="12.75" x14ac:dyDescent="0.25">
      <c r="B37" s="414"/>
      <c r="C37" s="414"/>
      <c r="D37" s="438"/>
      <c r="E37" s="438"/>
      <c r="F37" s="438"/>
      <c r="G37" s="438"/>
    </row>
    <row r="38" spans="2:12" ht="12.6" customHeight="1" x14ac:dyDescent="0.25"/>
    <row r="39" spans="2:12" ht="12.6" customHeight="1" x14ac:dyDescent="0.25"/>
    <row r="40" spans="2:12" ht="12.6" hidden="1" customHeight="1" x14ac:dyDescent="0.25"/>
    <row r="41" spans="2:12" ht="12.6" hidden="1" customHeight="1" x14ac:dyDescent="0.25"/>
    <row r="42" spans="2:12" ht="12.6" hidden="1" customHeight="1" x14ac:dyDescent="0.25"/>
    <row r="43" spans="2:12" ht="12.6" hidden="1" customHeight="1" x14ac:dyDescent="0.25"/>
    <row r="44" spans="2:12" ht="12.6" hidden="1" customHeight="1" x14ac:dyDescent="0.25"/>
    <row r="45" spans="2:12" ht="12.6" hidden="1" customHeight="1" x14ac:dyDescent="0.25"/>
    <row r="46" spans="2:12" ht="12.6" hidden="1" customHeight="1" x14ac:dyDescent="0.25"/>
    <row r="47" spans="2:12" ht="12.6" hidden="1" customHeight="1" x14ac:dyDescent="0.25"/>
    <row r="48" spans="2:12" ht="12.6" hidden="1" customHeight="1" x14ac:dyDescent="0.25"/>
    <row r="49" ht="12.6" hidden="1" customHeight="1" x14ac:dyDescent="0.25"/>
    <row r="50" ht="12.6" hidden="1" customHeight="1" x14ac:dyDescent="0.25"/>
    <row r="51" ht="12.6" hidden="1" customHeight="1" x14ac:dyDescent="0.25"/>
    <row r="52" ht="12.6" hidden="1" customHeight="1" x14ac:dyDescent="0.25"/>
    <row r="53" ht="12.6" hidden="1" customHeight="1" x14ac:dyDescent="0.25"/>
    <row r="54" ht="12.6" hidden="1" customHeight="1" x14ac:dyDescent="0.25"/>
    <row r="55" ht="12.6" hidden="1" customHeight="1" x14ac:dyDescent="0.25"/>
    <row r="56" ht="12.6" hidden="1" customHeight="1" x14ac:dyDescent="0.25"/>
    <row r="57" ht="12.6" hidden="1" customHeight="1" x14ac:dyDescent="0.25"/>
    <row r="58" ht="12.6" hidden="1" customHeight="1" x14ac:dyDescent="0.25"/>
    <row r="59" ht="12.6" hidden="1" customHeight="1" x14ac:dyDescent="0.25"/>
    <row r="60" ht="12.6" hidden="1" customHeight="1" x14ac:dyDescent="0.25"/>
    <row r="61" ht="12.6" hidden="1" customHeight="1" x14ac:dyDescent="0.25"/>
  </sheetData>
  <sheetProtection algorithmName="SHA-512" hashValue="5n8oGOb/NyTm9ckpY0wRmeOTCfgyYG/x3Ca1UAj3wnAr43//wf0vEI5K9aGZ6g+9xKtHMBfWYkVdEx3PC7GWQg==" saltValue="7yJ143i0bSlgqVG8sfEeDw==" spinCount="100000" sheet="1" objects="1" scenarios="1"/>
  <pageMargins left="0.75" right="0.75" top="0.51" bottom="0.46" header="0.5" footer="0.5"/>
  <pageSetup paperSize="9" scale="97"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pageSetUpPr fitToPage="1"/>
  </sheetPr>
  <dimension ref="A1:XFD34"/>
  <sheetViews>
    <sheetView showGridLines="0" showZeros="0" zoomScaleNormal="100" workbookViewId="0">
      <selection activeCell="B14" sqref="B14"/>
    </sheetView>
  </sheetViews>
  <sheetFormatPr defaultColWidth="0" defaultRowHeight="12.75" zeroHeight="1" x14ac:dyDescent="0.25"/>
  <cols>
    <col min="1" max="1" width="3.7109375" style="411" customWidth="1"/>
    <col min="2" max="2" width="46.42578125" style="411" customWidth="1"/>
    <col min="3" max="3" width="15.28515625" style="411" customWidth="1"/>
    <col min="4" max="4" width="8.85546875" style="411" bestFit="1" customWidth="1"/>
    <col min="5" max="5" width="26.140625" style="439" customWidth="1"/>
    <col min="6" max="6" width="18.85546875" style="439" customWidth="1"/>
    <col min="7" max="7" width="15.7109375" style="439" customWidth="1"/>
    <col min="8" max="8" width="3.7109375" style="439" customWidth="1"/>
    <col min="9" max="10" width="2.5703125" style="411" hidden="1" customWidth="1"/>
    <col min="11" max="25" width="10.5703125" style="411" hidden="1" customWidth="1"/>
    <col min="26" max="16383" width="0" style="411" hidden="1"/>
    <col min="16384" max="16384" width="41.85546875" style="411" hidden="1" customWidth="1"/>
  </cols>
  <sheetData>
    <row r="1" spans="1:9" s="402" customFormat="1" ht="10.5" x14ac:dyDescent="0.25">
      <c r="A1" s="401"/>
      <c r="B1" s="401"/>
      <c r="C1" s="401"/>
      <c r="D1" s="401"/>
      <c r="E1" s="401"/>
      <c r="F1" s="401"/>
      <c r="G1" s="401"/>
      <c r="H1" s="401"/>
    </row>
    <row r="2" spans="1:9" s="406" customFormat="1" ht="22.5" x14ac:dyDescent="0.25">
      <c r="A2" s="403"/>
      <c r="B2" s="162" t="s">
        <v>67</v>
      </c>
      <c r="C2" s="199"/>
      <c r="D2" s="199"/>
      <c r="E2" s="166"/>
      <c r="F2" s="166"/>
      <c r="G2" s="166"/>
      <c r="H2" s="401"/>
    </row>
    <row r="3" spans="1:9" s="402" customFormat="1" ht="18" x14ac:dyDescent="0.25">
      <c r="A3" s="401"/>
      <c r="B3" s="165" t="s">
        <v>222</v>
      </c>
      <c r="C3" s="407"/>
      <c r="D3" s="168"/>
      <c r="E3" s="168"/>
      <c r="F3" s="168"/>
      <c r="G3" s="168"/>
      <c r="H3" s="401"/>
    </row>
    <row r="4" spans="1:9" s="402" customFormat="1" ht="16.149999999999999" customHeight="1" x14ac:dyDescent="0.25">
      <c r="A4" s="401"/>
      <c r="B4" s="167" t="s">
        <v>69</v>
      </c>
      <c r="C4" s="409"/>
      <c r="D4" s="168"/>
      <c r="E4" s="168"/>
      <c r="F4" s="168"/>
      <c r="G4" s="168"/>
      <c r="H4" s="401"/>
    </row>
    <row r="5" spans="1:9" s="402" customFormat="1" ht="12.6" customHeight="1" x14ac:dyDescent="0.25">
      <c r="A5" s="401"/>
      <c r="B5" s="169" t="s">
        <v>168</v>
      </c>
      <c r="C5" s="410"/>
      <c r="D5" s="168"/>
      <c r="E5" s="168"/>
      <c r="F5" s="168"/>
      <c r="G5" s="168"/>
      <c r="H5" s="401"/>
    </row>
    <row r="6" spans="1:9" s="402" customFormat="1" ht="12.6" customHeight="1" x14ac:dyDescent="0.25">
      <c r="A6" s="401"/>
      <c r="B6" s="206" t="s">
        <v>31</v>
      </c>
      <c r="C6" s="247"/>
      <c r="D6" s="168"/>
      <c r="E6" s="168"/>
      <c r="F6" s="168"/>
      <c r="G6" s="168"/>
      <c r="H6" s="401"/>
    </row>
    <row r="7" spans="1:9" s="402" customFormat="1" x14ac:dyDescent="0.25">
      <c r="A7" s="401"/>
      <c r="B7" s="207"/>
      <c r="C7" s="207"/>
      <c r="D7" s="208"/>
      <c r="E7" s="209"/>
      <c r="F7" s="209"/>
      <c r="G7" s="209"/>
      <c r="H7" s="401"/>
    </row>
    <row r="8" spans="1:9" ht="13.5" thickBot="1" x14ac:dyDescent="0.3">
      <c r="B8" s="412"/>
      <c r="C8" s="412"/>
      <c r="D8" s="412"/>
      <c r="E8" s="413"/>
      <c r="F8" s="413"/>
      <c r="G8" s="413"/>
      <c r="H8" s="401"/>
    </row>
    <row r="9" spans="1:9" x14ac:dyDescent="0.25">
      <c r="B9" s="414"/>
      <c r="C9" s="414"/>
      <c r="D9" s="438"/>
      <c r="E9" s="438"/>
      <c r="F9" s="438"/>
      <c r="G9" s="438"/>
      <c r="H9" s="401"/>
    </row>
    <row r="10" spans="1:9" ht="18" x14ac:dyDescent="0.25">
      <c r="B10" s="417" t="s">
        <v>70</v>
      </c>
      <c r="C10" s="418"/>
      <c r="D10" s="419"/>
      <c r="E10" s="419"/>
      <c r="F10" s="419" t="s">
        <v>0</v>
      </c>
      <c r="G10" s="420" t="s">
        <v>0</v>
      </c>
      <c r="H10" s="401"/>
    </row>
    <row r="11" spans="1:9" x14ac:dyDescent="0.25">
      <c r="B11" s="440"/>
      <c r="C11" s="441"/>
      <c r="D11" s="441"/>
      <c r="E11" s="441"/>
      <c r="F11" s="441"/>
      <c r="G11" s="442"/>
      <c r="H11" s="401"/>
    </row>
    <row r="12" spans="1:9" x14ac:dyDescent="0.25">
      <c r="B12" s="443" t="s">
        <v>1</v>
      </c>
      <c r="C12" s="444">
        <v>3</v>
      </c>
      <c r="D12" s="441"/>
      <c r="E12" s="441"/>
      <c r="F12" s="441"/>
      <c r="G12" s="442"/>
      <c r="H12" s="401"/>
    </row>
    <row r="13" spans="1:9" ht="40.5" x14ac:dyDescent="0.25">
      <c r="B13" s="421" t="s">
        <v>2</v>
      </c>
      <c r="C13" s="422" t="s">
        <v>28</v>
      </c>
      <c r="D13" s="423" t="s">
        <v>3</v>
      </c>
      <c r="E13" s="422" t="s">
        <v>27</v>
      </c>
      <c r="F13" s="422" t="s">
        <v>29</v>
      </c>
      <c r="G13" s="445" t="s">
        <v>23</v>
      </c>
      <c r="H13" s="401"/>
    </row>
    <row r="14" spans="1:9" x14ac:dyDescent="0.25">
      <c r="B14" s="102"/>
      <c r="C14" s="108"/>
      <c r="D14" s="104"/>
      <c r="E14" s="426">
        <f>+C14*(1-D14)</f>
        <v>0</v>
      </c>
      <c r="F14" s="446">
        <f>+C12</f>
        <v>3</v>
      </c>
      <c r="G14" s="447">
        <f>+E14*F14</f>
        <v>0</v>
      </c>
      <c r="H14" s="401"/>
    </row>
    <row r="15" spans="1:9" ht="15.75" thickBot="1" x14ac:dyDescent="0.3">
      <c r="B15" s="437" t="s">
        <v>62</v>
      </c>
      <c r="C15" s="448"/>
      <c r="D15" s="448"/>
      <c r="E15" s="448"/>
      <c r="F15" s="449" t="s">
        <v>0</v>
      </c>
      <c r="G15" s="450">
        <f>SUM(G14:G14)</f>
        <v>0</v>
      </c>
      <c r="H15" s="401"/>
    </row>
    <row r="16" spans="1:9" ht="13.5" thickTop="1" x14ac:dyDescent="0.25">
      <c r="B16" s="414"/>
      <c r="C16" s="451" t="s">
        <v>30</v>
      </c>
      <c r="D16" s="414"/>
      <c r="E16" s="415"/>
      <c r="F16" s="415"/>
      <c r="G16" s="415"/>
      <c r="H16" s="401"/>
      <c r="I16" s="439"/>
    </row>
    <row r="17" spans="2:9 16384:16384" x14ac:dyDescent="0.25">
      <c r="B17" s="414"/>
      <c r="C17" s="451"/>
      <c r="D17" s="414"/>
      <c r="E17" s="415"/>
      <c r="F17" s="415"/>
      <c r="G17" s="415"/>
      <c r="H17" s="401"/>
      <c r="I17" s="439"/>
    </row>
    <row r="18" spans="2:9 16384:16384" x14ac:dyDescent="0.25">
      <c r="B18" s="452" t="s">
        <v>95</v>
      </c>
      <c r="C18" s="414"/>
      <c r="D18" s="414"/>
      <c r="E18" s="415"/>
      <c r="F18" s="415"/>
      <c r="G18" s="415"/>
      <c r="H18" s="401"/>
    </row>
    <row r="19" spans="2:9 16384:16384" ht="13.5" thickBot="1" x14ac:dyDescent="0.3">
      <c r="B19" s="453">
        <v>1</v>
      </c>
      <c r="C19" s="412"/>
      <c r="D19" s="412"/>
      <c r="E19" s="413"/>
      <c r="F19" s="413"/>
      <c r="G19" s="413"/>
      <c r="H19" s="401"/>
    </row>
    <row r="20" spans="2:9 16384:16384" x14ac:dyDescent="0.25">
      <c r="B20" s="414"/>
      <c r="C20" s="414"/>
      <c r="D20" s="438"/>
      <c r="E20" s="438"/>
      <c r="F20" s="438"/>
      <c r="G20" s="438"/>
      <c r="H20" s="401"/>
    </row>
    <row r="21" spans="2:9 16384:16384" ht="18" x14ac:dyDescent="0.25">
      <c r="B21" s="417" t="s">
        <v>71</v>
      </c>
      <c r="C21" s="418"/>
      <c r="D21" s="419"/>
      <c r="E21" s="419"/>
      <c r="F21" s="419" t="s">
        <v>0</v>
      </c>
      <c r="G21" s="420" t="s">
        <v>0</v>
      </c>
    </row>
    <row r="22" spans="2:9 16384:16384" x14ac:dyDescent="0.25">
      <c r="B22" s="440"/>
      <c r="C22" s="441"/>
      <c r="D22" s="441"/>
      <c r="E22" s="441"/>
      <c r="F22" s="441"/>
      <c r="G22" s="442"/>
    </row>
    <row r="23" spans="2:9 16384:16384" x14ac:dyDescent="0.25">
      <c r="B23" s="443" t="s">
        <v>1</v>
      </c>
      <c r="C23" s="444">
        <v>2</v>
      </c>
      <c r="D23" s="441"/>
      <c r="E23" s="441"/>
      <c r="F23" s="441"/>
      <c r="G23" s="442"/>
    </row>
    <row r="24" spans="2:9 16384:16384" ht="40.5" x14ac:dyDescent="0.25">
      <c r="B24" s="421" t="s">
        <v>2</v>
      </c>
      <c r="C24" s="422" t="s">
        <v>28</v>
      </c>
      <c r="D24" s="423" t="s">
        <v>3</v>
      </c>
      <c r="E24" s="422" t="s">
        <v>27</v>
      </c>
      <c r="F24" s="422" t="s">
        <v>29</v>
      </c>
      <c r="G24" s="445" t="s">
        <v>23</v>
      </c>
    </row>
    <row r="25" spans="2:9 16384:16384" x14ac:dyDescent="0.25">
      <c r="B25" s="102"/>
      <c r="C25" s="108"/>
      <c r="D25" s="104">
        <v>0</v>
      </c>
      <c r="E25" s="426">
        <f>+C25*(1-D25)</f>
        <v>0</v>
      </c>
      <c r="F25" s="446">
        <f>+C23</f>
        <v>2</v>
      </c>
      <c r="G25" s="447">
        <f>+E25*F25</f>
        <v>0</v>
      </c>
    </row>
    <row r="26" spans="2:9 16384:16384" ht="15.75" thickBot="1" x14ac:dyDescent="0.3">
      <c r="B26" s="437" t="s">
        <v>62</v>
      </c>
      <c r="C26" s="448"/>
      <c r="D26" s="448"/>
      <c r="E26" s="448"/>
      <c r="F26" s="449" t="s">
        <v>0</v>
      </c>
      <c r="G26" s="450">
        <f>SUM(G25:G25)</f>
        <v>0</v>
      </c>
    </row>
    <row r="27" spans="2:9 16384:16384" ht="13.5" thickTop="1" x14ac:dyDescent="0.25">
      <c r="B27" s="414"/>
      <c r="C27" s="451" t="s">
        <v>30</v>
      </c>
      <c r="D27" s="414"/>
      <c r="E27" s="415"/>
      <c r="F27" s="415"/>
      <c r="G27" s="415"/>
    </row>
    <row r="28" spans="2:9 16384:16384" x14ac:dyDescent="0.25">
      <c r="B28" s="414"/>
      <c r="C28" s="451"/>
      <c r="D28" s="414"/>
      <c r="E28" s="415"/>
      <c r="F28" s="415"/>
      <c r="G28" s="415"/>
    </row>
    <row r="29" spans="2:9 16384:16384" x14ac:dyDescent="0.25">
      <c r="B29" s="452" t="s">
        <v>95</v>
      </c>
      <c r="C29" s="414"/>
      <c r="D29" s="414"/>
      <c r="E29" s="415"/>
      <c r="F29" s="415"/>
      <c r="G29" s="415"/>
    </row>
    <row r="30" spans="2:9 16384:16384" ht="13.5" thickBot="1" x14ac:dyDescent="0.3">
      <c r="B30" s="412"/>
      <c r="C30" s="412"/>
      <c r="D30" s="412"/>
      <c r="E30" s="413"/>
      <c r="F30" s="413"/>
      <c r="G30" s="413"/>
    </row>
    <row r="31" spans="2:9 16384:16384" x14ac:dyDescent="0.25">
      <c r="B31" s="414"/>
      <c r="C31" s="414"/>
      <c r="D31" s="438"/>
      <c r="E31" s="438"/>
      <c r="F31" s="438"/>
      <c r="G31" s="438"/>
    </row>
    <row r="32" spans="2:9 16384:16384" ht="15.75" thickBot="1" x14ac:dyDescent="0.3">
      <c r="B32" s="437" t="s">
        <v>52</v>
      </c>
      <c r="C32" s="448"/>
      <c r="D32" s="448"/>
      <c r="E32" s="448"/>
      <c r="F32" s="449" t="s">
        <v>0</v>
      </c>
      <c r="G32" s="303">
        <f>+G26+G15</f>
        <v>0</v>
      </c>
      <c r="XFD32" s="539"/>
    </row>
    <row r="33" spans="2:7 16384:16384" ht="14.25" thickTop="1" thickBot="1" x14ac:dyDescent="0.3">
      <c r="B33" s="412"/>
      <c r="C33" s="412"/>
      <c r="D33" s="412"/>
      <c r="E33" s="413"/>
      <c r="F33" s="413"/>
      <c r="G33" s="413"/>
      <c r="XFD33" s="539"/>
    </row>
    <row r="34" spans="2:7 16384:16384" x14ac:dyDescent="0.25">
      <c r="B34" s="414"/>
      <c r="C34" s="414"/>
      <c r="D34" s="438"/>
      <c r="E34" s="438"/>
      <c r="F34" s="438"/>
      <c r="G34" s="438"/>
      <c r="XFD34" s="539"/>
    </row>
  </sheetData>
  <sheetProtection algorithmName="SHA-512" hashValue="PDAo4hRJ/8SHt+1xweLbwziCti53uDzd7sWYg0XfpXYSNbZRfTUdMqQQ0k4r23wnBHB9v8AhLxnc2MfkcBM4+g==" saltValue="HEirzJvqJWxrQQskC49Qgg==" spinCount="100000" sheet="1" objects="1" scenarios="1"/>
  <mergeCells count="1">
    <mergeCell ref="XFD32:XFD34"/>
  </mergeCells>
  <pageMargins left="0.75" right="0.75" top="0.51" bottom="0.46" header="0.5" footer="0.5"/>
  <pageSetup paperSize="9" scale="9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Samenvatting</vt:lpstr>
      <vt:lpstr>0b. Dimensonering</vt:lpstr>
      <vt:lpstr>0c. Levertijden</vt:lpstr>
      <vt:lpstr>1a Aanschaf Apparatuur</vt:lpstr>
      <vt:lpstr>1b Aanschaf Overige componenten</vt:lpstr>
      <vt:lpstr>2a Gebr. Prog. CENTRAAL</vt:lpstr>
      <vt:lpstr>2b Gebr. Prog. DECENTRAAL</vt:lpstr>
      <vt:lpstr>3. Kalibratie Dosimeters</vt:lpstr>
      <vt:lpstr>4. Opleiding-Training</vt:lpstr>
      <vt:lpstr>5. Product Specifieke Diensten</vt:lpstr>
      <vt:lpstr>EMVI-Grafiek</vt:lpstr>
      <vt:lpstr>DATA</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 P.C. van Dorth</dc:creator>
  <cp:lastModifiedBy>Pieter P.C. van Dorth</cp:lastModifiedBy>
  <dcterms:created xsi:type="dcterms:W3CDTF">2019-08-27T11:41:48Z</dcterms:created>
  <dcterms:modified xsi:type="dcterms:W3CDTF">2022-11-28T10:51:57Z</dcterms:modified>
</cp:coreProperties>
</file>