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Medewerkers\Lachniet, Ronnie\EA Software Broker\Versie 1.0\Bij Inschrijving in te vullen\"/>
    </mc:Choice>
  </mc:AlternateContent>
  <bookViews>
    <workbookView xWindow="0" yWindow="0" windowWidth="28800" windowHeight="12345"/>
  </bookViews>
  <sheets>
    <sheet name="Instructie" sheetId="2" r:id="rId1"/>
    <sheet name="P1a Prijsopgave opslag" sheetId="1" r:id="rId2"/>
    <sheet name="P1a Q2-2023 prijzen O&amp;S"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 r="D13" i="4" l="1"/>
  <c r="D12" i="4"/>
  <c r="D11" i="4"/>
  <c r="D10" i="4"/>
  <c r="D9" i="4"/>
  <c r="D8" i="4"/>
  <c r="D7" i="4"/>
  <c r="D6" i="4"/>
  <c r="D5" i="4"/>
  <c r="D4" i="4"/>
  <c r="D3" i="4"/>
  <c r="E14" i="4" l="1"/>
  <c r="D19" i="1"/>
  <c r="D16" i="1"/>
  <c r="G16" i="1" s="1"/>
  <c r="D13" i="1"/>
  <c r="D10" i="1"/>
  <c r="G10" i="1" s="1"/>
  <c r="G13" i="1" l="1"/>
  <c r="D134"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6" i="4"/>
  <c r="E135" i="4" l="1"/>
  <c r="F19" i="1" s="1"/>
  <c r="C58" i="1"/>
  <c r="G19" i="1" l="1"/>
  <c r="G21" i="1" s="1"/>
  <c r="G23" i="1" s="1"/>
</calcChain>
</file>

<file path=xl/sharedStrings.xml><?xml version="1.0" encoding="utf-8"?>
<sst xmlns="http://schemas.openxmlformats.org/spreadsheetml/2006/main" count="184" uniqueCount="178">
  <si>
    <t>Contactpersoon Inschrijver:</t>
  </si>
  <si>
    <t>Tabblad: Instructie</t>
  </si>
  <si>
    <t>Nr.</t>
  </si>
  <si>
    <t>Invulinstructie</t>
  </si>
  <si>
    <t>Het niet volledig invullen van deze bijlage kan tot ongeldigverklaring van uw Inschrijving en derhalve tot uitsluiting leiden.</t>
  </si>
  <si>
    <t>Toelichting tabbladen</t>
  </si>
  <si>
    <t>Het aanbrengen van wijzigingen of het doen van aanvullingen in de prijzenbladen leidt tot ongeldigverklaring van uw Inschrijving en derhalve tot uitsluiting.</t>
  </si>
  <si>
    <t>Fictief per jaar</t>
  </si>
  <si>
    <r>
      <t xml:space="preserve">U vult uitsluitend de </t>
    </r>
    <r>
      <rPr>
        <b/>
        <sz val="9"/>
        <color theme="1"/>
        <rFont val="Verdana"/>
        <family val="2"/>
      </rPr>
      <t>geel gearceerde cellen</t>
    </r>
    <r>
      <rPr>
        <sz val="9"/>
        <color theme="1"/>
        <rFont val="Verdana"/>
        <family val="2"/>
      </rPr>
      <t xml:space="preserve"> in met de gevraagde informatie. </t>
    </r>
  </si>
  <si>
    <t>De prijsopgave dient in Euro’s en exclusief btw te geschieden.</t>
  </si>
  <si>
    <t>Naam Inschrijver:</t>
  </si>
  <si>
    <t>Datum waarop deze prijsopgave is ingediend:</t>
  </si>
  <si>
    <t xml:space="preserve">Fictief voor 4 jaar </t>
  </si>
  <si>
    <t xml:space="preserve">De in te vullen bedragen baseert u op het Beschrijvend document en bijbehorende Bijlagen. </t>
  </si>
  <si>
    <t>De opgegeven prijzen dienen op maximaal twee cijfers achter de komma te worden afgerond. Indien er meer cijfers achter de komma ingediend worden, dan wordt dit door de afrondingsformule(s) in Excel teniet gedaan.</t>
  </si>
  <si>
    <t>Het verkeerd interpreteren van het Prijsopgaveformulier komt voor verantwoordelijkheid van Inschrijver. Vragen omtrent het Prijsopgaveformulier kunt u tot de sluitingsdatum van de laatste vragenronde stellen, zoals uitgelegd in het Beschrijvend document.</t>
  </si>
  <si>
    <t>Webcenter Enterprise Capture  - processor</t>
  </si>
  <si>
    <t>Unlimited Deployment of License - Support Fee</t>
  </si>
  <si>
    <t>Software Update License &amp; Support - Siebel Public Sector CRM Base Option - Ent $M Op Budget</t>
  </si>
  <si>
    <t>Software Update License &amp; Support - Oracle Case Man - Analytics Fusion Edition - Ent $M</t>
  </si>
  <si>
    <t>Software Update License &amp; Support</t>
  </si>
  <si>
    <t>Software Update &amp; License Support - Siebel Field Service - Ent $M Op Budget Perpetual</t>
  </si>
  <si>
    <t>Software Update &amp; License Support - Siebel CRM Base - Ent $M Op Budget</t>
  </si>
  <si>
    <t>Siebel Tools</t>
  </si>
  <si>
    <t>Siebel Public Sector CRM Base Option - Enterprise $M in Operating Budget Perpetual</t>
  </si>
  <si>
    <t>Siebel Field Service - Enterprise $M in Operating Budget Perpetual</t>
  </si>
  <si>
    <t>Siebel CRM Base - Enterprise $M in Operating Budget Perpetual</t>
  </si>
  <si>
    <t>Provisioning and Patch Automation Pack for Oracle Middleware</t>
  </si>
  <si>
    <t>Provisioning and Patch Automation Pack for Database</t>
  </si>
  <si>
    <t>PeopleSoft Enterprise Time and Labor - Enterprise Employee Perpetual</t>
  </si>
  <si>
    <t>PeopleSoft Enterprise Services Procurement - Application User Perpetual</t>
  </si>
  <si>
    <t>PeopleSoft Enterprise Recruiting Solutions - Enterprise Employee Perpetual</t>
  </si>
  <si>
    <t>PeopleSoft Enterprise Purchasing - Enterprise $M in Operating Budget Perpetual</t>
  </si>
  <si>
    <t>PeopleSoft Enterprise Project Costing - Enterprise $M in Operating Budget Perpetual</t>
  </si>
  <si>
    <t>PeopleSoft Enterprise Planning and Budgeting - Enterprise $M in Operating Budget Perpetual</t>
  </si>
  <si>
    <t>PeopleSoft Enterprise Payroll Interface - Enterprise Employee Perpetual</t>
  </si>
  <si>
    <t>PeopleSoft Enterprise Payroll - Enterprise Employee Perpetual</t>
  </si>
  <si>
    <t>PeopleSoft Enterprise Order Management - Enterprise $M in Operating Budget Perpetual</t>
  </si>
  <si>
    <t>PeopleSoft Enterprise Inventory - Enterprise $M in Operating Budget Perpetual</t>
  </si>
  <si>
    <t>PeopleSoft Enterprise Human Resources - Enterprise Employee Perpetual</t>
  </si>
  <si>
    <t>PeopleSoft Enterprise Financials - Enterprise $M in Operating Budget Perpetual</t>
  </si>
  <si>
    <t>PeopleSoft Enterprise Expenses - Enterprise $M in Operating Budget Perpetual</t>
  </si>
  <si>
    <t>PeopleSoft Enterprise eSupplier Connection - Enterprise $M in Operating Budget Perpetual</t>
  </si>
  <si>
    <t>PeopleSoft Enterprise eSttlements - Enterprise $M in operating Budget Perpetual</t>
  </si>
  <si>
    <t>PeopleSoft Enterprise eSettlements - Enterprise $M in Operating Budget Perpetual</t>
  </si>
  <si>
    <t>PeopleSoft Enterprise eProcurement - Enterprise $M in Operating Budget Perpetual</t>
  </si>
  <si>
    <t>PeopleSoft Enterprise ePerformance - Enterprise Employee Perpetual</t>
  </si>
  <si>
    <t>PeopleSoft Enterprise Enterprise Learning Management - Enterprise Employee Perpetual</t>
  </si>
  <si>
    <t>PeopleSoft Enterprise eCompensation - Enterprise Employee Perpetual</t>
  </si>
  <si>
    <t>PeopleSoft Enterprise Directory Interface - Enterprise Employee Perpetual</t>
  </si>
  <si>
    <t>PeopleSoft Enterprise Contracts - Enterprise $M in Operating Budget Perpetual</t>
  </si>
  <si>
    <t>PeopleSoft Enterprise contract-Enterprise $M in operating budget Perpetual</t>
  </si>
  <si>
    <t>PeopleSoft Enterprise Catalog Management - Application User Perpetual</t>
  </si>
  <si>
    <t>PeopleSoft Enterprise and Budgeting - Enterprise $M in operating Budget Perpetual</t>
  </si>
  <si>
    <t>PeopleSoft Enterpise Financials - Enterprise $M in operating Budget Perpetual</t>
  </si>
  <si>
    <t>Oracle WebLogic Suite</t>
  </si>
  <si>
    <t>Oracle Weblogic Server Management Pack Enterprise Edition - Named User Plus Perpetual</t>
  </si>
  <si>
    <t>Oracle WebCenter Content Server - Processor Perpetual</t>
  </si>
  <si>
    <t>Oracle WebCenter Content Named User</t>
  </si>
  <si>
    <t>Oracle WebCenter Content - Named User Plus Perpetual</t>
  </si>
  <si>
    <t xml:space="preserve">Oracle WebCenter Content </t>
  </si>
  <si>
    <t>Oracle WebCenter Content</t>
  </si>
  <si>
    <t>Oracle WebCenter Applications Adapter for Siebel</t>
  </si>
  <si>
    <t>Oracle Web Tier - Named User Plus Perpetual</t>
  </si>
  <si>
    <t>Oracle User Productivity Kit Standard - UPK Developer Perpetual</t>
  </si>
  <si>
    <t>Oracle User Productivity Kit - UPK Employee Perpetual</t>
  </si>
  <si>
    <t>Oracle Unified Business Process Management Suite</t>
  </si>
  <si>
    <t>Oracle Tuxedo - Named User Plus Perpetual</t>
  </si>
  <si>
    <t>Oracle Tuxedo</t>
  </si>
  <si>
    <t>Oracle Tuning Pack - Named User Plus Perpetual</t>
  </si>
  <si>
    <t>Oracle Tuning Pack</t>
  </si>
  <si>
    <t>Oracle TRACE</t>
  </si>
  <si>
    <t>Oracle SOA Suite for Oracle Middleware</t>
  </si>
  <si>
    <t>Oracle Real User Experience Insight</t>
  </si>
  <si>
    <t xml:space="preserve">Oracle Real Time Decision Server </t>
  </si>
  <si>
    <t>Oracle Real Time Decision Base Application</t>
  </si>
  <si>
    <t>Oracle Real Application Testing</t>
  </si>
  <si>
    <t>Oracle Real Application Clusters</t>
  </si>
  <si>
    <t xml:space="preserve">Oracle Rdb Enterprise Edition </t>
  </si>
  <si>
    <t>Oracle Programmer for Rdb</t>
  </si>
  <si>
    <t>Oracle Programmer - Named User Plus Perpetual</t>
  </si>
  <si>
    <t>Oracle Programmer</t>
  </si>
  <si>
    <t>Oracle Policy Modeling</t>
  </si>
  <si>
    <t>Oracle Policy Automation Connector for Siebel</t>
  </si>
  <si>
    <t>Oracle Policy Automation</t>
  </si>
  <si>
    <t>Oracle Partitioning - Named User Plus Perpetual</t>
  </si>
  <si>
    <t>Oracle Partitioning</t>
  </si>
  <si>
    <t>Oracle OLAP</t>
  </si>
  <si>
    <t>Oracle Management Pack Plus for SOA</t>
  </si>
  <si>
    <t>Oracle Management Pack for Oracle GoldenGate</t>
  </si>
  <si>
    <t>Oracle Management Pack for Oracle Data Integrator - Named User Plus Perpetual</t>
  </si>
  <si>
    <t>Oracle Internet Developer Suite</t>
  </si>
  <si>
    <t>Oracle Informatica PowerCenter and PowerConnect Adapters - Processor Perpetual</t>
  </si>
  <si>
    <t>Oracle Informatica PowerCenter and PowerConnect Adapters</t>
  </si>
  <si>
    <t>Oracle Identity and Access Management Suite Plus - Non Employee User - External Perpetual</t>
  </si>
  <si>
    <t>Oracle Identity and Access Management Suite Plus - Employee User Perpetual</t>
  </si>
  <si>
    <t>Oracle GoldenGate</t>
  </si>
  <si>
    <t>Oracle Directory Services Plus - Processor Perpetual</t>
  </si>
  <si>
    <t>Oracle Diagnostics Pack</t>
  </si>
  <si>
    <t>Oracle Diagnostics  Pack - Named User Plus Perpetual</t>
  </si>
  <si>
    <t>Oracle Database Vault - Processor Perputual</t>
  </si>
  <si>
    <t>Oracle Database Enterprise - Market Driven Support (1-50 DBs)</t>
  </si>
  <si>
    <t>Oracle Database Enterprise</t>
  </si>
  <si>
    <t>Oracle Data Integrator Enterprise Edition - Processor Perpetual</t>
  </si>
  <si>
    <t>Oracle Data Integrator Enterprise Edition - Named User Plus Perpetual</t>
  </si>
  <si>
    <t>Oracle CODASYL DBMS</t>
  </si>
  <si>
    <t xml:space="preserve">Oracle CDD/ Repository </t>
  </si>
  <si>
    <t>Oracle Case Management Analytics Fusion Edition - Enterprise $M in Operating Budget Perpetual</t>
  </si>
  <si>
    <t>Oracle Business Intelligence Suite Extended Edition - Processor Perpetual</t>
  </si>
  <si>
    <t>Oracle Business Intelligence Suite Enterprise Edition Plus</t>
  </si>
  <si>
    <t>Oracle Business Intelligence Server Enterprise Edition - Named User Plus Perpetual</t>
  </si>
  <si>
    <t>Oracle Business Intelligence Server Administrator - Named User Plus Perpetual</t>
  </si>
  <si>
    <t>Oracle Application Management Suite for Siebel</t>
  </si>
  <si>
    <t>Oracle Advanced Security</t>
  </si>
  <si>
    <t>Oracle Advanced Compression</t>
  </si>
  <si>
    <t>Oracle Active Data Guard - processor perputual</t>
  </si>
  <si>
    <t>Oracle Active Data Guard</t>
  </si>
  <si>
    <t>Oracle Access Management Suite Plus - Named User Plus Perpetual</t>
  </si>
  <si>
    <t>Oracle Access Management Suite Plus</t>
  </si>
  <si>
    <t>Oracle  CRM On Demand</t>
  </si>
  <si>
    <t>MicroFocus Visual COBOL for linux and unix for 2 named users (mfs is microfocus; 3rd party program)</t>
  </si>
  <si>
    <t>Micro Focus Svr Expr 2.x Unix</t>
  </si>
  <si>
    <t>Market Driven Support 11GR2</t>
  </si>
  <si>
    <t>Extended Support voor Oracle Directory Services</t>
  </si>
  <si>
    <t>Configuration Management Pack for Oracle Middleware</t>
  </si>
  <si>
    <t>Configuration Management Pack</t>
  </si>
  <si>
    <t>Change Management Pack</t>
  </si>
  <si>
    <t>Business Process Management Suite</t>
  </si>
  <si>
    <t>Advanced Compression - processor</t>
  </si>
  <si>
    <t>ACS tbv Werk.nl</t>
  </si>
  <si>
    <t>2e uitbreiding Operational Budget Siebel Pulblic Sector CRM Base Option</t>
  </si>
  <si>
    <t>2e uitbreiding Operational Budget Siebel Field Service</t>
  </si>
  <si>
    <t>2e uitbreiding Operational Budget Siebel CRM Base</t>
  </si>
  <si>
    <t>2e uitbreiding Operational Budget Oracle Case Management Analytics Fusion</t>
  </si>
  <si>
    <t>(*) Oracle Case management Analytics Fusion Edition - Enterprise $M in operating Budget Perptual</t>
  </si>
  <si>
    <t>Oracle</t>
  </si>
  <si>
    <t>Aantal</t>
  </si>
  <si>
    <t>Subtotalen</t>
  </si>
  <si>
    <t>Opslagpercentage</t>
  </si>
  <si>
    <t>In te vullen opslagpercentage, maximaal 2 cijfers achter de komma</t>
  </si>
  <si>
    <t>Ingevuld percentage afgerond op twee decimalen</t>
  </si>
  <si>
    <t>UWV Europese aanbesteding voor Standaardprogrammatuur en Licentie Management met kenmerk RLA.2022.209</t>
  </si>
  <si>
    <t>Uitgangspunten/randvoorwaarden</t>
  </si>
  <si>
    <t>*Het opslagpercentage wordt gedurende de looptijd van de raamovereenkomst niet geïndexeerd.
*Minimaal -1%, maximaal 1%.</t>
  </si>
  <si>
    <t>*Het opslagpercentage wordt gedurende de looptijd van de raamovereenkomst niet geïndexeerd.
*Minimaal -1%, maximaal 2%.</t>
  </si>
  <si>
    <t>IBM</t>
  </si>
  <si>
    <t>Cloud Pack Automation Virtual Processor Core Licentie en Sub &amp; Support</t>
  </si>
  <si>
    <t>IBM QRadar Core Appliance xx29 G2 Appliance Install Appliance + Subscription and Support 12 Months</t>
  </si>
  <si>
    <t>IBM QRadar Core Appliance xx29 G2 Business Critical Service Upgrade Appliance Install Initial Appliance Business Critical Service Up grade 12 Months</t>
  </si>
  <si>
    <t>IBM QRadar Core Appliance xx29 G2 HardDrive Retention Service Upgrade Appliance Install Initial Appliance Hard Drive Retention Servi ce Upgrade 12 Months</t>
  </si>
  <si>
    <t>IBM QRadar Core Appliance xx48 G2 Appliance Install Appliance + Subscription and Support 12 Months</t>
  </si>
  <si>
    <t>IBM QRadar Core Appliance xx48 G2 Business Critical Service Upgrade Appliance Install Initial Appliance Business Critical Service Up grade 12 Months</t>
  </si>
  <si>
    <t>IBM QRadar Core Appliance xx48 G2 HardDrive Retention Service Upgrade Appliance Install Initial Appliance Hard Drive Retention Servi ce Upgrade 12 Months</t>
  </si>
  <si>
    <t>IBM QRadar High Availability Software Install License + SW Subscription &amp; Support 12 Months</t>
  </si>
  <si>
    <t>IBM QRadar Software for Non-Production Install License + SW Subscription &amp; Support 12 Months</t>
  </si>
  <si>
    <t>IBM QRadar Software Node Install Annual SW Subscription &amp; Support Renewal 12 Months</t>
  </si>
  <si>
    <t>IBM QRadar Software Node Install License + SW Subscription &amp; Support 12 Months</t>
  </si>
  <si>
    <t>n.v.t.</t>
  </si>
  <si>
    <t>Prijsonderdeel 1.A.1 Opslagpercentage bij Standaardprogrammatuur en Dienstverlening - Adobe</t>
  </si>
  <si>
    <t>Prijsonderdeel 1.A.2 Opslagpercentage bij Standaardprogrammatuur en Dienstverlening - IBM</t>
  </si>
  <si>
    <t>Prijsonderdeel 1.A.3 Opslagpercentage bij Standaardprgrammatuur en Dienstverlening - Microsoft</t>
  </si>
  <si>
    <t>Prijsonderdeel 1.A.4 Opslagpercentage bij Standaardprogrammatuur en Dienstverlening - Oracle</t>
  </si>
  <si>
    <t>Softwarefabrikant</t>
  </si>
  <si>
    <t>Totalen per Softwarefabrikant</t>
  </si>
  <si>
    <t>Prijs per stuk voor verlenging (renewal) onderhoud &amp; support</t>
  </si>
  <si>
    <t>Verlengingsprijs per Softwarefabrikant Q2 2023</t>
  </si>
  <si>
    <r>
      <t xml:space="preserve">De totaalsom van alle prijzen dient alle kosten te bevatten </t>
    </r>
    <r>
      <rPr>
        <b/>
        <sz val="9"/>
        <color theme="1"/>
        <rFont val="Verdana"/>
        <family val="2"/>
      </rPr>
      <t xml:space="preserve">(all-in) </t>
    </r>
    <r>
      <rPr>
        <sz val="9"/>
        <color theme="1"/>
        <rFont val="Verdana"/>
        <family val="2"/>
      </rPr>
      <t>die nodig zijn voor de inkoop en het uitvoeren van de diensten zoals genoemd in de Aanbestedingsdocumenten, inclusief overhead, uitvoeringskosten, reiskosten, algemene kosten, risico, afschrijvingskosten en dergelijke. U kunt behoudens de vermeldde prijsonderdelen geen andere prijzen of kosten bij UWV in rekening brengen.</t>
    </r>
  </si>
  <si>
    <t>Geraamd jaarbedrag o.b.v. huidige netto inkoopprijs voor UWV</t>
  </si>
  <si>
    <t>Vul hier uw opslagpercentage in voor prijsonderdeel 1.A.1 uit paragraaf 4.2.4.1 van het Beschrijvend document.</t>
  </si>
  <si>
    <t>Vul hier uw opslagpercentage in voor prijsonderdeel 1.A.2 uit paragraaf 4.2.4.1 van het Beschrijvend document.</t>
  </si>
  <si>
    <t>Vul hier uw opslagpercentage in voor prijsonderdeel 1.A.3 uit paragraaf 4.2.4.1 van het Beschrijvend document.</t>
  </si>
  <si>
    <t>Vul hier uw opslagpercentage in voor prijsonderdeel 1.A.4 uit paragraaf 4.2.4.1 van het Beschrijvend document.</t>
  </si>
  <si>
    <r>
      <t xml:space="preserve">Inschrijvers dienen </t>
    </r>
    <r>
      <rPr>
        <b/>
        <sz val="9"/>
        <color theme="1"/>
        <rFont val="Verdana"/>
        <family val="2"/>
      </rPr>
      <t>alle gevraagde prijzen volledig in te vullen</t>
    </r>
    <r>
      <rPr>
        <sz val="9"/>
        <color theme="1"/>
        <rFont val="Verdana"/>
        <family val="2"/>
      </rPr>
      <t xml:space="preserve"> met gebruikmaking van dit Prijsopgaveformulier, in de tabbladen </t>
    </r>
    <r>
      <rPr>
        <b/>
        <sz val="9"/>
        <color theme="1"/>
        <rFont val="Verdana"/>
        <family val="2"/>
      </rPr>
      <t xml:space="preserve">P1a Prijsopgave opslag </t>
    </r>
    <r>
      <rPr>
        <sz val="9"/>
        <color theme="1"/>
        <rFont val="Verdana"/>
        <family val="2"/>
      </rPr>
      <t xml:space="preserve">en </t>
    </r>
    <r>
      <rPr>
        <b/>
        <sz val="9"/>
        <color theme="1"/>
        <rFont val="Verdana"/>
        <family val="2"/>
      </rPr>
      <t>P1a Q2-2023 prijzen O&amp;S</t>
    </r>
    <r>
      <rPr>
        <sz val="9"/>
        <color theme="1"/>
        <rFont val="Verdana"/>
        <family val="2"/>
      </rPr>
      <t>.</t>
    </r>
  </si>
  <si>
    <r>
      <t xml:space="preserve">Het indienen van negatieve prijzen in tabblad </t>
    </r>
    <r>
      <rPr>
        <b/>
        <sz val="9"/>
        <color theme="1"/>
        <rFont val="Verdana"/>
        <family val="2"/>
      </rPr>
      <t>P1a Q2-2023 prijzen O&amp;S</t>
    </r>
    <r>
      <rPr>
        <sz val="9"/>
        <color theme="1"/>
        <rFont val="Verdana"/>
        <family val="2"/>
      </rPr>
      <t xml:space="preserve"> of prijzen onder de </t>
    </r>
    <r>
      <rPr>
        <b/>
        <sz val="9"/>
        <color theme="1"/>
        <rFont val="Verdana"/>
        <family val="2"/>
      </rPr>
      <t xml:space="preserve">ondergrens of boven de bovengrens per prijsonderdeel </t>
    </r>
    <r>
      <rPr>
        <sz val="9"/>
        <color theme="1"/>
        <rFont val="Verdana"/>
        <family val="2"/>
      </rPr>
      <t>zijn niet toegestaan.</t>
    </r>
  </si>
  <si>
    <r>
      <t xml:space="preserve">Tabblad </t>
    </r>
    <r>
      <rPr>
        <b/>
        <sz val="9"/>
        <color theme="1"/>
        <rFont val="Verdana"/>
        <family val="2"/>
      </rPr>
      <t>Instructie</t>
    </r>
    <r>
      <rPr>
        <sz val="9"/>
        <color theme="1"/>
        <rFont val="Verdana"/>
        <family val="2"/>
      </rPr>
      <t>: Dit tabblad, in dit tabblad wordt een algemene toelichting en een toelichting op de verschillende onderdelen per tabblad benoemd.</t>
    </r>
  </si>
  <si>
    <r>
      <t xml:space="preserve">Tabblad </t>
    </r>
    <r>
      <rPr>
        <b/>
        <sz val="9"/>
        <color theme="1"/>
        <rFont val="Verdana"/>
        <family val="2"/>
      </rPr>
      <t>P1a Prijsopgave opslag</t>
    </r>
    <r>
      <rPr>
        <sz val="9"/>
        <color theme="1"/>
        <rFont val="Verdana"/>
        <family val="2"/>
      </rPr>
      <t>: Dit tabblad bevat de prijsonderdelen betreffende het opslagpercentage. U dient zich bij het invullen te baseren op het Beschrijvend document en bijbehorende Bijlagen.
Verder verwijzen wij naar paragraaf 4.2.4 [Sub-Gunningscriterium Prijs] en paragraaf 5.3 [Beoordeling op prijs] van het Beschrijvend document.
De Fictieve Inschrijfsom is het totaal voor een looptijd van 4 jaar. Het is een fictief bedrag omdat er deels met aantallen wordt gewerkt, die in de praktijk hoger maar ook lager kunnen uitvallen.</t>
    </r>
  </si>
  <si>
    <r>
      <t xml:space="preserve">Tabblad </t>
    </r>
    <r>
      <rPr>
        <b/>
        <sz val="9"/>
        <color theme="1"/>
        <rFont val="Verdana"/>
        <family val="2"/>
      </rPr>
      <t>P1a Q2-2023 prijzen O&amp;S</t>
    </r>
    <r>
      <rPr>
        <sz val="9"/>
        <color theme="1"/>
        <rFont val="Verdana"/>
        <family val="2"/>
      </rPr>
      <t>: Dit tabblad bevat de in te vullen prijzen voor het - met één jaar - verlengen ('renewals') van onderhoud &amp; support, te specifieren per Softwarefabrikant per product. U dient zich bij het invullen te baseren op het Beschrijvend document en bijbehorende Bijlagen.
Verder verwijzen wij naar paragraaf 4.2.4 [Sub-Gunningscriterium Prijs] en paragraaf 5.3 [Beoordeling op prijs] van het Beschrijvend document.</t>
    </r>
  </si>
  <si>
    <t>UWV Europese aanbesteding voor Standaardprogrammatuur en Licentie Management v1.1 dd 21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</si>
</sst>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164" formatCode="[$-413]d/mmm/yy;@"/>
    <numFmt numFmtId="165" formatCode="&quot;€&quot;\ #,##0.00"/>
    <numFmt numFmtId="166" formatCode="&quot;€&quot;\ #,##0.00_-"/>
  </numFmts>
  <fonts count="17" x14ac:knownFonts="1">
    <font>
      <sz val="9"/>
      <color theme="1"/>
      <name val="Verdana"/>
      <family val="2"/>
    </font>
    <font>
      <sz val="9"/>
      <color theme="1"/>
      <name val="Verdana"/>
      <family val="2"/>
    </font>
    <font>
      <b/>
      <sz val="9"/>
      <color theme="1"/>
      <name val="Verdana"/>
      <family val="2"/>
    </font>
    <font>
      <sz val="12"/>
      <color theme="1"/>
      <name val="Verdana"/>
      <family val="2"/>
    </font>
    <font>
      <b/>
      <u/>
      <sz val="9"/>
      <color theme="1"/>
      <name val="Verdana"/>
      <family val="2"/>
    </font>
    <font>
      <sz val="11"/>
      <color theme="1"/>
      <name val="Calibri"/>
      <family val="2"/>
      <scheme val="minor"/>
    </font>
    <font>
      <sz val="9"/>
      <color theme="1"/>
      <name val="Calibri"/>
      <family val="2"/>
      <scheme val="minor"/>
    </font>
    <font>
      <b/>
      <u/>
      <sz val="18"/>
      <color theme="1"/>
      <name val="Verdana"/>
      <family val="2"/>
    </font>
    <font>
      <sz val="11"/>
      <color theme="1"/>
      <name val="Verdana"/>
      <family val="2"/>
    </font>
    <font>
      <b/>
      <sz val="18"/>
      <color theme="1"/>
      <name val="Verdana"/>
      <family val="2"/>
    </font>
    <font>
      <sz val="18"/>
      <color theme="1"/>
      <name val="Verdana"/>
      <family val="2"/>
    </font>
    <font>
      <b/>
      <sz val="14"/>
      <color theme="1"/>
      <name val="Verdana"/>
      <family val="2"/>
    </font>
    <font>
      <b/>
      <sz val="11"/>
      <color theme="1"/>
      <name val="Verdana"/>
      <family val="2"/>
    </font>
    <font>
      <i/>
      <sz val="9"/>
      <color theme="1"/>
      <name val="Verdana"/>
      <family val="2"/>
    </font>
    <font>
      <sz val="9"/>
      <color theme="0"/>
      <name val="Verdana"/>
      <family val="2"/>
    </font>
    <font>
      <sz val="9"/>
      <color theme="2" tint="-0.499984740745262"/>
      <name val="Verdana"/>
      <family val="2"/>
    </font>
    <font>
      <strike/>
      <sz val="9"/>
      <color theme="1"/>
      <name val="Verdana"/>
      <family val="2"/>
    </font>
  </fonts>
  <fills count="10">
    <fill>
      <patternFill patternType="none"/>
    </fill>
    <fill>
      <patternFill patternType="gray125"/>
    </fill>
    <fill>
      <patternFill patternType="solid">
        <fgColor rgb="FFFFFF66"/>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2"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theme="4" tint="0.39997558519241921"/>
      </bottom>
      <diagonal/>
    </border>
  </borders>
  <cellStyleXfs count="4">
    <xf numFmtId="0" fontId="0" fillId="0" borderId="0"/>
    <xf numFmtId="44" fontId="1" fillId="0" borderId="0" applyFont="0" applyFill="0" applyBorder="0" applyAlignment="0" applyProtection="0"/>
    <xf numFmtId="0" fontId="5" fillId="0" borderId="0"/>
    <xf numFmtId="9" fontId="1" fillId="0" borderId="0" applyFont="0" applyFill="0" applyBorder="0" applyAlignment="0" applyProtection="0"/>
  </cellStyleXfs>
  <cellXfs count="79">
    <xf numFmtId="0" fontId="0" fillId="0" borderId="0" xfId="0"/>
    <xf numFmtId="0" fontId="2" fillId="0" borderId="0" xfId="0" applyFont="1" applyFill="1" applyAlignment="1">
      <alignment horizontal="right"/>
    </xf>
    <xf numFmtId="0" fontId="3" fillId="2" borderId="1" xfId="0" applyFont="1" applyFill="1" applyBorder="1" applyProtection="1">
      <protection locked="0"/>
    </xf>
    <xf numFmtId="164" fontId="3" fillId="2" borderId="1" xfId="0" applyNumberFormat="1" applyFont="1" applyFill="1" applyBorder="1" applyProtection="1">
      <protection locked="0"/>
    </xf>
    <xf numFmtId="0" fontId="4" fillId="0" borderId="0" xfId="0" applyFont="1"/>
    <xf numFmtId="0" fontId="2" fillId="0" borderId="0" xfId="0" applyFont="1" applyAlignment="1">
      <alignment horizontal="right"/>
    </xf>
    <xf numFmtId="0" fontId="2" fillId="3" borderId="0" xfId="0" applyFont="1" applyFill="1"/>
    <xf numFmtId="44" fontId="0" fillId="0" borderId="0" xfId="1" applyFont="1" applyFill="1"/>
    <xf numFmtId="0" fontId="5" fillId="4" borderId="0" xfId="2" applyFill="1" applyProtection="1"/>
    <xf numFmtId="0" fontId="6" fillId="4" borderId="0" xfId="2" applyFont="1" applyFill="1" applyAlignment="1" applyProtection="1">
      <alignment horizontal="left" vertical="top" wrapText="1"/>
    </xf>
    <xf numFmtId="0" fontId="6" fillId="4" borderId="0" xfId="2" applyFont="1" applyFill="1" applyAlignment="1" applyProtection="1">
      <alignment horizontal="center"/>
    </xf>
    <xf numFmtId="0" fontId="6" fillId="4" borderId="0" xfId="2" applyFont="1" applyFill="1" applyProtection="1"/>
    <xf numFmtId="0" fontId="7" fillId="0" borderId="0" xfId="0" applyFont="1"/>
    <xf numFmtId="0" fontId="8" fillId="4" borderId="0" xfId="2" applyFont="1" applyFill="1" applyProtection="1"/>
    <xf numFmtId="0" fontId="9" fillId="4" borderId="4" xfId="2" applyFont="1" applyFill="1" applyBorder="1" applyAlignment="1" applyProtection="1">
      <alignment vertical="center"/>
    </xf>
    <xf numFmtId="0" fontId="9" fillId="4" borderId="5" xfId="2" applyFont="1" applyFill="1" applyBorder="1" applyAlignment="1" applyProtection="1">
      <alignment vertical="center"/>
    </xf>
    <xf numFmtId="0" fontId="9" fillId="4" borderId="6" xfId="2" applyFont="1" applyFill="1" applyBorder="1" applyAlignment="1" applyProtection="1">
      <alignment vertical="center"/>
    </xf>
    <xf numFmtId="0" fontId="10" fillId="4" borderId="7" xfId="2" applyFont="1" applyFill="1" applyBorder="1" applyAlignment="1" applyProtection="1">
      <alignment vertical="center"/>
    </xf>
    <xf numFmtId="0" fontId="11" fillId="4" borderId="8" xfId="2" applyFont="1" applyFill="1" applyBorder="1" applyAlignment="1" applyProtection="1">
      <alignment vertical="center"/>
    </xf>
    <xf numFmtId="0" fontId="11" fillId="4" borderId="1" xfId="2" applyFont="1" applyFill="1" applyBorder="1" applyAlignment="1" applyProtection="1">
      <alignment vertical="center"/>
    </xf>
    <xf numFmtId="0" fontId="9" fillId="4" borderId="0" xfId="2" applyFont="1" applyFill="1" applyBorder="1" applyAlignment="1" applyProtection="1">
      <alignment vertical="center"/>
    </xf>
    <xf numFmtId="0" fontId="10" fillId="4" borderId="9" xfId="2" applyFont="1" applyFill="1" applyBorder="1" applyAlignment="1" applyProtection="1">
      <alignment vertical="center"/>
    </xf>
    <xf numFmtId="0" fontId="12" fillId="5" borderId="10" xfId="2" applyFont="1" applyFill="1" applyBorder="1" applyProtection="1"/>
    <xf numFmtId="0" fontId="1" fillId="4" borderId="8" xfId="2" applyFont="1" applyFill="1" applyBorder="1" applyAlignment="1" applyProtection="1">
      <alignment horizontal="center" vertical="top" wrapText="1"/>
    </xf>
    <xf numFmtId="0" fontId="1" fillId="4" borderId="17" xfId="2" applyFont="1" applyFill="1" applyBorder="1" applyAlignment="1" applyProtection="1">
      <alignment horizontal="center" vertical="top" wrapText="1"/>
    </xf>
    <xf numFmtId="0" fontId="1" fillId="4" borderId="0" xfId="2" applyFont="1" applyFill="1" applyAlignment="1" applyProtection="1">
      <alignment horizontal="left" vertical="top" wrapText="1"/>
    </xf>
    <xf numFmtId="7" fontId="0" fillId="0" borderId="0" xfId="1" applyNumberFormat="1" applyFont="1"/>
    <xf numFmtId="7" fontId="1" fillId="0" borderId="0" xfId="1" applyNumberFormat="1" applyFont="1" applyBorder="1"/>
    <xf numFmtId="7" fontId="1" fillId="0" borderId="1" xfId="1" applyNumberFormat="1" applyFont="1" applyBorder="1"/>
    <xf numFmtId="0" fontId="2" fillId="3" borderId="2" xfId="0" applyFont="1" applyFill="1" applyBorder="1" applyAlignment="1">
      <alignment horizontal="right"/>
    </xf>
    <xf numFmtId="7" fontId="2" fillId="3" borderId="3" xfId="1" applyNumberFormat="1" applyFont="1" applyFill="1" applyBorder="1"/>
    <xf numFmtId="0" fontId="2" fillId="0" borderId="0" xfId="0" applyFont="1" applyAlignment="1">
      <alignment horizontal="center" wrapText="1"/>
    </xf>
    <xf numFmtId="165" fontId="0" fillId="0" borderId="0" xfId="0" applyNumberFormat="1"/>
    <xf numFmtId="166" fontId="14" fillId="6" borderId="0" xfId="0" applyNumberFormat="1" applyFont="1" applyFill="1" applyProtection="1"/>
    <xf numFmtId="0" fontId="2" fillId="0" borderId="0" xfId="0" applyFont="1" applyFill="1" applyBorder="1" applyAlignment="1">
      <alignment horizontal="right"/>
    </xf>
    <xf numFmtId="0" fontId="0" fillId="0" borderId="0" xfId="0" applyAlignment="1">
      <alignment horizontal="left" indent="1"/>
    </xf>
    <xf numFmtId="0" fontId="2" fillId="0" borderId="20" xfId="0" applyFont="1" applyBorder="1" applyAlignment="1">
      <alignment horizontal="left"/>
    </xf>
    <xf numFmtId="0" fontId="2" fillId="0" borderId="0" xfId="0" applyFont="1"/>
    <xf numFmtId="0" fontId="0" fillId="0" borderId="0" xfId="0" applyNumberFormat="1" applyAlignment="1">
      <alignment horizontal="right"/>
    </xf>
    <xf numFmtId="0" fontId="2" fillId="0" borderId="20" xfId="0" applyNumberFormat="1" applyFont="1" applyBorder="1" applyAlignment="1">
      <alignment horizontal="right"/>
    </xf>
    <xf numFmtId="0" fontId="0" fillId="0" borderId="0" xfId="0" applyAlignment="1">
      <alignment horizontal="right"/>
    </xf>
    <xf numFmtId="165" fontId="2" fillId="0" borderId="0" xfId="0" applyNumberFormat="1" applyFont="1" applyAlignment="1">
      <alignment horizontal="right"/>
    </xf>
    <xf numFmtId="165" fontId="0" fillId="0" borderId="0" xfId="0" applyNumberFormat="1" applyAlignment="1">
      <alignment horizontal="right"/>
    </xf>
    <xf numFmtId="165" fontId="0" fillId="7" borderId="0" xfId="0" applyNumberFormat="1" applyFill="1" applyAlignment="1">
      <alignment horizontal="right"/>
    </xf>
    <xf numFmtId="165" fontId="0" fillId="7" borderId="0" xfId="0" applyNumberFormat="1" applyFill="1"/>
    <xf numFmtId="0" fontId="0" fillId="7" borderId="0" xfId="0" applyFill="1"/>
    <xf numFmtId="0" fontId="0" fillId="7" borderId="0" xfId="0" applyFill="1" applyAlignment="1">
      <alignment horizontal="right"/>
    </xf>
    <xf numFmtId="10" fontId="2" fillId="2" borderId="1" xfId="1" applyNumberFormat="1" applyFont="1" applyFill="1" applyBorder="1" applyProtection="1">
      <protection locked="0"/>
    </xf>
    <xf numFmtId="10" fontId="0" fillId="0" borderId="0" xfId="0" applyNumberFormat="1"/>
    <xf numFmtId="10" fontId="0" fillId="0" borderId="0" xfId="1" applyNumberFormat="1" applyFont="1" applyFill="1"/>
    <xf numFmtId="165" fontId="0" fillId="0" borderId="0" xfId="0" applyNumberFormat="1" applyAlignment="1">
      <alignment horizontal="center"/>
    </xf>
    <xf numFmtId="7" fontId="13" fillId="0" borderId="0" xfId="1" applyNumberFormat="1" applyFont="1" applyAlignment="1">
      <alignment vertical="top" wrapText="1"/>
    </xf>
    <xf numFmtId="0" fontId="13" fillId="0" borderId="0" xfId="0" applyFont="1" applyAlignment="1">
      <alignment vertical="top" wrapText="1"/>
    </xf>
    <xf numFmtId="0" fontId="0" fillId="0" borderId="0" xfId="0" applyNumberFormat="1"/>
    <xf numFmtId="165" fontId="2" fillId="0" borderId="0" xfId="0" applyNumberFormat="1" applyFont="1" applyAlignment="1">
      <alignment horizontal="center" wrapText="1"/>
    </xf>
    <xf numFmtId="0" fontId="2" fillId="0" borderId="0" xfId="0" applyFont="1" applyAlignment="1">
      <alignment vertical="top"/>
    </xf>
    <xf numFmtId="0" fontId="2" fillId="0" borderId="0" xfId="0" applyFont="1" applyAlignment="1">
      <alignment horizontal="right" vertical="top"/>
    </xf>
    <xf numFmtId="165" fontId="2" fillId="0" borderId="0" xfId="0" applyNumberFormat="1" applyFont="1" applyAlignment="1">
      <alignment horizontal="center" vertical="top" wrapText="1"/>
    </xf>
    <xf numFmtId="165" fontId="2" fillId="0" borderId="0" xfId="0" applyNumberFormat="1" applyFont="1" applyAlignment="1">
      <alignment horizontal="right" vertical="top"/>
    </xf>
    <xf numFmtId="165" fontId="15" fillId="0" borderId="0" xfId="0" applyNumberFormat="1" applyFont="1"/>
    <xf numFmtId="165" fontId="0" fillId="0" borderId="0" xfId="0" applyNumberFormat="1" applyFont="1" applyAlignment="1">
      <alignment horizontal="center"/>
    </xf>
    <xf numFmtId="165" fontId="0" fillId="8" borderId="1" xfId="0" applyNumberFormat="1" applyFill="1" applyBorder="1" applyAlignment="1" applyProtection="1">
      <alignment horizontal="right"/>
      <protection locked="0"/>
    </xf>
    <xf numFmtId="9" fontId="0" fillId="0" borderId="0" xfId="3" applyFont="1"/>
    <xf numFmtId="9" fontId="0" fillId="0" borderId="0" xfId="0" applyNumberFormat="1" applyProtection="1">
      <protection hidden="1"/>
    </xf>
    <xf numFmtId="0" fontId="0" fillId="4" borderId="18" xfId="2" applyFont="1" applyFill="1" applyBorder="1" applyAlignment="1" applyProtection="1">
      <alignment horizontal="left" vertical="top" wrapText="1"/>
    </xf>
    <xf numFmtId="0" fontId="1" fillId="4" borderId="18" xfId="2" applyFont="1" applyFill="1" applyBorder="1" applyAlignment="1" applyProtection="1">
      <alignment horizontal="left" vertical="top" wrapText="1"/>
    </xf>
    <xf numFmtId="0" fontId="1" fillId="4" borderId="19" xfId="2" applyFont="1" applyFill="1" applyBorder="1" applyAlignment="1" applyProtection="1">
      <alignment horizontal="left" vertical="top" wrapText="1"/>
    </xf>
    <xf numFmtId="0" fontId="0" fillId="4" borderId="1" xfId="2" applyFont="1" applyFill="1" applyBorder="1" applyAlignment="1" applyProtection="1">
      <alignment horizontal="left" vertical="top" wrapText="1"/>
    </xf>
    <xf numFmtId="0" fontId="1" fillId="4" borderId="1" xfId="2" applyFont="1" applyFill="1" applyBorder="1" applyAlignment="1" applyProtection="1">
      <alignment horizontal="left" vertical="top" wrapText="1"/>
    </xf>
    <xf numFmtId="0" fontId="1" fillId="4" borderId="13" xfId="2" applyFont="1" applyFill="1" applyBorder="1" applyAlignment="1" applyProtection="1">
      <alignment horizontal="left" vertical="top" wrapText="1"/>
    </xf>
    <xf numFmtId="0" fontId="12" fillId="5" borderId="11" xfId="2" applyFont="1" applyFill="1" applyBorder="1" applyAlignment="1" applyProtection="1">
      <alignment horizontal="left"/>
    </xf>
    <xf numFmtId="0" fontId="12" fillId="5" borderId="12" xfId="2" applyFont="1" applyFill="1" applyBorder="1" applyAlignment="1" applyProtection="1">
      <alignment horizontal="left"/>
    </xf>
    <xf numFmtId="0" fontId="12" fillId="5" borderId="14" xfId="2" applyFont="1" applyFill="1" applyBorder="1" applyAlignment="1" applyProtection="1">
      <alignment horizontal="left" vertical="top" wrapText="1"/>
    </xf>
    <xf numFmtId="0" fontId="12" fillId="5" borderId="15" xfId="2" applyFont="1" applyFill="1" applyBorder="1" applyAlignment="1" applyProtection="1">
      <alignment horizontal="left" vertical="top" wrapText="1"/>
    </xf>
    <xf numFmtId="0" fontId="12" fillId="5" borderId="16" xfId="2" applyFont="1" applyFill="1" applyBorder="1" applyAlignment="1" applyProtection="1">
      <alignment horizontal="left" vertical="top" wrapText="1"/>
    </xf>
    <xf numFmtId="0" fontId="16" fillId="9" borderId="0" xfId="0" applyFont="1" applyFill="1" applyAlignment="1" applyProtection="1">
      <alignment horizontal="left" indent="1"/>
    </xf>
    <xf numFmtId="0" fontId="16" fillId="9" borderId="0" xfId="0" applyNumberFormat="1" applyFont="1" applyFill="1" applyAlignment="1" applyProtection="1">
      <alignment horizontal="right"/>
    </xf>
    <xf numFmtId="165" fontId="16" fillId="9" borderId="1" xfId="0" applyNumberFormat="1" applyFont="1" applyFill="1" applyBorder="1" applyAlignment="1" applyProtection="1">
      <alignment horizontal="right"/>
    </xf>
    <xf numFmtId="165" fontId="16" fillId="9" borderId="0" xfId="0" applyNumberFormat="1" applyFont="1" applyFill="1" applyAlignment="1" applyProtection="1">
      <alignment horizontal="right"/>
    </xf>
  </cellXfs>
  <cellStyles count="4">
    <cellStyle name="Procent" xfId="3" builtinId="5"/>
    <cellStyle name="Standaard" xfId="0" builtinId="0"/>
    <cellStyle name="Standaard 2" xfId="2"/>
    <cellStyle name="Valuta" xfId="1" builtinId="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tabSelected="1" zoomScaleNormal="100" workbookViewId="0">
      <selection activeCell="F19" sqref="F19"/>
    </sheetView>
  </sheetViews>
  <sheetFormatPr defaultColWidth="8" defaultRowHeight="15" x14ac:dyDescent="0.25"/>
  <cols>
    <col min="1" max="1" width="2.375" style="8" customWidth="1"/>
    <col min="2" max="2" width="4.125" style="8" customWidth="1"/>
    <col min="3" max="3" width="110" style="8" customWidth="1"/>
    <col min="4" max="5" width="8.625" style="8" customWidth="1"/>
    <col min="6" max="6" width="26.375" style="8" customWidth="1"/>
    <col min="7" max="16384" width="8" style="8"/>
  </cols>
  <sheetData>
    <row r="1" spans="1:6" ht="15.75" thickBot="1" x14ac:dyDescent="0.3">
      <c r="A1" s="13"/>
      <c r="B1" s="13"/>
      <c r="C1" s="13"/>
      <c r="D1" s="13"/>
      <c r="E1" s="13"/>
      <c r="F1" s="13"/>
    </row>
    <row r="2" spans="1:6" ht="30.95" customHeight="1" x14ac:dyDescent="0.25">
      <c r="A2" s="13"/>
      <c r="B2" s="14" t="s">
        <v>1</v>
      </c>
      <c r="C2" s="15"/>
      <c r="D2" s="16"/>
      <c r="E2" s="16"/>
      <c r="F2" s="17"/>
    </row>
    <row r="3" spans="1:6" ht="30.75" customHeight="1" x14ac:dyDescent="0.25">
      <c r="A3" s="13"/>
      <c r="B3" s="18" t="s">
        <v>141</v>
      </c>
      <c r="C3" s="19"/>
      <c r="D3" s="20"/>
      <c r="E3" s="20"/>
      <c r="F3" s="21"/>
    </row>
    <row r="4" spans="1:6" x14ac:dyDescent="0.25">
      <c r="A4" s="13"/>
      <c r="B4" s="22" t="s">
        <v>2</v>
      </c>
      <c r="C4" s="70" t="s">
        <v>3</v>
      </c>
      <c r="D4" s="70"/>
      <c r="E4" s="70"/>
      <c r="F4" s="71"/>
    </row>
    <row r="5" spans="1:6" x14ac:dyDescent="0.25">
      <c r="A5" s="13"/>
      <c r="B5" s="23">
        <v>1</v>
      </c>
      <c r="C5" s="67" t="s">
        <v>8</v>
      </c>
      <c r="D5" s="68"/>
      <c r="E5" s="68"/>
      <c r="F5" s="69"/>
    </row>
    <row r="6" spans="1:6" x14ac:dyDescent="0.25">
      <c r="A6" s="13"/>
      <c r="B6" s="23">
        <v>2</v>
      </c>
      <c r="C6" s="67" t="s">
        <v>13</v>
      </c>
      <c r="D6" s="68"/>
      <c r="E6" s="68"/>
      <c r="F6" s="69"/>
    </row>
    <row r="7" spans="1:6" ht="27" customHeight="1" x14ac:dyDescent="0.25">
      <c r="A7" s="13"/>
      <c r="B7" s="23">
        <v>3</v>
      </c>
      <c r="C7" s="67" t="s">
        <v>172</v>
      </c>
      <c r="D7" s="68"/>
      <c r="E7" s="68"/>
      <c r="F7" s="69"/>
    </row>
    <row r="8" spans="1:6" ht="36.75" customHeight="1" x14ac:dyDescent="0.25">
      <c r="A8" s="13"/>
      <c r="B8" s="23">
        <v>4</v>
      </c>
      <c r="C8" s="67" t="s">
        <v>166</v>
      </c>
      <c r="D8" s="68"/>
      <c r="E8" s="68"/>
      <c r="F8" s="69"/>
    </row>
    <row r="9" spans="1:6" x14ac:dyDescent="0.25">
      <c r="A9" s="13"/>
      <c r="B9" s="23">
        <v>5</v>
      </c>
      <c r="C9" s="67" t="s">
        <v>9</v>
      </c>
      <c r="D9" s="68"/>
      <c r="E9" s="68"/>
      <c r="F9" s="69"/>
    </row>
    <row r="10" spans="1:6" ht="13.5" customHeight="1" x14ac:dyDescent="0.25">
      <c r="A10" s="13"/>
      <c r="B10" s="23">
        <v>6</v>
      </c>
      <c r="C10" s="67" t="s">
        <v>173</v>
      </c>
      <c r="D10" s="68"/>
      <c r="E10" s="68"/>
      <c r="F10" s="69"/>
    </row>
    <row r="11" spans="1:6" ht="28.5" customHeight="1" x14ac:dyDescent="0.25">
      <c r="A11" s="13"/>
      <c r="B11" s="23">
        <v>7</v>
      </c>
      <c r="C11" s="67" t="s">
        <v>14</v>
      </c>
      <c r="D11" s="68"/>
      <c r="E11" s="68"/>
      <c r="F11" s="69"/>
    </row>
    <row r="12" spans="1:6" ht="26.25" customHeight="1" x14ac:dyDescent="0.25">
      <c r="A12" s="13"/>
      <c r="B12" s="23">
        <v>8</v>
      </c>
      <c r="C12" s="67" t="s">
        <v>15</v>
      </c>
      <c r="D12" s="68"/>
      <c r="E12" s="68"/>
      <c r="F12" s="69"/>
    </row>
    <row r="13" spans="1:6" ht="15" customHeight="1" x14ac:dyDescent="0.25">
      <c r="A13" s="13"/>
      <c r="B13" s="23">
        <v>9</v>
      </c>
      <c r="C13" s="68" t="s">
        <v>6</v>
      </c>
      <c r="D13" s="68"/>
      <c r="E13" s="68"/>
      <c r="F13" s="69"/>
    </row>
    <row r="14" spans="1:6" x14ac:dyDescent="0.25">
      <c r="A14" s="13"/>
      <c r="B14" s="23">
        <v>10</v>
      </c>
      <c r="C14" s="68" t="s">
        <v>4</v>
      </c>
      <c r="D14" s="68"/>
      <c r="E14" s="68"/>
      <c r="F14" s="69"/>
    </row>
    <row r="15" spans="1:6" x14ac:dyDescent="0.25">
      <c r="A15" s="13"/>
      <c r="B15" s="72" t="s">
        <v>5</v>
      </c>
      <c r="C15" s="73"/>
      <c r="D15" s="73"/>
      <c r="E15" s="73"/>
      <c r="F15" s="74"/>
    </row>
    <row r="16" spans="1:6" ht="15" customHeight="1" x14ac:dyDescent="0.25">
      <c r="A16" s="13"/>
      <c r="B16" s="23">
        <v>11</v>
      </c>
      <c r="C16" s="67" t="s">
        <v>174</v>
      </c>
      <c r="D16" s="68"/>
      <c r="E16" s="68"/>
      <c r="F16" s="69"/>
    </row>
    <row r="17" spans="1:6" ht="81" customHeight="1" thickBot="1" x14ac:dyDescent="0.3">
      <c r="A17" s="13"/>
      <c r="B17" s="24">
        <v>12</v>
      </c>
      <c r="C17" s="64" t="s">
        <v>175</v>
      </c>
      <c r="D17" s="65"/>
      <c r="E17" s="65"/>
      <c r="F17" s="66"/>
    </row>
    <row r="18" spans="1:6" ht="53.25" customHeight="1" thickBot="1" x14ac:dyDescent="0.3">
      <c r="A18" s="13"/>
      <c r="B18" s="24">
        <v>13</v>
      </c>
      <c r="C18" s="64" t="s">
        <v>176</v>
      </c>
      <c r="D18" s="65"/>
      <c r="E18" s="65"/>
      <c r="F18" s="66"/>
    </row>
    <row r="19" spans="1:6" x14ac:dyDescent="0.25">
      <c r="A19" s="13"/>
      <c r="B19" s="25"/>
      <c r="C19" s="25"/>
      <c r="D19" s="25"/>
      <c r="E19" s="25"/>
      <c r="F19" s="25"/>
    </row>
    <row r="20" spans="1:6" x14ac:dyDescent="0.25">
      <c r="A20" s="13"/>
      <c r="B20" s="25"/>
      <c r="C20" s="25"/>
      <c r="D20" s="25"/>
      <c r="E20" s="25"/>
      <c r="F20" s="25"/>
    </row>
    <row r="21" spans="1:6" x14ac:dyDescent="0.25">
      <c r="B21" s="9"/>
      <c r="C21" s="9"/>
      <c r="D21" s="9"/>
      <c r="E21" s="9"/>
      <c r="F21" s="9"/>
    </row>
    <row r="22" spans="1:6" x14ac:dyDescent="0.25">
      <c r="B22" s="9"/>
      <c r="C22" s="9"/>
      <c r="D22" s="9"/>
      <c r="E22" s="9"/>
      <c r="F22" s="9"/>
    </row>
    <row r="23" spans="1:6" x14ac:dyDescent="0.25">
      <c r="B23" s="9"/>
      <c r="C23" s="9"/>
      <c r="D23" s="9"/>
      <c r="E23" s="9"/>
      <c r="F23" s="9"/>
    </row>
    <row r="24" spans="1:6" x14ac:dyDescent="0.25">
      <c r="B24" s="9"/>
      <c r="C24" s="9"/>
      <c r="D24" s="9"/>
      <c r="E24" s="9"/>
      <c r="F24" s="9"/>
    </row>
    <row r="25" spans="1:6" x14ac:dyDescent="0.25">
      <c r="B25" s="9"/>
      <c r="C25" s="9"/>
      <c r="D25" s="9"/>
      <c r="E25" s="9"/>
      <c r="F25" s="9"/>
    </row>
    <row r="26" spans="1:6" x14ac:dyDescent="0.25">
      <c r="B26" s="9"/>
      <c r="C26" s="9"/>
      <c r="D26" s="9"/>
      <c r="E26" s="9"/>
      <c r="F26" s="9"/>
    </row>
    <row r="27" spans="1:6" x14ac:dyDescent="0.25">
      <c r="B27" s="9"/>
      <c r="C27" s="9"/>
      <c r="D27" s="9"/>
      <c r="E27" s="9"/>
      <c r="F27" s="9"/>
    </row>
    <row r="28" spans="1:6" x14ac:dyDescent="0.25">
      <c r="B28" s="10"/>
      <c r="C28" s="11"/>
      <c r="D28" s="11"/>
      <c r="E28" s="11"/>
      <c r="F28" s="11"/>
    </row>
    <row r="29" spans="1:6" x14ac:dyDescent="0.25">
      <c r="B29" s="10"/>
      <c r="C29" s="11"/>
      <c r="D29" s="11"/>
      <c r="E29" s="11"/>
      <c r="F29" s="11"/>
    </row>
    <row r="30" spans="1:6" x14ac:dyDescent="0.25">
      <c r="B30" s="11"/>
      <c r="C30" s="11"/>
      <c r="D30" s="11"/>
      <c r="E30" s="11"/>
      <c r="F30" s="11"/>
    </row>
    <row r="31" spans="1:6" x14ac:dyDescent="0.25">
      <c r="B31" s="11"/>
      <c r="C31" s="11"/>
      <c r="D31" s="11"/>
      <c r="E31" s="11"/>
      <c r="F31" s="11"/>
    </row>
    <row r="32" spans="1:6" x14ac:dyDescent="0.25">
      <c r="B32" s="11"/>
      <c r="C32" s="11"/>
      <c r="D32" s="11"/>
      <c r="E32" s="11"/>
      <c r="F32" s="11"/>
    </row>
    <row r="33" spans="2:6" x14ac:dyDescent="0.25">
      <c r="B33" s="11"/>
      <c r="C33" s="11"/>
      <c r="D33" s="11"/>
      <c r="E33" s="11"/>
      <c r="F33" s="11"/>
    </row>
  </sheetData>
  <sheetProtection algorithmName="SHA-512" hashValue="qn4IrwrJNmDP6dx+L4mTqM+E+/cgGJymvBh8ZAXwT6HEPFo8trcSvNbhK7drfqJOXhJZptH2+MddXv5bhkEBew==" saltValue="4PpLZsj8SUQdQV9xKQtVAw==" spinCount="100000" sheet="1" selectLockedCells="1" selectUnlockedCells="1"/>
  <mergeCells count="15">
    <mergeCell ref="C18:F18"/>
    <mergeCell ref="C9:F9"/>
    <mergeCell ref="C4:F4"/>
    <mergeCell ref="C5:F5"/>
    <mergeCell ref="C6:F6"/>
    <mergeCell ref="C7:F7"/>
    <mergeCell ref="C8:F8"/>
    <mergeCell ref="B15:F15"/>
    <mergeCell ref="C16:F16"/>
    <mergeCell ref="C17:F17"/>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B3" sqref="B3"/>
    </sheetView>
  </sheetViews>
  <sheetFormatPr defaultRowHeight="11.25" x14ac:dyDescent="0.15"/>
  <cols>
    <col min="1" max="1" width="86.375" customWidth="1"/>
    <col min="2" max="2" width="34.625" customWidth="1"/>
    <col min="3" max="3" width="20.625" customWidth="1"/>
    <col min="4" max="4" width="16.625" customWidth="1"/>
    <col min="5" max="5" width="16.625" style="32" customWidth="1"/>
    <col min="6" max="6" width="20.625" customWidth="1"/>
    <col min="7" max="7" width="16.625" customWidth="1"/>
    <col min="9" max="9" width="40.625" customWidth="1"/>
    <col min="11" max="11" width="10.25" bestFit="1" customWidth="1"/>
  </cols>
  <sheetData>
    <row r="1" spans="1:9" ht="22.5" x14ac:dyDescent="0.3">
      <c r="A1" s="12" t="s">
        <v>177</v>
      </c>
      <c r="B1" s="4"/>
    </row>
    <row r="3" spans="1:9" ht="15" x14ac:dyDescent="0.2">
      <c r="A3" s="1" t="s">
        <v>10</v>
      </c>
      <c r="B3" s="2"/>
      <c r="C3" s="1"/>
    </row>
    <row r="4" spans="1:9" ht="15" x14ac:dyDescent="0.2">
      <c r="A4" s="1" t="s">
        <v>0</v>
      </c>
      <c r="B4" s="2"/>
      <c r="C4" s="1"/>
    </row>
    <row r="5" spans="1:9" ht="15" x14ac:dyDescent="0.2">
      <c r="A5" s="1" t="s">
        <v>11</v>
      </c>
      <c r="B5" s="3"/>
      <c r="C5" s="1"/>
    </row>
    <row r="8" spans="1:9" ht="56.25" x14ac:dyDescent="0.15">
      <c r="C8" s="31" t="s">
        <v>139</v>
      </c>
      <c r="D8" s="31" t="s">
        <v>140</v>
      </c>
      <c r="E8" s="54" t="s">
        <v>167</v>
      </c>
      <c r="F8" s="31" t="s">
        <v>165</v>
      </c>
      <c r="I8" s="37" t="s">
        <v>142</v>
      </c>
    </row>
    <row r="9" spans="1:9" x14ac:dyDescent="0.15">
      <c r="A9" s="6" t="s">
        <v>158</v>
      </c>
      <c r="C9" s="48"/>
      <c r="D9" s="48"/>
      <c r="F9" s="50"/>
    </row>
    <row r="10" spans="1:9" ht="33.75" x14ac:dyDescent="0.15">
      <c r="A10" s="52" t="s">
        <v>168</v>
      </c>
      <c r="B10" s="5" t="s">
        <v>138</v>
      </c>
      <c r="C10" s="47"/>
      <c r="D10" s="48">
        <f>ROUND(C10,4)</f>
        <v>0</v>
      </c>
      <c r="E10" s="59">
        <v>175000</v>
      </c>
      <c r="F10" s="50" t="s">
        <v>157</v>
      </c>
      <c r="G10" s="26">
        <f>E10+(D10*E10)</f>
        <v>175000</v>
      </c>
      <c r="I10" s="51" t="s">
        <v>144</v>
      </c>
    </row>
    <row r="11" spans="1:9" x14ac:dyDescent="0.15">
      <c r="C11" s="48"/>
      <c r="D11" s="48"/>
      <c r="F11" s="50"/>
    </row>
    <row r="12" spans="1:9" x14ac:dyDescent="0.15">
      <c r="A12" s="6" t="s">
        <v>159</v>
      </c>
      <c r="C12" s="48"/>
      <c r="D12" s="48"/>
      <c r="F12" s="50"/>
    </row>
    <row r="13" spans="1:9" ht="33.75" x14ac:dyDescent="0.15">
      <c r="A13" s="52" t="s">
        <v>169</v>
      </c>
      <c r="B13" s="5" t="s">
        <v>138</v>
      </c>
      <c r="C13" s="47"/>
      <c r="D13" s="48">
        <f>ROUND(C13,4)</f>
        <v>0</v>
      </c>
      <c r="E13" s="59">
        <v>4000000</v>
      </c>
      <c r="F13" s="60">
        <f>'P1a Q2-2023 prijzen O&amp;S'!E14</f>
        <v>0</v>
      </c>
      <c r="G13" s="26">
        <f>E13+(D13*E13)+F13+(D13*F13)</f>
        <v>4000000</v>
      </c>
      <c r="I13" s="51" t="s">
        <v>143</v>
      </c>
    </row>
    <row r="14" spans="1:9" x14ac:dyDescent="0.15">
      <c r="C14" s="48"/>
      <c r="D14" s="48"/>
      <c r="F14" s="50"/>
    </row>
    <row r="15" spans="1:9" x14ac:dyDescent="0.15">
      <c r="A15" s="6" t="s">
        <v>160</v>
      </c>
      <c r="C15" s="48"/>
      <c r="D15" s="48"/>
      <c r="F15" s="50"/>
    </row>
    <row r="16" spans="1:9" ht="33.75" x14ac:dyDescent="0.15">
      <c r="A16" s="52" t="s">
        <v>170</v>
      </c>
      <c r="B16" s="5" t="s">
        <v>138</v>
      </c>
      <c r="C16" s="47"/>
      <c r="D16" s="48">
        <f>ROUND(C16,4)</f>
        <v>0</v>
      </c>
      <c r="E16" s="59">
        <v>8500000</v>
      </c>
      <c r="F16" s="50" t="s">
        <v>157</v>
      </c>
      <c r="G16" s="26">
        <f>E16+(D16*E16)</f>
        <v>8500000</v>
      </c>
      <c r="I16" s="51" t="s">
        <v>143</v>
      </c>
    </row>
    <row r="17" spans="1:9" x14ac:dyDescent="0.15">
      <c r="C17" s="48"/>
      <c r="D17" s="48"/>
      <c r="F17" s="50"/>
    </row>
    <row r="18" spans="1:9" x14ac:dyDescent="0.15">
      <c r="A18" s="6" t="s">
        <v>161</v>
      </c>
      <c r="C18" s="48"/>
      <c r="D18" s="48"/>
      <c r="F18" s="50"/>
      <c r="I18" s="26"/>
    </row>
    <row r="19" spans="1:9" ht="33.75" x14ac:dyDescent="0.15">
      <c r="A19" s="52" t="s">
        <v>171</v>
      </c>
      <c r="B19" s="5" t="s">
        <v>138</v>
      </c>
      <c r="C19" s="47"/>
      <c r="D19" s="48">
        <f>ROUND(C19,4)</f>
        <v>0</v>
      </c>
      <c r="F19" s="60">
        <f>('P1a Q2-2023 prijzen O&amp;S'!E135)</f>
        <v>0</v>
      </c>
      <c r="G19" s="26">
        <f>F19+(D19*F19)</f>
        <v>0</v>
      </c>
      <c r="I19" s="51" t="s">
        <v>143</v>
      </c>
    </row>
    <row r="20" spans="1:9" x14ac:dyDescent="0.15">
      <c r="C20" s="48"/>
      <c r="D20" s="48"/>
      <c r="F20" s="50"/>
    </row>
    <row r="21" spans="1:9" x14ac:dyDescent="0.15">
      <c r="B21" s="5"/>
      <c r="C21" s="49"/>
      <c r="F21" s="5" t="s">
        <v>7</v>
      </c>
      <c r="G21" s="28">
        <f>G10+G13+G16+G19</f>
        <v>12675000</v>
      </c>
    </row>
    <row r="22" spans="1:9" ht="12" thickBot="1" x14ac:dyDescent="0.2">
      <c r="B22" s="5"/>
      <c r="C22" s="7"/>
      <c r="F22" s="5"/>
      <c r="G22" s="27"/>
    </row>
    <row r="23" spans="1:9" ht="12" thickBot="1" x14ac:dyDescent="0.2">
      <c r="B23" s="5"/>
      <c r="C23" s="7"/>
      <c r="F23" s="29" t="s">
        <v>12</v>
      </c>
      <c r="G23" s="30">
        <f>G21*4</f>
        <v>50700000</v>
      </c>
    </row>
    <row r="48" spans="6:6" x14ac:dyDescent="0.15">
      <c r="F48" s="34"/>
    </row>
    <row r="49" spans="3:3" x14ac:dyDescent="0.15">
      <c r="C49" s="63">
        <v>-0.01</v>
      </c>
    </row>
    <row r="50" spans="3:3" x14ac:dyDescent="0.15">
      <c r="C50" s="63">
        <v>0.01</v>
      </c>
    </row>
    <row r="51" spans="3:3" x14ac:dyDescent="0.15">
      <c r="C51" s="63">
        <v>0.02</v>
      </c>
    </row>
    <row r="54" spans="3:3" x14ac:dyDescent="0.15">
      <c r="C54" s="62"/>
    </row>
    <row r="55" spans="3:3" x14ac:dyDescent="0.15">
      <c r="C55" s="62"/>
    </row>
    <row r="56" spans="3:3" x14ac:dyDescent="0.15">
      <c r="C56" s="62"/>
    </row>
    <row r="58" spans="3:3" hidden="1" x14ac:dyDescent="0.15">
      <c r="C58" s="33" t="e">
        <f>COUNTBLANK(B3:B5)+COUNTBLANK(C10)+COUNTBLANK(#REF!)+COUNTBLANK(#REF!)+COUNTBLANK(#REF!)</f>
        <v>#REF!</v>
      </c>
    </row>
  </sheetData>
  <sheetProtection algorithmName="SHA-512" hashValue="vMR6VPXP2ONHbwmhDV2mYLbiTbbI6rbC85pQAapui3V+MXj9FK6FsFyQgEmP7DQPWmpkj3cxkdtR1bw9jO23SQ==" saltValue="JrKCIna7XRd/J0FP4SQxfg==" spinCount="100000" sheet="1" selectLockedCells="1"/>
  <dataValidations count="4">
    <dataValidation type="decimal" allowBlank="1" showInputMessage="1" showErrorMessage="1" errorTitle="Opslagpercentage " error="U mag hier een getal invullen tussen -1% en 2%" sqref="C10">
      <formula1>C49</formula1>
      <formula2>C51</formula2>
    </dataValidation>
    <dataValidation type="decimal" allowBlank="1" showInputMessage="1" showErrorMessage="1" errorTitle="Opslagpercentage" error="U mag hier een getal invullen tussen -1% en 1%" sqref="C13">
      <formula1>C49</formula1>
      <formula2>C50</formula2>
    </dataValidation>
    <dataValidation type="decimal" allowBlank="1" showInputMessage="1" showErrorMessage="1" errorTitle="Opslagpercentage" error="U mag hier een getal invullen tussen -1% en 1%" sqref="C16">
      <formula1>C49</formula1>
      <formula2>C50</formula2>
    </dataValidation>
    <dataValidation type="decimal" allowBlank="1" showInputMessage="1" showErrorMessage="1" errorTitle="Opslagpercentage" error="U mag hier een getal invullen tussen -1% en 1%" sqref="C19">
      <formula1>C49</formula1>
      <formula2>C50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6"/>
  <sheetViews>
    <sheetView zoomScaleNormal="100" workbookViewId="0">
      <pane ySplit="1" topLeftCell="A3" activePane="bottomLeft" state="frozen"/>
      <selection pane="bottomLeft" activeCell="C3" sqref="C3"/>
    </sheetView>
  </sheetViews>
  <sheetFormatPr defaultRowHeight="11.25" x14ac:dyDescent="0.15"/>
  <cols>
    <col min="1" max="1" width="135.125" bestFit="1" customWidth="1"/>
    <col min="2" max="2" width="7.875" style="40" bestFit="1" customWidth="1"/>
    <col min="3" max="3" width="27.875" style="42" customWidth="1"/>
    <col min="4" max="4" width="20.625" style="42" customWidth="1"/>
    <col min="5" max="5" width="20.625" style="32" customWidth="1"/>
  </cols>
  <sheetData>
    <row r="1" spans="1:5" ht="22.5" x14ac:dyDescent="0.15">
      <c r="A1" s="55" t="s">
        <v>162</v>
      </c>
      <c r="B1" s="56" t="s">
        <v>136</v>
      </c>
      <c r="C1" s="57" t="s">
        <v>164</v>
      </c>
      <c r="D1" s="58" t="s">
        <v>137</v>
      </c>
      <c r="E1" s="57" t="s">
        <v>163</v>
      </c>
    </row>
    <row r="2" spans="1:5" x14ac:dyDescent="0.15">
      <c r="A2" s="36" t="s">
        <v>145</v>
      </c>
      <c r="B2" s="39"/>
    </row>
    <row r="3" spans="1:5" x14ac:dyDescent="0.15">
      <c r="A3" s="35" t="s">
        <v>146</v>
      </c>
      <c r="B3" s="38">
        <v>1</v>
      </c>
      <c r="C3" s="61"/>
      <c r="D3" s="42">
        <f t="shared" ref="D3:D13" si="0">B3*C3</f>
        <v>0</v>
      </c>
    </row>
    <row r="4" spans="1:5" x14ac:dyDescent="0.15">
      <c r="A4" s="35" t="s">
        <v>147</v>
      </c>
      <c r="B4" s="38">
        <v>2</v>
      </c>
      <c r="C4" s="61"/>
      <c r="D4" s="42">
        <f t="shared" si="0"/>
        <v>0</v>
      </c>
    </row>
    <row r="5" spans="1:5" x14ac:dyDescent="0.15">
      <c r="A5" s="35" t="s">
        <v>148</v>
      </c>
      <c r="B5" s="38">
        <v>2</v>
      </c>
      <c r="C5" s="61"/>
      <c r="D5" s="42">
        <f t="shared" si="0"/>
        <v>0</v>
      </c>
    </row>
    <row r="6" spans="1:5" x14ac:dyDescent="0.15">
      <c r="A6" s="35" t="s">
        <v>149</v>
      </c>
      <c r="B6" s="38">
        <v>2</v>
      </c>
      <c r="C6" s="61"/>
      <c r="D6" s="42">
        <f t="shared" si="0"/>
        <v>0</v>
      </c>
    </row>
    <row r="7" spans="1:5" x14ac:dyDescent="0.15">
      <c r="A7" s="35" t="s">
        <v>150</v>
      </c>
      <c r="B7" s="38">
        <v>1</v>
      </c>
      <c r="C7" s="61"/>
      <c r="D7" s="42">
        <f t="shared" si="0"/>
        <v>0</v>
      </c>
    </row>
    <row r="8" spans="1:5" x14ac:dyDescent="0.15">
      <c r="A8" s="35" t="s">
        <v>151</v>
      </c>
      <c r="B8" s="38">
        <v>1</v>
      </c>
      <c r="C8" s="61"/>
      <c r="D8" s="42">
        <f t="shared" si="0"/>
        <v>0</v>
      </c>
    </row>
    <row r="9" spans="1:5" x14ac:dyDescent="0.15">
      <c r="A9" s="35" t="s">
        <v>152</v>
      </c>
      <c r="B9" s="38">
        <v>1</v>
      </c>
      <c r="C9" s="61"/>
      <c r="D9" s="42">
        <f t="shared" si="0"/>
        <v>0</v>
      </c>
    </row>
    <row r="10" spans="1:5" x14ac:dyDescent="0.15">
      <c r="A10" s="35" t="s">
        <v>153</v>
      </c>
      <c r="B10" s="38">
        <v>3</v>
      </c>
      <c r="C10" s="61"/>
      <c r="D10" s="42">
        <f t="shared" si="0"/>
        <v>0</v>
      </c>
    </row>
    <row r="11" spans="1:5" x14ac:dyDescent="0.15">
      <c r="A11" s="35" t="s">
        <v>154</v>
      </c>
      <c r="B11" s="38">
        <v>1</v>
      </c>
      <c r="C11" s="61"/>
      <c r="D11" s="42">
        <f t="shared" si="0"/>
        <v>0</v>
      </c>
    </row>
    <row r="12" spans="1:5" x14ac:dyDescent="0.15">
      <c r="A12" s="35" t="s">
        <v>155</v>
      </c>
      <c r="B12" s="38">
        <v>1</v>
      </c>
      <c r="C12" s="61"/>
      <c r="D12" s="42">
        <f t="shared" si="0"/>
        <v>0</v>
      </c>
    </row>
    <row r="13" spans="1:5" x14ac:dyDescent="0.15">
      <c r="A13" s="35" t="s">
        <v>156</v>
      </c>
      <c r="B13" s="38">
        <v>2</v>
      </c>
      <c r="C13" s="61"/>
      <c r="D13" s="42">
        <f t="shared" si="0"/>
        <v>0</v>
      </c>
    </row>
    <row r="14" spans="1:5" x14ac:dyDescent="0.15">
      <c r="A14" s="35"/>
      <c r="B14" s="53"/>
      <c r="C14"/>
      <c r="E14" s="41">
        <f>SUM(D3:D13)</f>
        <v>0</v>
      </c>
    </row>
    <row r="15" spans="1:5" x14ac:dyDescent="0.15">
      <c r="A15" s="36" t="s">
        <v>135</v>
      </c>
      <c r="B15" s="39"/>
    </row>
    <row r="16" spans="1:5" x14ac:dyDescent="0.15">
      <c r="A16" s="35" t="s">
        <v>134</v>
      </c>
      <c r="B16" s="38">
        <v>1</v>
      </c>
      <c r="C16" s="61"/>
      <c r="D16" s="42">
        <f t="shared" ref="D16:D69" si="1">B16*C16</f>
        <v>0</v>
      </c>
    </row>
    <row r="17" spans="1:4" x14ac:dyDescent="0.15">
      <c r="A17" s="35" t="s">
        <v>133</v>
      </c>
      <c r="B17" s="38">
        <v>191</v>
      </c>
      <c r="C17" s="61"/>
      <c r="D17" s="42">
        <f t="shared" si="1"/>
        <v>0</v>
      </c>
    </row>
    <row r="18" spans="1:4" x14ac:dyDescent="0.15">
      <c r="A18" s="35" t="s">
        <v>132</v>
      </c>
      <c r="B18" s="38">
        <v>221</v>
      </c>
      <c r="C18" s="61"/>
      <c r="D18" s="42">
        <f t="shared" si="1"/>
        <v>0</v>
      </c>
    </row>
    <row r="19" spans="1:4" x14ac:dyDescent="0.15">
      <c r="A19" s="35" t="s">
        <v>131</v>
      </c>
      <c r="B19" s="38">
        <v>221</v>
      </c>
      <c r="C19" s="61"/>
      <c r="D19" s="42">
        <f t="shared" si="1"/>
        <v>0</v>
      </c>
    </row>
    <row r="20" spans="1:4" x14ac:dyDescent="0.15">
      <c r="A20" s="35" t="s">
        <v>130</v>
      </c>
      <c r="B20" s="38">
        <v>221</v>
      </c>
      <c r="C20" s="61"/>
      <c r="D20" s="42">
        <f t="shared" si="1"/>
        <v>0</v>
      </c>
    </row>
    <row r="21" spans="1:4" x14ac:dyDescent="0.15">
      <c r="A21" s="75" t="s">
        <v>129</v>
      </c>
      <c r="B21" s="76">
        <v>1</v>
      </c>
      <c r="C21" s="77">
        <v>0</v>
      </c>
      <c r="D21" s="78">
        <f t="shared" si="1"/>
        <v>0</v>
      </c>
    </row>
    <row r="22" spans="1:4" x14ac:dyDescent="0.15">
      <c r="A22" s="35" t="s">
        <v>128</v>
      </c>
      <c r="B22" s="38">
        <v>13</v>
      </c>
      <c r="C22" s="61"/>
      <c r="D22" s="42">
        <f t="shared" si="1"/>
        <v>0</v>
      </c>
    </row>
    <row r="23" spans="1:4" x14ac:dyDescent="0.15">
      <c r="A23" s="35" t="s">
        <v>127</v>
      </c>
      <c r="B23" s="38">
        <v>21</v>
      </c>
      <c r="C23" s="61"/>
      <c r="D23" s="42">
        <f t="shared" si="1"/>
        <v>0</v>
      </c>
    </row>
    <row r="24" spans="1:4" x14ac:dyDescent="0.15">
      <c r="A24" s="35" t="s">
        <v>126</v>
      </c>
      <c r="B24" s="38">
        <v>411</v>
      </c>
      <c r="C24" s="61"/>
      <c r="D24" s="42">
        <f t="shared" si="1"/>
        <v>0</v>
      </c>
    </row>
    <row r="25" spans="1:4" x14ac:dyDescent="0.15">
      <c r="A25" s="35" t="s">
        <v>125</v>
      </c>
      <c r="B25" s="38">
        <v>411</v>
      </c>
      <c r="C25" s="61"/>
      <c r="D25" s="42">
        <f t="shared" si="1"/>
        <v>0</v>
      </c>
    </row>
    <row r="26" spans="1:4" x14ac:dyDescent="0.15">
      <c r="A26" s="35" t="s">
        <v>124</v>
      </c>
      <c r="B26" s="38">
        <v>411</v>
      </c>
      <c r="C26" s="61"/>
      <c r="D26" s="42">
        <f t="shared" si="1"/>
        <v>0</v>
      </c>
    </row>
    <row r="27" spans="1:4" x14ac:dyDescent="0.15">
      <c r="A27" s="35" t="s">
        <v>123</v>
      </c>
      <c r="B27" s="38">
        <v>1</v>
      </c>
      <c r="C27" s="61"/>
      <c r="D27" s="42">
        <f t="shared" si="1"/>
        <v>0</v>
      </c>
    </row>
    <row r="28" spans="1:4" x14ac:dyDescent="0.15">
      <c r="A28" s="35" t="s">
        <v>122</v>
      </c>
      <c r="B28" s="38">
        <v>1</v>
      </c>
      <c r="C28" s="61"/>
      <c r="D28" s="42">
        <f t="shared" si="1"/>
        <v>0</v>
      </c>
    </row>
    <row r="29" spans="1:4" x14ac:dyDescent="0.15">
      <c r="A29" s="35" t="s">
        <v>121</v>
      </c>
      <c r="B29" s="38">
        <v>1</v>
      </c>
      <c r="C29" s="61"/>
      <c r="D29" s="42">
        <f t="shared" si="1"/>
        <v>0</v>
      </c>
    </row>
    <row r="30" spans="1:4" x14ac:dyDescent="0.15">
      <c r="A30" s="35" t="s">
        <v>120</v>
      </c>
      <c r="B30" s="38">
        <v>1</v>
      </c>
      <c r="C30" s="61"/>
      <c r="D30" s="42">
        <f t="shared" si="1"/>
        <v>0</v>
      </c>
    </row>
    <row r="31" spans="1:4" x14ac:dyDescent="0.15">
      <c r="A31" s="75" t="s">
        <v>119</v>
      </c>
      <c r="B31" s="76">
        <v>69</v>
      </c>
      <c r="C31" s="77">
        <v>0</v>
      </c>
      <c r="D31" s="78">
        <f t="shared" si="1"/>
        <v>0</v>
      </c>
    </row>
    <row r="32" spans="1:4" x14ac:dyDescent="0.15">
      <c r="A32" s="35" t="s">
        <v>118</v>
      </c>
      <c r="B32" s="38">
        <v>176</v>
      </c>
      <c r="C32" s="61"/>
      <c r="D32" s="42">
        <f t="shared" si="1"/>
        <v>0</v>
      </c>
    </row>
    <row r="33" spans="1:4" x14ac:dyDescent="0.15">
      <c r="A33" s="35" t="s">
        <v>117</v>
      </c>
      <c r="B33" s="38">
        <v>1</v>
      </c>
      <c r="C33" s="61"/>
      <c r="D33" s="42">
        <f t="shared" si="1"/>
        <v>0</v>
      </c>
    </row>
    <row r="34" spans="1:4" x14ac:dyDescent="0.15">
      <c r="A34" s="35" t="s">
        <v>116</v>
      </c>
      <c r="B34" s="38">
        <v>51</v>
      </c>
      <c r="C34" s="61"/>
      <c r="D34" s="42">
        <f t="shared" si="1"/>
        <v>0</v>
      </c>
    </row>
    <row r="35" spans="1:4" x14ac:dyDescent="0.15">
      <c r="A35" s="35" t="s">
        <v>115</v>
      </c>
      <c r="B35" s="38">
        <v>24</v>
      </c>
      <c r="C35" s="61"/>
      <c r="D35" s="42">
        <f t="shared" si="1"/>
        <v>0</v>
      </c>
    </row>
    <row r="36" spans="1:4" x14ac:dyDescent="0.15">
      <c r="A36" s="35" t="s">
        <v>114</v>
      </c>
      <c r="B36" s="38">
        <v>32</v>
      </c>
      <c r="C36" s="61"/>
      <c r="D36" s="42">
        <f t="shared" si="1"/>
        <v>0</v>
      </c>
    </row>
    <row r="37" spans="1:4" x14ac:dyDescent="0.15">
      <c r="A37" s="35" t="s">
        <v>113</v>
      </c>
      <c r="B37" s="38">
        <v>58</v>
      </c>
      <c r="C37" s="61"/>
      <c r="D37" s="42">
        <f t="shared" si="1"/>
        <v>0</v>
      </c>
    </row>
    <row r="38" spans="1:4" x14ac:dyDescent="0.15">
      <c r="A38" s="35" t="s">
        <v>112</v>
      </c>
      <c r="B38" s="38">
        <v>57</v>
      </c>
      <c r="C38" s="61"/>
      <c r="D38" s="42">
        <f t="shared" si="1"/>
        <v>0</v>
      </c>
    </row>
    <row r="39" spans="1:4" x14ac:dyDescent="0.15">
      <c r="A39" s="35" t="s">
        <v>111</v>
      </c>
      <c r="B39" s="38">
        <v>7</v>
      </c>
      <c r="C39" s="61"/>
      <c r="D39" s="42">
        <f t="shared" si="1"/>
        <v>0</v>
      </c>
    </row>
    <row r="40" spans="1:4" x14ac:dyDescent="0.15">
      <c r="A40" s="35" t="s">
        <v>110</v>
      </c>
      <c r="B40" s="38">
        <v>211</v>
      </c>
      <c r="C40" s="61"/>
      <c r="D40" s="42">
        <f t="shared" si="1"/>
        <v>0</v>
      </c>
    </row>
    <row r="41" spans="1:4" x14ac:dyDescent="0.15">
      <c r="A41" s="35" t="s">
        <v>109</v>
      </c>
      <c r="B41" s="38">
        <v>29</v>
      </c>
      <c r="C41" s="61"/>
      <c r="D41" s="42">
        <f t="shared" si="1"/>
        <v>0</v>
      </c>
    </row>
    <row r="42" spans="1:4" x14ac:dyDescent="0.15">
      <c r="A42" s="35" t="s">
        <v>108</v>
      </c>
      <c r="B42" s="38">
        <v>12</v>
      </c>
      <c r="C42" s="61"/>
      <c r="D42" s="42">
        <f t="shared" si="1"/>
        <v>0</v>
      </c>
    </row>
    <row r="43" spans="1:4" x14ac:dyDescent="0.15">
      <c r="A43" s="35" t="s">
        <v>107</v>
      </c>
      <c r="B43" s="38">
        <v>1911</v>
      </c>
      <c r="C43" s="61"/>
      <c r="D43" s="42">
        <f t="shared" si="1"/>
        <v>0</v>
      </c>
    </row>
    <row r="44" spans="1:4" x14ac:dyDescent="0.15">
      <c r="A44" s="35" t="s">
        <v>106</v>
      </c>
      <c r="B44" s="38">
        <v>75</v>
      </c>
      <c r="C44" s="61"/>
      <c r="D44" s="42">
        <f t="shared" si="1"/>
        <v>0</v>
      </c>
    </row>
    <row r="45" spans="1:4" x14ac:dyDescent="0.15">
      <c r="A45" s="35" t="s">
        <v>105</v>
      </c>
      <c r="B45" s="38">
        <v>8111</v>
      </c>
      <c r="C45" s="61"/>
      <c r="D45" s="42">
        <f t="shared" si="1"/>
        <v>0</v>
      </c>
    </row>
    <row r="46" spans="1:4" x14ac:dyDescent="0.15">
      <c r="A46" s="35" t="s">
        <v>104</v>
      </c>
      <c r="B46" s="38">
        <v>511</v>
      </c>
      <c r="C46" s="61"/>
      <c r="D46" s="42">
        <f t="shared" si="1"/>
        <v>0</v>
      </c>
    </row>
    <row r="47" spans="1:4" x14ac:dyDescent="0.15">
      <c r="A47" s="35" t="s">
        <v>103</v>
      </c>
      <c r="B47" s="38">
        <v>28</v>
      </c>
      <c r="C47" s="61"/>
      <c r="D47" s="42">
        <f t="shared" si="1"/>
        <v>0</v>
      </c>
    </row>
    <row r="48" spans="1:4" x14ac:dyDescent="0.15">
      <c r="A48" s="35" t="s">
        <v>102</v>
      </c>
      <c r="B48" s="38">
        <v>1</v>
      </c>
      <c r="C48" s="61"/>
      <c r="D48" s="42">
        <f t="shared" si="1"/>
        <v>0</v>
      </c>
    </row>
    <row r="49" spans="1:4" x14ac:dyDescent="0.15">
      <c r="A49" s="75" t="s">
        <v>101</v>
      </c>
      <c r="B49" s="76">
        <v>1</v>
      </c>
      <c r="C49" s="77">
        <v>0</v>
      </c>
      <c r="D49" s="78">
        <f t="shared" si="1"/>
        <v>0</v>
      </c>
    </row>
    <row r="50" spans="1:4" x14ac:dyDescent="0.15">
      <c r="A50" s="35" t="s">
        <v>100</v>
      </c>
      <c r="B50" s="38">
        <v>139</v>
      </c>
      <c r="C50" s="61"/>
      <c r="D50" s="42">
        <f t="shared" si="1"/>
        <v>0</v>
      </c>
    </row>
    <row r="51" spans="1:4" x14ac:dyDescent="0.15">
      <c r="A51" s="35" t="s">
        <v>99</v>
      </c>
      <c r="B51" s="38">
        <v>511</v>
      </c>
      <c r="C51" s="61"/>
      <c r="D51" s="42">
        <f t="shared" si="1"/>
        <v>0</v>
      </c>
    </row>
    <row r="52" spans="1:4" x14ac:dyDescent="0.15">
      <c r="A52" s="35" t="s">
        <v>98</v>
      </c>
      <c r="B52" s="38">
        <v>411</v>
      </c>
      <c r="C52" s="61"/>
      <c r="D52" s="42">
        <f t="shared" si="1"/>
        <v>0</v>
      </c>
    </row>
    <row r="53" spans="1:4" x14ac:dyDescent="0.15">
      <c r="A53" s="35" t="s">
        <v>97</v>
      </c>
      <c r="B53" s="38">
        <v>1</v>
      </c>
      <c r="C53" s="61"/>
      <c r="D53" s="42">
        <f t="shared" si="1"/>
        <v>0</v>
      </c>
    </row>
    <row r="54" spans="1:4" x14ac:dyDescent="0.15">
      <c r="A54" s="35" t="s">
        <v>96</v>
      </c>
      <c r="B54" s="38">
        <v>1</v>
      </c>
      <c r="C54" s="61"/>
      <c r="D54" s="42">
        <f t="shared" si="1"/>
        <v>0</v>
      </c>
    </row>
    <row r="55" spans="1:4" x14ac:dyDescent="0.15">
      <c r="A55" s="35" t="s">
        <v>95</v>
      </c>
      <c r="B55" s="38">
        <v>5111</v>
      </c>
      <c r="C55" s="61"/>
      <c r="D55" s="42">
        <f t="shared" si="1"/>
        <v>0</v>
      </c>
    </row>
    <row r="56" spans="1:4" x14ac:dyDescent="0.15">
      <c r="A56" s="35" t="s">
        <v>94</v>
      </c>
      <c r="B56" s="38">
        <v>51</v>
      </c>
      <c r="C56" s="61"/>
      <c r="D56" s="42">
        <f t="shared" si="1"/>
        <v>0</v>
      </c>
    </row>
    <row r="57" spans="1:4" x14ac:dyDescent="0.15">
      <c r="A57" s="35" t="s">
        <v>93</v>
      </c>
      <c r="B57" s="38">
        <v>29</v>
      </c>
      <c r="C57" s="61"/>
      <c r="D57" s="42">
        <f t="shared" si="1"/>
        <v>0</v>
      </c>
    </row>
    <row r="58" spans="1:4" x14ac:dyDescent="0.15">
      <c r="A58" s="35" t="s">
        <v>92</v>
      </c>
      <c r="B58" s="38">
        <v>12</v>
      </c>
      <c r="C58" s="61"/>
      <c r="D58" s="42">
        <f t="shared" si="1"/>
        <v>0</v>
      </c>
    </row>
    <row r="59" spans="1:4" x14ac:dyDescent="0.15">
      <c r="A59" s="35" t="s">
        <v>91</v>
      </c>
      <c r="B59" s="38">
        <v>258</v>
      </c>
      <c r="C59" s="61"/>
      <c r="D59" s="42">
        <f t="shared" si="1"/>
        <v>0</v>
      </c>
    </row>
    <row r="60" spans="1:4" x14ac:dyDescent="0.15">
      <c r="A60" s="35" t="s">
        <v>90</v>
      </c>
      <c r="B60" s="38">
        <v>511</v>
      </c>
      <c r="C60" s="61"/>
      <c r="D60" s="42">
        <f t="shared" si="1"/>
        <v>0</v>
      </c>
    </row>
    <row r="61" spans="1:4" x14ac:dyDescent="0.15">
      <c r="A61" s="35" t="s">
        <v>89</v>
      </c>
      <c r="B61" s="38">
        <v>1</v>
      </c>
      <c r="C61" s="61"/>
      <c r="D61" s="42">
        <f t="shared" si="1"/>
        <v>0</v>
      </c>
    </row>
    <row r="62" spans="1:4" x14ac:dyDescent="0.15">
      <c r="A62" s="35" t="s">
        <v>88</v>
      </c>
      <c r="B62" s="38">
        <v>51</v>
      </c>
      <c r="C62" s="61"/>
      <c r="D62" s="42">
        <f t="shared" si="1"/>
        <v>0</v>
      </c>
    </row>
    <row r="63" spans="1:4" x14ac:dyDescent="0.15">
      <c r="A63" s="35" t="s">
        <v>87</v>
      </c>
      <c r="B63" s="38">
        <v>31</v>
      </c>
      <c r="C63" s="61"/>
      <c r="D63" s="42">
        <f t="shared" si="1"/>
        <v>0</v>
      </c>
    </row>
    <row r="64" spans="1:4" x14ac:dyDescent="0.15">
      <c r="A64" s="35" t="s">
        <v>86</v>
      </c>
      <c r="B64" s="38">
        <v>369</v>
      </c>
      <c r="C64" s="61"/>
      <c r="D64" s="42">
        <f t="shared" si="1"/>
        <v>0</v>
      </c>
    </row>
    <row r="65" spans="1:4" x14ac:dyDescent="0.15">
      <c r="A65" s="35" t="s">
        <v>85</v>
      </c>
      <c r="B65" s="38">
        <v>751</v>
      </c>
      <c r="C65" s="61"/>
      <c r="D65" s="42">
        <f t="shared" si="1"/>
        <v>0</v>
      </c>
    </row>
    <row r="66" spans="1:4" x14ac:dyDescent="0.15">
      <c r="A66" s="35" t="s">
        <v>84</v>
      </c>
      <c r="B66" s="38">
        <v>3</v>
      </c>
      <c r="C66" s="61"/>
      <c r="D66" s="42">
        <f t="shared" si="1"/>
        <v>0</v>
      </c>
    </row>
    <row r="67" spans="1:4" x14ac:dyDescent="0.15">
      <c r="A67" s="35" t="s">
        <v>83</v>
      </c>
      <c r="B67" s="38">
        <v>3</v>
      </c>
      <c r="C67" s="61"/>
      <c r="D67" s="42">
        <f t="shared" si="1"/>
        <v>0</v>
      </c>
    </row>
    <row r="68" spans="1:4" x14ac:dyDescent="0.15">
      <c r="A68" s="35" t="s">
        <v>82</v>
      </c>
      <c r="B68" s="38">
        <v>3</v>
      </c>
      <c r="C68" s="61"/>
      <c r="D68" s="42">
        <f t="shared" si="1"/>
        <v>0</v>
      </c>
    </row>
    <row r="69" spans="1:4" x14ac:dyDescent="0.15">
      <c r="A69" s="35" t="s">
        <v>81</v>
      </c>
      <c r="B69" s="38">
        <v>225</v>
      </c>
      <c r="C69" s="61"/>
      <c r="D69" s="42">
        <f t="shared" si="1"/>
        <v>0</v>
      </c>
    </row>
    <row r="70" spans="1:4" x14ac:dyDescent="0.15">
      <c r="A70" s="35" t="s">
        <v>80</v>
      </c>
      <c r="B70" s="38">
        <v>391</v>
      </c>
      <c r="C70" s="61"/>
      <c r="D70" s="42">
        <f t="shared" ref="D70:D133" si="2">B70*C70</f>
        <v>0</v>
      </c>
    </row>
    <row r="71" spans="1:4" x14ac:dyDescent="0.15">
      <c r="A71" s="35" t="s">
        <v>79</v>
      </c>
      <c r="B71" s="38">
        <v>75</v>
      </c>
      <c r="C71" s="61"/>
      <c r="D71" s="42">
        <f t="shared" si="2"/>
        <v>0</v>
      </c>
    </row>
    <row r="72" spans="1:4" x14ac:dyDescent="0.15">
      <c r="A72" s="35" t="s">
        <v>78</v>
      </c>
      <c r="B72" s="38">
        <v>8111</v>
      </c>
      <c r="C72" s="61"/>
      <c r="D72" s="42">
        <f t="shared" si="2"/>
        <v>0</v>
      </c>
    </row>
    <row r="73" spans="1:4" x14ac:dyDescent="0.15">
      <c r="A73" s="35" t="s">
        <v>77</v>
      </c>
      <c r="B73" s="38">
        <v>111</v>
      </c>
      <c r="C73" s="61"/>
      <c r="D73" s="42">
        <f t="shared" si="2"/>
        <v>0</v>
      </c>
    </row>
    <row r="74" spans="1:4" x14ac:dyDescent="0.15">
      <c r="A74" s="35" t="s">
        <v>76</v>
      </c>
      <c r="B74" s="38">
        <v>42</v>
      </c>
      <c r="C74" s="61"/>
      <c r="D74" s="42">
        <f t="shared" si="2"/>
        <v>0</v>
      </c>
    </row>
    <row r="75" spans="1:4" x14ac:dyDescent="0.15">
      <c r="A75" s="35" t="s">
        <v>75</v>
      </c>
      <c r="B75" s="38">
        <v>4</v>
      </c>
      <c r="C75" s="61"/>
      <c r="D75" s="42">
        <f t="shared" si="2"/>
        <v>0</v>
      </c>
    </row>
    <row r="76" spans="1:4" x14ac:dyDescent="0.15">
      <c r="A76" s="35" t="s">
        <v>74</v>
      </c>
      <c r="B76" s="38">
        <v>4</v>
      </c>
      <c r="C76" s="61"/>
      <c r="D76" s="42">
        <f t="shared" si="2"/>
        <v>0</v>
      </c>
    </row>
    <row r="77" spans="1:4" x14ac:dyDescent="0.15">
      <c r="A77" s="35" t="s">
        <v>73</v>
      </c>
      <c r="B77" s="38">
        <v>7</v>
      </c>
      <c r="C77" s="61"/>
      <c r="D77" s="42">
        <f t="shared" si="2"/>
        <v>0</v>
      </c>
    </row>
    <row r="78" spans="1:4" x14ac:dyDescent="0.15">
      <c r="A78" s="35" t="s">
        <v>72</v>
      </c>
      <c r="B78" s="38">
        <v>241</v>
      </c>
      <c r="C78" s="61"/>
      <c r="D78" s="42">
        <f t="shared" si="2"/>
        <v>0</v>
      </c>
    </row>
    <row r="79" spans="1:4" x14ac:dyDescent="0.15">
      <c r="A79" s="35" t="s">
        <v>71</v>
      </c>
      <c r="B79" s="38">
        <v>8111</v>
      </c>
      <c r="C79" s="61"/>
      <c r="D79" s="42">
        <f t="shared" si="2"/>
        <v>0</v>
      </c>
    </row>
    <row r="80" spans="1:4" x14ac:dyDescent="0.15">
      <c r="A80" s="35" t="s">
        <v>70</v>
      </c>
      <c r="B80" s="38">
        <v>411</v>
      </c>
      <c r="C80" s="61"/>
      <c r="D80" s="42">
        <f t="shared" si="2"/>
        <v>0</v>
      </c>
    </row>
    <row r="81" spans="1:4" x14ac:dyDescent="0.15">
      <c r="A81" s="35" t="s">
        <v>69</v>
      </c>
      <c r="B81" s="38">
        <v>511</v>
      </c>
      <c r="C81" s="61"/>
      <c r="D81" s="42">
        <f t="shared" si="2"/>
        <v>0</v>
      </c>
    </row>
    <row r="82" spans="1:4" x14ac:dyDescent="0.15">
      <c r="A82" s="35" t="s">
        <v>68</v>
      </c>
      <c r="B82" s="38">
        <v>69</v>
      </c>
      <c r="C82" s="61"/>
      <c r="D82" s="42">
        <f t="shared" si="2"/>
        <v>0</v>
      </c>
    </row>
    <row r="83" spans="1:4" x14ac:dyDescent="0.15">
      <c r="A83" s="35" t="s">
        <v>67</v>
      </c>
      <c r="B83" s="38">
        <v>211</v>
      </c>
      <c r="C83" s="61"/>
      <c r="D83" s="42">
        <f t="shared" si="2"/>
        <v>0</v>
      </c>
    </row>
    <row r="84" spans="1:4" x14ac:dyDescent="0.15">
      <c r="A84" s="35" t="s">
        <v>66</v>
      </c>
      <c r="B84" s="38">
        <v>6</v>
      </c>
      <c r="C84" s="61"/>
      <c r="D84" s="42">
        <f t="shared" si="2"/>
        <v>0</v>
      </c>
    </row>
    <row r="85" spans="1:4" x14ac:dyDescent="0.15">
      <c r="A85" s="35" t="s">
        <v>65</v>
      </c>
      <c r="B85" s="38">
        <v>21511</v>
      </c>
      <c r="C85" s="61"/>
      <c r="D85" s="42">
        <f t="shared" si="2"/>
        <v>0</v>
      </c>
    </row>
    <row r="86" spans="1:4" x14ac:dyDescent="0.15">
      <c r="A86" s="35" t="s">
        <v>64</v>
      </c>
      <c r="B86" s="38">
        <v>5</v>
      </c>
      <c r="C86" s="61"/>
      <c r="D86" s="42">
        <f t="shared" si="2"/>
        <v>0</v>
      </c>
    </row>
    <row r="87" spans="1:4" x14ac:dyDescent="0.15">
      <c r="A87" s="35" t="s">
        <v>63</v>
      </c>
      <c r="B87" s="38">
        <v>211</v>
      </c>
      <c r="C87" s="61"/>
      <c r="D87" s="42">
        <f t="shared" si="2"/>
        <v>0</v>
      </c>
    </row>
    <row r="88" spans="1:4" x14ac:dyDescent="0.15">
      <c r="A88" s="35" t="s">
        <v>62</v>
      </c>
      <c r="B88" s="38">
        <v>7</v>
      </c>
      <c r="C88" s="61"/>
      <c r="D88" s="42">
        <f t="shared" si="2"/>
        <v>0</v>
      </c>
    </row>
    <row r="89" spans="1:4" x14ac:dyDescent="0.15">
      <c r="A89" s="35" t="s">
        <v>61</v>
      </c>
      <c r="B89" s="38">
        <v>225</v>
      </c>
      <c r="C89" s="61"/>
      <c r="D89" s="42">
        <f t="shared" si="2"/>
        <v>0</v>
      </c>
    </row>
    <row r="90" spans="1:4" x14ac:dyDescent="0.15">
      <c r="A90" s="35" t="s">
        <v>60</v>
      </c>
      <c r="B90" s="38">
        <v>1</v>
      </c>
      <c r="C90" s="61"/>
      <c r="D90" s="42">
        <f t="shared" si="2"/>
        <v>0</v>
      </c>
    </row>
    <row r="91" spans="1:4" x14ac:dyDescent="0.15">
      <c r="A91" s="35" t="s">
        <v>59</v>
      </c>
      <c r="B91" s="38">
        <v>481</v>
      </c>
      <c r="C91" s="61"/>
      <c r="D91" s="42">
        <f t="shared" si="2"/>
        <v>0</v>
      </c>
    </row>
    <row r="92" spans="1:4" x14ac:dyDescent="0.15">
      <c r="A92" s="35" t="s">
        <v>58</v>
      </c>
      <c r="B92" s="38">
        <v>21</v>
      </c>
      <c r="C92" s="61"/>
      <c r="D92" s="42">
        <f t="shared" si="2"/>
        <v>0</v>
      </c>
    </row>
    <row r="93" spans="1:4" x14ac:dyDescent="0.15">
      <c r="A93" s="35" t="s">
        <v>57</v>
      </c>
      <c r="B93" s="38">
        <v>38</v>
      </c>
      <c r="C93" s="61"/>
      <c r="D93" s="42">
        <f t="shared" si="2"/>
        <v>0</v>
      </c>
    </row>
    <row r="94" spans="1:4" x14ac:dyDescent="0.15">
      <c r="A94" s="35" t="s">
        <v>56</v>
      </c>
      <c r="B94" s="38">
        <v>211</v>
      </c>
      <c r="C94" s="61"/>
      <c r="D94" s="42">
        <f t="shared" si="2"/>
        <v>0</v>
      </c>
    </row>
    <row r="95" spans="1:4" x14ac:dyDescent="0.15">
      <c r="A95" s="35" t="s">
        <v>55</v>
      </c>
      <c r="B95" s="38">
        <v>411</v>
      </c>
      <c r="C95" s="61"/>
      <c r="D95" s="42">
        <f t="shared" si="2"/>
        <v>0</v>
      </c>
    </row>
    <row r="96" spans="1:4" x14ac:dyDescent="0.15">
      <c r="A96" s="35" t="s">
        <v>54</v>
      </c>
      <c r="B96" s="38">
        <v>1</v>
      </c>
      <c r="C96" s="61"/>
      <c r="D96" s="42">
        <f t="shared" si="2"/>
        <v>0</v>
      </c>
    </row>
    <row r="97" spans="1:4" x14ac:dyDescent="0.15">
      <c r="A97" s="35" t="s">
        <v>53</v>
      </c>
      <c r="B97" s="38">
        <v>1</v>
      </c>
      <c r="C97" s="61"/>
      <c r="D97" s="42">
        <f t="shared" si="2"/>
        <v>0</v>
      </c>
    </row>
    <row r="98" spans="1:4" x14ac:dyDescent="0.15">
      <c r="A98" s="35" t="s">
        <v>52</v>
      </c>
      <c r="B98" s="38">
        <v>5</v>
      </c>
      <c r="C98" s="61"/>
      <c r="D98" s="42">
        <f t="shared" si="2"/>
        <v>0</v>
      </c>
    </row>
    <row r="99" spans="1:4" x14ac:dyDescent="0.15">
      <c r="A99" s="35" t="s">
        <v>51</v>
      </c>
      <c r="B99" s="38">
        <v>219.5</v>
      </c>
      <c r="C99" s="61"/>
      <c r="D99" s="42">
        <f t="shared" si="2"/>
        <v>0</v>
      </c>
    </row>
    <row r="100" spans="1:4" x14ac:dyDescent="0.15">
      <c r="A100" s="35" t="s">
        <v>50</v>
      </c>
      <c r="B100" s="38">
        <v>2414.5</v>
      </c>
      <c r="C100" s="61"/>
      <c r="D100" s="42">
        <f t="shared" si="2"/>
        <v>0</v>
      </c>
    </row>
    <row r="101" spans="1:4" x14ac:dyDescent="0.15">
      <c r="A101" s="35" t="s">
        <v>49</v>
      </c>
      <c r="B101" s="38">
        <v>25111</v>
      </c>
      <c r="C101" s="61"/>
      <c r="D101" s="42">
        <f t="shared" si="2"/>
        <v>0</v>
      </c>
    </row>
    <row r="102" spans="1:4" x14ac:dyDescent="0.15">
      <c r="A102" s="35" t="s">
        <v>48</v>
      </c>
      <c r="B102" s="38">
        <v>25111</v>
      </c>
      <c r="C102" s="61"/>
      <c r="D102" s="42">
        <f t="shared" si="2"/>
        <v>0</v>
      </c>
    </row>
    <row r="103" spans="1:4" x14ac:dyDescent="0.15">
      <c r="A103" s="35" t="s">
        <v>47</v>
      </c>
      <c r="B103" s="38">
        <v>25111</v>
      </c>
      <c r="C103" s="61"/>
      <c r="D103" s="42">
        <f t="shared" si="2"/>
        <v>0</v>
      </c>
    </row>
    <row r="104" spans="1:4" x14ac:dyDescent="0.15">
      <c r="A104" s="35" t="s">
        <v>46</v>
      </c>
      <c r="B104" s="38">
        <v>25111</v>
      </c>
      <c r="C104" s="61"/>
      <c r="D104" s="42">
        <f t="shared" si="2"/>
        <v>0</v>
      </c>
    </row>
    <row r="105" spans="1:4" x14ac:dyDescent="0.15">
      <c r="A105" s="35" t="s">
        <v>45</v>
      </c>
      <c r="B105" s="38">
        <v>2496</v>
      </c>
      <c r="C105" s="61"/>
      <c r="D105" s="42">
        <f t="shared" si="2"/>
        <v>0</v>
      </c>
    </row>
    <row r="106" spans="1:4" x14ac:dyDescent="0.15">
      <c r="A106" s="35" t="s">
        <v>44</v>
      </c>
      <c r="B106" s="38">
        <v>2496</v>
      </c>
      <c r="C106" s="61"/>
      <c r="D106" s="42">
        <f t="shared" si="2"/>
        <v>0</v>
      </c>
    </row>
    <row r="107" spans="1:4" x14ac:dyDescent="0.15">
      <c r="A107" s="35" t="s">
        <v>43</v>
      </c>
      <c r="B107" s="38">
        <v>1</v>
      </c>
      <c r="C107" s="61"/>
      <c r="D107" s="42">
        <f t="shared" si="2"/>
        <v>0</v>
      </c>
    </row>
    <row r="108" spans="1:4" x14ac:dyDescent="0.15">
      <c r="A108" s="35" t="s">
        <v>42</v>
      </c>
      <c r="B108" s="38">
        <v>2496</v>
      </c>
      <c r="C108" s="61"/>
      <c r="D108" s="42">
        <f t="shared" si="2"/>
        <v>0</v>
      </c>
    </row>
    <row r="109" spans="1:4" x14ac:dyDescent="0.15">
      <c r="A109" s="35" t="s">
        <v>41</v>
      </c>
      <c r="B109" s="38">
        <v>2496</v>
      </c>
      <c r="C109" s="61"/>
      <c r="D109" s="42">
        <f t="shared" si="2"/>
        <v>0</v>
      </c>
    </row>
    <row r="110" spans="1:4" x14ac:dyDescent="0.15">
      <c r="A110" s="35" t="s">
        <v>40</v>
      </c>
      <c r="B110" s="38">
        <v>2496</v>
      </c>
      <c r="C110" s="61"/>
      <c r="D110" s="42">
        <f t="shared" si="2"/>
        <v>0</v>
      </c>
    </row>
    <row r="111" spans="1:4" x14ac:dyDescent="0.15">
      <c r="A111" s="35" t="s">
        <v>39</v>
      </c>
      <c r="B111" s="38">
        <v>25111</v>
      </c>
      <c r="C111" s="61"/>
      <c r="D111" s="42">
        <f t="shared" si="2"/>
        <v>0</v>
      </c>
    </row>
    <row r="112" spans="1:4" x14ac:dyDescent="0.15">
      <c r="A112" s="35" t="s">
        <v>38</v>
      </c>
      <c r="B112" s="38">
        <v>2496</v>
      </c>
      <c r="C112" s="61"/>
      <c r="D112" s="42">
        <f t="shared" si="2"/>
        <v>0</v>
      </c>
    </row>
    <row r="113" spans="1:4" x14ac:dyDescent="0.15">
      <c r="A113" s="35" t="s">
        <v>37</v>
      </c>
      <c r="B113" s="38">
        <v>2496</v>
      </c>
      <c r="C113" s="61"/>
      <c r="D113" s="42">
        <f t="shared" si="2"/>
        <v>0</v>
      </c>
    </row>
    <row r="114" spans="1:4" x14ac:dyDescent="0.15">
      <c r="A114" s="35" t="s">
        <v>36</v>
      </c>
      <c r="B114" s="38">
        <v>25111</v>
      </c>
      <c r="C114" s="61"/>
      <c r="D114" s="42">
        <f t="shared" si="2"/>
        <v>0</v>
      </c>
    </row>
    <row r="115" spans="1:4" x14ac:dyDescent="0.15">
      <c r="A115" s="35" t="s">
        <v>35</v>
      </c>
      <c r="B115" s="38">
        <v>25111</v>
      </c>
      <c r="C115" s="61"/>
      <c r="D115" s="42">
        <f t="shared" si="2"/>
        <v>0</v>
      </c>
    </row>
    <row r="116" spans="1:4" x14ac:dyDescent="0.15">
      <c r="A116" s="35" t="s">
        <v>34</v>
      </c>
      <c r="B116" s="38">
        <v>2496</v>
      </c>
      <c r="C116" s="61"/>
      <c r="D116" s="42">
        <f t="shared" si="2"/>
        <v>0</v>
      </c>
    </row>
    <row r="117" spans="1:4" x14ac:dyDescent="0.15">
      <c r="A117" s="35" t="s">
        <v>33</v>
      </c>
      <c r="B117" s="38">
        <v>2496</v>
      </c>
      <c r="C117" s="61"/>
      <c r="D117" s="42">
        <f t="shared" si="2"/>
        <v>0</v>
      </c>
    </row>
    <row r="118" spans="1:4" x14ac:dyDescent="0.15">
      <c r="A118" s="35" t="s">
        <v>32</v>
      </c>
      <c r="B118" s="38">
        <v>2496</v>
      </c>
      <c r="C118" s="61"/>
      <c r="D118" s="42">
        <f t="shared" si="2"/>
        <v>0</v>
      </c>
    </row>
    <row r="119" spans="1:4" x14ac:dyDescent="0.15">
      <c r="A119" s="35" t="s">
        <v>31</v>
      </c>
      <c r="B119" s="38">
        <v>25111</v>
      </c>
      <c r="C119" s="61"/>
      <c r="D119" s="42">
        <f t="shared" si="2"/>
        <v>0</v>
      </c>
    </row>
    <row r="120" spans="1:4" x14ac:dyDescent="0.15">
      <c r="A120" s="35" t="s">
        <v>30</v>
      </c>
      <c r="B120" s="38">
        <v>41</v>
      </c>
      <c r="C120" s="61"/>
      <c r="D120" s="42">
        <f t="shared" si="2"/>
        <v>0</v>
      </c>
    </row>
    <row r="121" spans="1:4" x14ac:dyDescent="0.15">
      <c r="A121" s="35" t="s">
        <v>29</v>
      </c>
      <c r="B121" s="38">
        <v>25111</v>
      </c>
      <c r="C121" s="61"/>
      <c r="D121" s="42">
        <f t="shared" si="2"/>
        <v>0</v>
      </c>
    </row>
    <row r="122" spans="1:4" x14ac:dyDescent="0.15">
      <c r="A122" s="35" t="s">
        <v>28</v>
      </c>
      <c r="B122" s="38">
        <v>411</v>
      </c>
      <c r="C122" s="61"/>
      <c r="D122" s="42">
        <f t="shared" si="2"/>
        <v>0</v>
      </c>
    </row>
    <row r="123" spans="1:4" x14ac:dyDescent="0.15">
      <c r="A123" s="35" t="s">
        <v>27</v>
      </c>
      <c r="B123" s="38">
        <v>311</v>
      </c>
      <c r="C123" s="61"/>
      <c r="D123" s="42">
        <f t="shared" si="2"/>
        <v>0</v>
      </c>
    </row>
    <row r="124" spans="1:4" x14ac:dyDescent="0.15">
      <c r="A124" s="35" t="s">
        <v>26</v>
      </c>
      <c r="B124" s="38">
        <v>2195</v>
      </c>
      <c r="C124" s="61"/>
      <c r="D124" s="42">
        <f t="shared" si="2"/>
        <v>0</v>
      </c>
    </row>
    <row r="125" spans="1:4" x14ac:dyDescent="0.15">
      <c r="A125" s="35" t="s">
        <v>25</v>
      </c>
      <c r="B125" s="38">
        <v>2195</v>
      </c>
      <c r="C125" s="61"/>
      <c r="D125" s="42">
        <f t="shared" si="2"/>
        <v>0</v>
      </c>
    </row>
    <row r="126" spans="1:4" x14ac:dyDescent="0.15">
      <c r="A126" s="35" t="s">
        <v>24</v>
      </c>
      <c r="B126" s="38">
        <v>2195</v>
      </c>
      <c r="C126" s="61"/>
      <c r="D126" s="42">
        <f t="shared" si="2"/>
        <v>0</v>
      </c>
    </row>
    <row r="127" spans="1:4" x14ac:dyDescent="0.15">
      <c r="A127" s="35" t="s">
        <v>23</v>
      </c>
      <c r="B127" s="38">
        <v>12</v>
      </c>
      <c r="C127" s="61"/>
      <c r="D127" s="42">
        <f t="shared" si="2"/>
        <v>0</v>
      </c>
    </row>
    <row r="128" spans="1:4" x14ac:dyDescent="0.15">
      <c r="A128" s="35" t="s">
        <v>22</v>
      </c>
      <c r="B128" s="38">
        <v>1</v>
      </c>
      <c r="C128" s="61"/>
      <c r="D128" s="42">
        <f t="shared" si="2"/>
        <v>0</v>
      </c>
    </row>
    <row r="129" spans="1:5" x14ac:dyDescent="0.15">
      <c r="A129" s="35" t="s">
        <v>21</v>
      </c>
      <c r="B129" s="38">
        <v>1</v>
      </c>
      <c r="C129" s="61"/>
      <c r="D129" s="42">
        <f t="shared" si="2"/>
        <v>0</v>
      </c>
    </row>
    <row r="130" spans="1:5" x14ac:dyDescent="0.15">
      <c r="A130" s="75" t="s">
        <v>20</v>
      </c>
      <c r="B130" s="76">
        <v>1</v>
      </c>
      <c r="C130" s="77">
        <v>0</v>
      </c>
      <c r="D130" s="78">
        <f t="shared" si="2"/>
        <v>0</v>
      </c>
    </row>
    <row r="131" spans="1:5" x14ac:dyDescent="0.15">
      <c r="A131" s="35" t="s">
        <v>19</v>
      </c>
      <c r="B131" s="38">
        <v>1</v>
      </c>
      <c r="C131" s="61"/>
      <c r="D131" s="42">
        <f t="shared" si="2"/>
        <v>0</v>
      </c>
    </row>
    <row r="132" spans="1:5" x14ac:dyDescent="0.15">
      <c r="A132" s="35" t="s">
        <v>18</v>
      </c>
      <c r="B132" s="38">
        <v>1</v>
      </c>
      <c r="C132" s="61"/>
      <c r="D132" s="42">
        <f t="shared" si="2"/>
        <v>0</v>
      </c>
    </row>
    <row r="133" spans="1:5" x14ac:dyDescent="0.15">
      <c r="A133" s="75" t="s">
        <v>17</v>
      </c>
      <c r="B133" s="76">
        <v>1</v>
      </c>
      <c r="C133" s="77">
        <v>0</v>
      </c>
      <c r="D133" s="78">
        <f t="shared" si="2"/>
        <v>0</v>
      </c>
    </row>
    <row r="134" spans="1:5" x14ac:dyDescent="0.15">
      <c r="A134" s="35" t="s">
        <v>16</v>
      </c>
      <c r="B134" s="38">
        <v>1</v>
      </c>
      <c r="C134" s="61"/>
      <c r="D134" s="42">
        <f t="shared" ref="D134" si="3">B134*C134</f>
        <v>0</v>
      </c>
    </row>
    <row r="135" spans="1:5" x14ac:dyDescent="0.15">
      <c r="E135" s="41">
        <f>SUM(D16:D134)</f>
        <v>0</v>
      </c>
    </row>
    <row r="136" spans="1:5" x14ac:dyDescent="0.15">
      <c r="A136" s="45"/>
      <c r="B136" s="46"/>
      <c r="C136" s="43"/>
      <c r="D136" s="43"/>
      <c r="E136" s="44"/>
    </row>
  </sheetData>
  <sheetProtection algorithmName="SHA-512" hashValue="MzsO3iaH5SenC2iP2tQIf56q5e6F3kZRaF2Kx2YFBIFgw6BZwB/CkbOOUlV+p2E8I/0ciPnrMZUavcLGT+Ma2A==" saltValue="qEp2tDs7wAQc4/LehKVZsg=="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06F02B87080349ABC9AC804B7529D3" ma:contentTypeVersion="0" ma:contentTypeDescription="Een nieuw document maken." ma:contentTypeScope="" ma:versionID="e14e1975a0beee23ea293ee5c5c2ea6d">
  <xsd:schema xmlns:xsd="http://www.w3.org/2001/XMLSchema" xmlns:xs="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c8cb159-2b14-44f1-9f1e-2f87ce4796ac" ContentTypeId="0x0101" PreviousValue="false"/>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7F1D51A3-C56A-441A-802B-46D13779C7D7}">
  <ds:schemaRefs>
    <ds:schemaRef ds:uri="http://schemas.microsoft.com/sharepoint/v3/contenttype/forms"/>
  </ds:schemaRefs>
</ds:datastoreItem>
</file>

<file path=customXml/itemProps2.xml><?xml version="1.0" encoding="utf-8"?>
<ds:datastoreItem xmlns:ds="http://schemas.openxmlformats.org/officeDocument/2006/customXml" ds:itemID="{5D4D33CE-E0BB-43C6-BBB9-412462CF7C8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F4998D9-F202-4A93-8690-867CE02257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4546986A-6D2F-4527-9BC0-6AAD69A13BB6}">
  <ds:schemaRefs>
    <ds:schemaRef ds:uri="Microsoft.SharePoint.Taxonomy.ContentTypeSync"/>
  </ds:schemaRefs>
</ds:datastoreItem>
</file>

<file path=customXml/itemProps5.xml><?xml version="1.0" encoding="utf-8"?>
<ds:datastoreItem xmlns:ds="http://schemas.openxmlformats.org/officeDocument/2006/customXml" ds:itemID="{B03FB8B6-C84C-4CA2-A944-BB530617E0F5}">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P1a Prijsopgave opslag</vt:lpstr>
      <vt:lpstr>P1a Q2-2023 prijzen O&amp;S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Lachniet, Ronnie  (R.)</dc:creator>
  <cp:lastModifiedBy>Lachniet, Ronnie  (R.)</cp:lastModifiedBy>
  <dcterms:created xsi:type="dcterms:W3CDTF">2022-01-03T09:13:13Z</dcterms:created>
  <dcterms:modified xsi:type="dcterms:W3CDTF">2022-12-21T12:54:56Z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0x0101001306F02B87080349ABC9AC804B7529D3</vt:lpwstr>
  </property>
</Properties>
</file>