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rocgildeopleidingen.sharepoint.com/sites/samenwerken/inkoopcontractmanagement/Gedeelde  documenten/Aanbestedingen/2023 - Aanbestedingen/UZB en Payroll/Nota van inlichtingen/"/>
    </mc:Choice>
  </mc:AlternateContent>
  <xr:revisionPtr revIDLastSave="0" documentId="8_{8584E14C-53C0-4E52-B7A9-0456B9A7483C}" xr6:coauthVersionLast="47" xr6:coauthVersionMax="47" xr10:uidLastSave="{00000000-0000-0000-0000-000000000000}"/>
  <bookViews>
    <workbookView xWindow="38290" yWindow="-110" windowWidth="19420" windowHeight="10420" xr2:uid="{00000000-000D-0000-FFFF-FFFF00000000}"/>
  </bookViews>
  <sheets>
    <sheet name="loonsomopbouw 2023-regulier" sheetId="6" r:id="rId1"/>
    <sheet name="instructie" sheetId="7" r:id="rId2"/>
  </sheets>
  <definedNames>
    <definedName name="_xlnm.Print_Area" localSheetId="0">'loonsomopbouw 2023-regulier'!$A$1:$G$48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6" l="1"/>
  <c r="F22" i="6"/>
  <c r="F23" i="6"/>
  <c r="F24" i="6"/>
  <c r="F25" i="6"/>
  <c r="F26" i="6"/>
  <c r="F27" i="6"/>
  <c r="F28" i="6"/>
  <c r="F29" i="6"/>
  <c r="F30" i="6"/>
  <c r="F31" i="6"/>
  <c r="F21" i="6"/>
  <c r="F5" i="6"/>
  <c r="F13" i="6" l="1"/>
  <c r="F9" i="6"/>
  <c r="F12" i="6"/>
  <c r="F10" i="6"/>
  <c r="F11" i="6"/>
  <c r="F8" i="6"/>
  <c r="F6" i="6"/>
  <c r="D5" i="6"/>
  <c r="D8" i="6" l="1"/>
  <c r="D9" i="6"/>
  <c r="D12" i="6"/>
  <c r="D10" i="6"/>
  <c r="D13" i="6"/>
  <c r="D11" i="6"/>
  <c r="D6" i="6"/>
  <c r="D14" i="6" l="1"/>
  <c r="D17" i="6" l="1"/>
  <c r="D16" i="6" l="1"/>
  <c r="D18" i="6" s="1"/>
  <c r="D30" i="6" s="1"/>
  <c r="D27" i="6" l="1"/>
  <c r="D25" i="6"/>
  <c r="D21" i="6"/>
  <c r="D29" i="6"/>
  <c r="D24" i="6"/>
  <c r="D31" i="6"/>
  <c r="D28" i="6"/>
  <c r="D23" i="6"/>
  <c r="D22" i="6"/>
  <c r="D26" i="6"/>
  <c r="D33" i="6" l="1"/>
  <c r="D36" i="6" s="1"/>
  <c r="D41" i="6" s="1"/>
  <c r="F14" i="6"/>
  <c r="F17" i="6" s="1"/>
  <c r="D34" i="6" l="1"/>
  <c r="D35" i="6" s="1"/>
  <c r="F16" i="6"/>
  <c r="F18" i="6" s="1"/>
  <c r="F33" i="6" s="1"/>
  <c r="F36" i="6" l="1"/>
  <c r="F35" i="6"/>
  <c r="F41" i="6" l="1"/>
  <c r="C4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Haverkort</author>
  </authors>
  <commentList>
    <comment ref="B5" authorId="0" shapeId="0" xr:uid="{00000000-0006-0000-0000-000001000000}">
      <text>
        <r>
          <rPr>
            <sz val="9"/>
            <color indexed="81"/>
            <rFont val="Tahoma"/>
            <family val="2"/>
          </rPr>
          <t xml:space="preserve">alleen van toepassing in fase A
</t>
        </r>
      </text>
    </comment>
    <comment ref="B13" authorId="0" shapeId="0" xr:uid="{00000000-0006-0000-0000-000002000000}">
      <text>
        <r>
          <rPr>
            <sz val="9"/>
            <color indexed="81"/>
            <rFont val="Tahoma"/>
            <family val="2"/>
          </rPr>
          <t>Leegloop: de opdracht van de flexibele arbeidskracht/medewerker via payrolling eindigt, maar het contract van de flexibele arbeidskracht/medewerker via payrolling bij opdrachtnemer loopt nog wel door waardoor de flexibele arbeidskracht/medewerker payrolling recht heeft op loondoorbetaling.
Niet van toepassing in Fase A.</t>
        </r>
      </text>
    </comment>
    <comment ref="B29" authorId="0" shapeId="0" xr:uid="{00000000-0006-0000-0000-000003000000}">
      <text>
        <r>
          <rPr>
            <sz val="9"/>
            <color indexed="81"/>
            <rFont val="Tahoma"/>
            <family val="2"/>
          </rPr>
          <t xml:space="preserve">alleen van toepassing in fase A
</t>
        </r>
      </text>
    </comment>
    <comment ref="B31" authorId="0" shapeId="0" xr:uid="{00000000-0006-0000-0000-000004000000}">
      <text>
        <r>
          <rPr>
            <sz val="9"/>
            <color indexed="81"/>
            <rFont val="Tahoma"/>
            <family val="2"/>
          </rPr>
          <t xml:space="preserve">alleen van toepassing in fase A.
</t>
        </r>
      </text>
    </comment>
  </commentList>
</comments>
</file>

<file path=xl/sharedStrings.xml><?xml version="1.0" encoding="utf-8"?>
<sst xmlns="http://schemas.openxmlformats.org/spreadsheetml/2006/main" count="42" uniqueCount="41">
  <si>
    <t>Gewerkte uren
fase A</t>
  </si>
  <si>
    <t>Gewerkte uren
fase B/C</t>
  </si>
  <si>
    <t>Wachtdagcompensatie</t>
  </si>
  <si>
    <t>Reserveringen</t>
  </si>
  <si>
    <t>Vakantieuitkering</t>
  </si>
  <si>
    <t>Subtotaal loon + reserveringen</t>
  </si>
  <si>
    <t>Wettelijke inhoudingen</t>
  </si>
  <si>
    <t>ZVW</t>
  </si>
  <si>
    <t>Bureaumarge (%)</t>
  </si>
  <si>
    <t>Bruto uurloon</t>
  </si>
  <si>
    <t>loonsomfactor</t>
  </si>
  <si>
    <t>Loonsom (excl. reiskosten, ADV en BTW)</t>
  </si>
  <si>
    <t>Bureaumarge - totaal</t>
  </si>
  <si>
    <t>WW *</t>
  </si>
  <si>
    <t>WW Sectorfonds *</t>
  </si>
  <si>
    <t>WAO/WIA Basispremie *</t>
  </si>
  <si>
    <t>Werkhervattingskas *</t>
  </si>
  <si>
    <t>Transitievergoeding incl soc lasten *</t>
  </si>
  <si>
    <t>Opleidingen *</t>
  </si>
  <si>
    <t>Aanvullende Ziektewet/Arbeidsongeschiktheid *</t>
  </si>
  <si>
    <t>Sociaal Fonds  &amp; Calamiteitenverlof *</t>
  </si>
  <si>
    <t>Vakantiedagen * 1</t>
  </si>
  <si>
    <t>Erkende feestdagen * 2</t>
  </si>
  <si>
    <t>Buitengewoon verlof * 3</t>
  </si>
  <si>
    <t>(StiPP Plus) Pensioen/ABP *</t>
  </si>
  <si>
    <t>% over het 
bruto uurloon</t>
  </si>
  <si>
    <t>% over het
 bruto uurloon</t>
  </si>
  <si>
    <t>Leegloop *</t>
  </si>
  <si>
    <r>
      <rPr>
        <b/>
        <sz val="12"/>
        <color theme="1"/>
        <rFont val="Calibri"/>
        <family val="2"/>
        <scheme val="minor"/>
      </rPr>
      <t>Gemiddelde omrekenfactor regulier</t>
    </r>
    <r>
      <rPr>
        <sz val="11"/>
        <color theme="1"/>
        <rFont val="Calibri"/>
        <family val="2"/>
        <scheme val="minor"/>
      </rPr>
      <t xml:space="preserve">
</t>
    </r>
    <r>
      <rPr>
        <sz val="9"/>
        <color theme="1"/>
        <rFont val="Calibri"/>
        <family val="2"/>
        <scheme val="minor"/>
      </rPr>
      <t>(voor beoordeling prijs)</t>
    </r>
  </si>
  <si>
    <t>Paraaf Inschrijver</t>
  </si>
  <si>
    <t xml:space="preserve">Uitzenden Onderwijsgevend en Ondersteunend personeel Loonsomopbouw  2023
Reguliere betaling
(maandsalaris)"
</t>
  </si>
  <si>
    <t>Ziekte</t>
  </si>
  <si>
    <t>SPAWW</t>
  </si>
  <si>
    <t>Vakantiebijslag</t>
  </si>
  <si>
    <t>Eindejaarsuitkering</t>
  </si>
  <si>
    <t>Subtotaal Loon + Vakantiebijslag/EJU</t>
  </si>
  <si>
    <t>Overige directe lasten</t>
  </si>
  <si>
    <t>Omrekenfactor (definities)
(loonsomfactor incl. bureaumarge)</t>
  </si>
  <si>
    <t>naam Inschrijver</t>
  </si>
  <si>
    <t>U dient op het prijzenblad de kolommen B en D in te vullen. (gele cellen).    Voor het gemak is hier overal 0,1 ingevuld.  Indien het niet van toepassing is kunt u het getal deleten in de betreffende ko-lom.
De grijze cellen zijn de percentages welke voor iedere aanbieder gelijk zullen zijn.  Kolom C en E  zullen automatisch ingevuld worden.
In regel 40 is de verhouding aangegeven  tussen fase A en fase B contracten.  Dit is door Opdracht-gever ingevuld voor een realistisch vergelijk.
Regel 42  geeft dan uiteindelijk de factor aan (4 decimalen)  waarmee u vergeleken zult worden met de overige inschrijvers.  Zie voor de berekening paragraaf 5.5 van dit document.
Vergeet niet dit document te voorzien van de naam van de organisatie en een handtekening van de tekenbevoegde.  Graag het document zowel als pdf als ook het Excel format toe te sturen.  Het Excel blad hoeft dan niet ondertekend te worden.  De pdf versie wel.  Aanpassingen in het document  (for-mules etc.) zijn niet geoorloofd en kan leiden tot uitsluiting. Indien u daar fouten in ziet  kunt u dit mel-den bij de aanbestedende dienst welke dan een aangepast format zal publiceren.</t>
  </si>
  <si>
    <t>Werving en Selectie Fee  voor functies vanaf schaal 10 in procenten van het jaarsalaris (telt niet mee in de berekening)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</si>
</sst>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_-* #,##0.0000_-;_-* #,##0.0000\-;_-* &quot;-&quot;??_-;_-@_-"/>
    <numFmt numFmtId="167" formatCode="_ * #,##0.0000_ ;_ * \-#,##0.0000_ ;_ * &quot;-&quot;????_ ;_ @_ "/>
    <numFmt numFmtId="168" formatCode="_ [$€-413]\ * #,##0.00_ ;_ [$€-413]\ * \-#,##0.00_ ;_ [$€-413]\ * &quot;-&quot;??_ ;_ @_ "/>
    <numFmt numFmtId="169" formatCode="#,##0.00_ ;\-#,##0.00\ "/>
  </numFmts>
  <fonts count="11" x14ac:knownFonts="1">
    <font>
      <sz val="11"/>
      <color theme="1"/>
      <name val="Calibri"/>
      <family val="2"/>
      <scheme val="minor"/>
    </font>
    <font>
      <sz val="11"/>
      <color theme="1"/>
      <name val="Calibri"/>
      <family val="2"/>
      <scheme val="minor"/>
    </font>
    <font>
      <b/>
      <sz val="9"/>
      <name val="Arial"/>
      <family val="2"/>
    </font>
    <font>
      <sz val="9"/>
      <name val="Arial"/>
      <family val="2"/>
    </font>
    <font>
      <sz val="9"/>
      <color indexed="81"/>
      <name val="Tahoma"/>
      <family val="2"/>
    </font>
    <font>
      <sz val="9"/>
      <color theme="1"/>
      <name val="Calibri"/>
      <family val="2"/>
      <scheme val="minor"/>
    </font>
    <font>
      <b/>
      <sz val="11"/>
      <color theme="1"/>
      <name val="Calibri"/>
      <family val="2"/>
      <scheme val="minor"/>
    </font>
    <font>
      <b/>
      <sz val="8"/>
      <name val="Arial"/>
      <family val="2"/>
    </font>
    <font>
      <b/>
      <sz val="12"/>
      <color theme="1"/>
      <name val="Calibri"/>
      <family val="2"/>
      <scheme val="minor"/>
    </font>
    <font>
      <b/>
      <sz val="12"/>
      <name val="Arial"/>
      <family val="2"/>
    </font>
    <font>
      <b/>
      <sz val="16"/>
      <color theme="0"/>
      <name val="Calibri"/>
      <family val="2"/>
      <scheme val="minor"/>
    </font>
  </fonts>
  <fills count="16">
    <fill>
      <patternFill patternType="none"/>
    </fill>
    <fill>
      <patternFill patternType="gray125"/>
    </fill>
    <fill>
      <patternFill patternType="solid">
        <fgColor theme="0" tint="-4.9989318521683403E-2"/>
        <bgColor theme="5" tint="0.79998168889431442"/>
      </patternFill>
    </fill>
    <fill>
      <patternFill patternType="solid">
        <fgColor theme="0" tint="-0.14999847407452621"/>
        <bgColor theme="5" tint="0.59999389629810485"/>
      </patternFill>
    </fill>
    <fill>
      <patternFill patternType="solid">
        <fgColor rgb="FFC2C2C2"/>
        <bgColor theme="5"/>
      </patternFill>
    </fill>
    <fill>
      <patternFill patternType="solid">
        <fgColor rgb="FFC2C2C2"/>
        <bgColor theme="5" tint="0.59999389629810485"/>
      </patternFill>
    </fill>
    <fill>
      <patternFill patternType="solid">
        <fgColor rgb="FFD9D9D9"/>
        <bgColor theme="5" tint="0.59999389629810485"/>
      </patternFill>
    </fill>
    <fill>
      <patternFill patternType="solid">
        <fgColor rgb="FFD9D9D9"/>
        <bgColor theme="5"/>
      </patternFill>
    </fill>
    <fill>
      <patternFill patternType="solid">
        <fgColor rgb="FFFFFFCC"/>
        <bgColor theme="5" tint="0.59999389629810485"/>
      </patternFill>
    </fill>
    <fill>
      <patternFill patternType="solid">
        <fgColor rgb="FFD9D9D9"/>
        <bgColor indexed="64"/>
      </patternFill>
    </fill>
    <fill>
      <patternFill patternType="solid">
        <fgColor rgb="FFC2C2C2"/>
        <bgColor indexed="64"/>
      </patternFill>
    </fill>
    <fill>
      <patternFill patternType="solid">
        <fgColor rgb="FFC7F9CF"/>
        <bgColor theme="5" tint="0.79998168889431442"/>
      </patternFill>
    </fill>
    <fill>
      <patternFill patternType="solid">
        <fgColor rgb="FFF2F2F2"/>
        <bgColor theme="5" tint="0.79998168889431442"/>
      </patternFill>
    </fill>
    <fill>
      <patternFill patternType="solid">
        <fgColor rgb="FFF2F2F2"/>
        <bgColor indexed="64"/>
      </patternFill>
    </fill>
    <fill>
      <patternFill patternType="solid">
        <fgColor theme="0" tint="-0.14999847407452621"/>
        <bgColor indexed="64"/>
      </patternFill>
    </fill>
    <fill>
      <patternFill patternType="solid">
        <fgColor rgb="FF0070C0"/>
        <bgColor indexed="64"/>
      </patternFill>
    </fill>
  </fills>
  <borders count="38">
    <border>
      <left/>
      <right/>
      <top/>
      <bottom/>
      <diagonal/>
    </border>
    <border>
      <left style="medium">
        <color theme="0" tint="-0.34998626667073579"/>
      </left>
      <right style="thin">
        <color rgb="FFB2B2B2"/>
      </right>
      <top style="thin">
        <color rgb="FFB2B2B2"/>
      </top>
      <bottom style="thin">
        <color rgb="FFB2B2B2"/>
      </bottom>
      <diagonal/>
    </border>
    <border>
      <left style="thin">
        <color rgb="FFB2B2B2"/>
      </left>
      <right style="medium">
        <color theme="0" tint="-0.34998626667073579"/>
      </right>
      <top style="thin">
        <color rgb="FFB2B2B2"/>
      </top>
      <bottom style="thin">
        <color rgb="FFB2B2B2"/>
      </bottom>
      <diagonal/>
    </border>
    <border>
      <left style="thin">
        <color rgb="FFB2B2B2"/>
      </left>
      <right style="medium">
        <color theme="0" tint="-0.34998626667073579"/>
      </right>
      <top style="thin">
        <color rgb="FFB2B2B2"/>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style="thin">
        <color rgb="FFB2B2B2"/>
      </right>
      <top/>
      <bottom style="thin">
        <color rgb="FFB2B2B2"/>
      </bottom>
      <diagonal/>
    </border>
    <border>
      <left style="thin">
        <color rgb="FFB2B2B2"/>
      </left>
      <right style="medium">
        <color theme="0" tint="-0.34998626667073579"/>
      </right>
      <top/>
      <bottom style="thin">
        <color rgb="FFB2B2B2"/>
      </bottom>
      <diagonal/>
    </border>
    <border>
      <left style="medium">
        <color theme="0" tint="-0.34998626667073579"/>
      </left>
      <right/>
      <top style="thin">
        <color rgb="FFB2B2B2"/>
      </top>
      <bottom/>
      <diagonal/>
    </border>
    <border>
      <left style="medium">
        <color theme="0" tint="-0.34998626667073579"/>
      </left>
      <right/>
      <top/>
      <bottom style="thin">
        <color rgb="FFB2B2B2"/>
      </bottom>
      <diagonal/>
    </border>
    <border>
      <left/>
      <right style="medium">
        <color theme="0" tint="-0.34998626667073579"/>
      </right>
      <top/>
      <bottom style="thin">
        <color rgb="FFB2B2B2"/>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medium">
        <color theme="0" tint="-0.34998626667073579"/>
      </right>
      <top style="medium">
        <color indexed="64"/>
      </top>
      <bottom style="medium">
        <color indexed="64"/>
      </bottom>
      <diagonal/>
    </border>
    <border>
      <left style="medium">
        <color theme="0" tint="-0.34998626667073579"/>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theme="0" tint="-0.34998626667073579"/>
      </right>
      <top style="medium">
        <color indexed="64"/>
      </top>
      <bottom/>
      <diagonal/>
    </border>
    <border>
      <left style="medium">
        <color theme="0" tint="-0.34998626667073579"/>
      </left>
      <right style="thin">
        <color rgb="FFB2B2B2"/>
      </right>
      <top style="medium">
        <color indexed="64"/>
      </top>
      <bottom style="thin">
        <color rgb="FFB2B2B2"/>
      </bottom>
      <diagonal/>
    </border>
    <border>
      <left style="thin">
        <color rgb="FFB2B2B2"/>
      </left>
      <right style="medium">
        <color theme="0" tint="-0.34998626667073579"/>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medium">
        <color theme="0" tint="-0.34998626667073579"/>
      </right>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diagonal/>
    </border>
    <border>
      <left style="medium">
        <color indexed="64"/>
      </left>
      <right/>
      <top style="thin">
        <color rgb="FFB2B2B2"/>
      </top>
      <bottom style="thin">
        <color rgb="FFB2B2B2"/>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bottom/>
      <diagonal/>
    </border>
    <border>
      <left style="thin">
        <color rgb="FFB2B2B2"/>
      </left>
      <right style="medium">
        <color indexed="64"/>
      </right>
      <top/>
      <bottom style="thin">
        <color rgb="FFB2B2B2"/>
      </bottom>
      <diagonal/>
    </border>
    <border>
      <left/>
      <right style="medium">
        <color indexed="64"/>
      </right>
      <top/>
      <bottom style="thin">
        <color rgb="FFB2B2B2"/>
      </bottom>
      <diagonal/>
    </border>
    <border>
      <left style="medium">
        <color indexed="64"/>
      </left>
      <right/>
      <top style="thin">
        <color rgb="FFB2B2B2"/>
      </top>
      <bottom/>
      <diagonal/>
    </border>
    <border>
      <left style="medium">
        <color indexed="64"/>
      </left>
      <right style="thin">
        <color rgb="FFB2B2B2"/>
      </right>
      <top style="thin">
        <color rgb="FFB2B2B2"/>
      </top>
      <bottom style="medium">
        <color indexed="64"/>
      </bottom>
      <diagonal/>
    </border>
    <border>
      <left style="medium">
        <color theme="0" tint="-0.34998626667073579"/>
      </left>
      <right/>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0" xfId="0" applyAlignment="1">
      <alignment vertical="top" wrapText="1"/>
    </xf>
    <xf numFmtId="0" fontId="0" fillId="0" borderId="0" xfId="0" applyBorder="1"/>
    <xf numFmtId="0" fontId="0" fillId="0" borderId="0" xfId="0" applyFill="1" applyBorder="1"/>
    <xf numFmtId="10" fontId="2" fillId="6" borderId="1" xfId="1" applyNumberFormat="1" applyFont="1" applyFill="1" applyBorder="1"/>
    <xf numFmtId="168" fontId="3" fillId="2" borderId="2" xfId="0" applyNumberFormat="1" applyFont="1" applyFill="1" applyBorder="1"/>
    <xf numFmtId="10" fontId="2" fillId="5" borderId="1" xfId="1" applyNumberFormat="1" applyFont="1" applyFill="1" applyBorder="1"/>
    <xf numFmtId="10" fontId="2" fillId="0" borderId="1" xfId="1" applyNumberFormat="1" applyFont="1" applyFill="1" applyBorder="1"/>
    <xf numFmtId="164" fontId="3" fillId="0" borderId="2" xfId="0" applyNumberFormat="1" applyFont="1" applyFill="1" applyBorder="1"/>
    <xf numFmtId="10" fontId="2" fillId="0" borderId="4" xfId="1" applyNumberFormat="1" applyFont="1" applyFill="1" applyBorder="1"/>
    <xf numFmtId="164" fontId="3" fillId="0" borderId="5" xfId="0" applyNumberFormat="1" applyFont="1" applyFill="1" applyBorder="1"/>
    <xf numFmtId="10" fontId="2" fillId="5" borderId="6" xfId="1" applyNumberFormat="1" applyFont="1" applyFill="1" applyBorder="1"/>
    <xf numFmtId="168" fontId="3" fillId="2" borderId="7" xfId="0" applyNumberFormat="1" applyFont="1" applyFill="1" applyBorder="1"/>
    <xf numFmtId="10" fontId="2" fillId="8" borderId="1" xfId="1" applyNumberFormat="1" applyFont="1" applyFill="1" applyBorder="1"/>
    <xf numFmtId="166" fontId="2" fillId="0" borderId="5" xfId="0" applyNumberFormat="1" applyFont="1" applyFill="1" applyBorder="1"/>
    <xf numFmtId="2" fontId="2" fillId="0" borderId="4" xfId="1" applyNumberFormat="1" applyFont="1" applyFill="1" applyBorder="1"/>
    <xf numFmtId="9" fontId="2" fillId="0" borderId="5" xfId="1" applyFont="1" applyFill="1" applyBorder="1"/>
    <xf numFmtId="10" fontId="2" fillId="3" borderId="1" xfId="1" applyNumberFormat="1" applyFont="1" applyFill="1" applyBorder="1"/>
    <xf numFmtId="166" fontId="2" fillId="0" borderId="4" xfId="0" applyNumberFormat="1" applyFont="1" applyFill="1" applyBorder="1"/>
    <xf numFmtId="9" fontId="2" fillId="0" borderId="4" xfId="1" applyFont="1" applyFill="1" applyBorder="1"/>
    <xf numFmtId="10" fontId="2" fillId="0" borderId="8" xfId="1" applyNumberFormat="1" applyFont="1" applyFill="1" applyBorder="1"/>
    <xf numFmtId="168" fontId="3" fillId="12" borderId="3" xfId="0" applyNumberFormat="1" applyFont="1" applyFill="1" applyBorder="1"/>
    <xf numFmtId="10" fontId="2" fillId="0" borderId="9" xfId="1" applyNumberFormat="1" applyFont="1" applyFill="1" applyBorder="1"/>
    <xf numFmtId="9" fontId="7" fillId="0" borderId="10" xfId="1" applyFont="1" applyFill="1" applyBorder="1"/>
    <xf numFmtId="168" fontId="2" fillId="13" borderId="11" xfId="0" applyNumberFormat="1" applyFont="1" applyFill="1" applyBorder="1"/>
    <xf numFmtId="166" fontId="2" fillId="0" borderId="11" xfId="0" applyNumberFormat="1" applyFont="1" applyFill="1" applyBorder="1"/>
    <xf numFmtId="166" fontId="2" fillId="0" borderId="8" xfId="0" applyNumberFormat="1" applyFont="1" applyFill="1" applyBorder="1"/>
    <xf numFmtId="0" fontId="0" fillId="0" borderId="0" xfId="0" applyAlignment="1">
      <alignment horizontal="center" vertical="center"/>
    </xf>
    <xf numFmtId="168" fontId="2" fillId="13" borderId="5" xfId="0" applyNumberFormat="1" applyFont="1" applyFill="1" applyBorder="1"/>
    <xf numFmtId="0" fontId="0" fillId="9" borderId="13" xfId="0" applyFill="1" applyBorder="1" applyAlignment="1">
      <alignment wrapText="1"/>
    </xf>
    <xf numFmtId="0" fontId="3" fillId="7" borderId="22" xfId="0" applyFont="1" applyFill="1" applyBorder="1"/>
    <xf numFmtId="168" fontId="3" fillId="2" borderId="21" xfId="0" applyNumberFormat="1" applyFont="1" applyFill="1" applyBorder="1"/>
    <xf numFmtId="10" fontId="3" fillId="8" borderId="23" xfId="1" applyNumberFormat="1" applyFont="1" applyFill="1" applyBorder="1"/>
    <xf numFmtId="168" fontId="3" fillId="12" borderId="24" xfId="0" applyNumberFormat="1" applyFont="1" applyFill="1" applyBorder="1"/>
    <xf numFmtId="0" fontId="2" fillId="9" borderId="25" xfId="0" applyFont="1" applyFill="1" applyBorder="1"/>
    <xf numFmtId="168" fontId="2" fillId="13" borderId="26" xfId="0" applyNumberFormat="1" applyFont="1" applyFill="1" applyBorder="1"/>
    <xf numFmtId="0" fontId="2" fillId="10" borderId="25" xfId="0" applyFont="1" applyFill="1" applyBorder="1"/>
    <xf numFmtId="164" fontId="3" fillId="0" borderId="21" xfId="0" applyNumberFormat="1" applyFont="1" applyFill="1" applyBorder="1"/>
    <xf numFmtId="168" fontId="2" fillId="13" borderId="27" xfId="0" applyNumberFormat="1" applyFont="1" applyFill="1" applyBorder="1"/>
    <xf numFmtId="0" fontId="2" fillId="4" borderId="25" xfId="0" applyFont="1" applyFill="1" applyBorder="1"/>
    <xf numFmtId="168" fontId="3" fillId="2" borderId="28" xfId="0" applyNumberFormat="1" applyFont="1" applyFill="1" applyBorder="1"/>
    <xf numFmtId="0" fontId="2" fillId="0" borderId="25" xfId="0" applyFont="1" applyFill="1" applyBorder="1"/>
    <xf numFmtId="164" fontId="3" fillId="0" borderId="27" xfId="0" applyNumberFormat="1" applyFont="1" applyFill="1" applyBorder="1"/>
    <xf numFmtId="166" fontId="2" fillId="0" borderId="26" xfId="0" applyNumberFormat="1" applyFont="1" applyFill="1" applyBorder="1"/>
    <xf numFmtId="166" fontId="2" fillId="0" borderId="27" xfId="0" applyNumberFormat="1" applyFont="1" applyFill="1" applyBorder="1"/>
    <xf numFmtId="9" fontId="7" fillId="0" borderId="29" xfId="1" applyFont="1" applyFill="1" applyBorder="1"/>
    <xf numFmtId="0" fontId="2" fillId="0" borderId="30" xfId="0" applyFont="1" applyFill="1" applyBorder="1"/>
    <xf numFmtId="9" fontId="2" fillId="0" borderId="27" xfId="1" applyFont="1" applyFill="1" applyBorder="1"/>
    <xf numFmtId="10" fontId="2" fillId="8" borderId="31" xfId="1" applyNumberFormat="1" applyFont="1" applyFill="1" applyBorder="1"/>
    <xf numFmtId="165" fontId="2" fillId="11" borderId="33" xfId="0" applyNumberFormat="1" applyFont="1" applyFill="1" applyBorder="1"/>
    <xf numFmtId="165" fontId="2" fillId="11" borderId="34" xfId="0" applyNumberFormat="1" applyFont="1" applyFill="1" applyBorder="1"/>
    <xf numFmtId="2" fontId="2" fillId="14" borderId="32" xfId="1" applyNumberFormat="1" applyFont="1" applyFill="1" applyBorder="1"/>
    <xf numFmtId="169" fontId="2" fillId="14" borderId="32" xfId="0" applyNumberFormat="1" applyFont="1" applyFill="1" applyBorder="1"/>
    <xf numFmtId="0" fontId="0" fillId="0" borderId="0" xfId="0" applyAlignment="1"/>
    <xf numFmtId="0" fontId="0" fillId="0" borderId="15" xfId="0" applyFill="1" applyBorder="1" applyAlignment="1">
      <alignment horizontal="center"/>
    </xf>
    <xf numFmtId="167" fontId="6" fillId="0" borderId="12" xfId="0" applyNumberFormat="1" applyFont="1" applyFill="1" applyBorder="1" applyAlignment="1">
      <alignment horizontal="center" vertical="center"/>
    </xf>
    <xf numFmtId="167" fontId="10" fillId="15" borderId="14" xfId="0" applyNumberFormat="1" applyFont="1" applyFill="1" applyBorder="1" applyAlignment="1">
      <alignment horizontal="center" vertical="center"/>
    </xf>
    <xf numFmtId="0" fontId="0" fillId="0" borderId="0" xfId="0" applyAlignment="1">
      <alignment wrapText="1"/>
    </xf>
    <xf numFmtId="0" fontId="6" fillId="0" borderId="0" xfId="0" applyFont="1" applyAlignment="1">
      <alignment wrapText="1"/>
    </xf>
    <xf numFmtId="10" fontId="10" fillId="15" borderId="14" xfId="0" applyNumberFormat="1" applyFont="1" applyFill="1" applyBorder="1" applyAlignment="1">
      <alignment horizontal="center" vertic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9" fillId="9" borderId="16" xfId="0" applyFont="1" applyFill="1" applyBorder="1" applyAlignment="1">
      <alignment horizontal="left" vertical="top" wrapText="1"/>
    </xf>
    <xf numFmtId="0" fontId="9" fillId="9" borderId="20" xfId="0" applyFont="1" applyFill="1" applyBorder="1" applyAlignment="1">
      <alignment horizontal="left" vertical="top"/>
    </xf>
    <xf numFmtId="0" fontId="2" fillId="9" borderId="17" xfId="0" applyFont="1" applyFill="1" applyBorder="1" applyAlignment="1">
      <alignment horizontal="center" wrapText="1"/>
    </xf>
    <xf numFmtId="0" fontId="2" fillId="9" borderId="18" xfId="0" applyFont="1" applyFill="1" applyBorder="1" applyAlignment="1">
      <alignment horizontal="center"/>
    </xf>
    <xf numFmtId="0" fontId="2" fillId="9" borderId="19" xfId="0" applyFont="1" applyFill="1" applyBorder="1" applyAlignment="1">
      <alignment horizontal="center"/>
    </xf>
    <xf numFmtId="0" fontId="2" fillId="9" borderId="1" xfId="0" applyFont="1" applyFill="1" applyBorder="1" applyAlignment="1">
      <alignment horizontal="center" vertical="top" wrapText="1" shrinkToFit="1"/>
    </xf>
    <xf numFmtId="0" fontId="2" fillId="9" borderId="2" xfId="0" applyFont="1" applyFill="1" applyBorder="1" applyAlignment="1">
      <alignment horizontal="center" vertical="top" wrapText="1" shrinkToFit="1"/>
    </xf>
    <xf numFmtId="0" fontId="2" fillId="9" borderId="21" xfId="0" applyFont="1" applyFill="1" applyBorder="1" applyAlignment="1">
      <alignment horizontal="center" vertical="top" wrapText="1" shrinkToFit="1"/>
    </xf>
  </cellXfs>
  <cellStyles count="2">
    <cellStyle name="Procent" xfId="1" builtinId="5"/>
    <cellStyle name="Standaard" xfId="0" builtinId="0"/>
  </cellStyles>
  <dxfs count="0"/>
  <tableStyles count="0" defaultTableStyle="TableStyleMedium2" defaultPivotStyle="PivotStyleLight16"/>
  <colors>
    <mruColors>
      <color rgb="FFFFFFCC"/>
      <color rgb="FFC7F9CF"/>
      <color rgb="FFF2F2F2"/>
      <color rgb="FFC2C2C2"/>
      <color rgb="FF8EF29F"/>
      <color rgb="FFA9F5B6"/>
      <color rgb="FFB2B2B2"/>
      <color rgb="FFD9D9D9"/>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8"/>
  <sheetViews>
    <sheetView showGridLines="0" tabSelected="1" zoomScale="94" zoomScaleNormal="94" workbookViewId="0">
      <selection activeCell="F35" sqref="F35"/>
    </sheetView>
  </sheetViews>
  <sheetFormatPr defaultRowHeight="14.5" x14ac:dyDescent="0.35"/>
  <cols>
    <col min="1" max="1" width="2.1796875" customWidth="1"/>
    <col min="2" max="2" width="56.54296875" bestFit="1" customWidth="1"/>
    <col min="3" max="4" width="12" customWidth="1"/>
    <col min="5" max="5" width="10.453125" customWidth="1"/>
    <col min="6" max="6" width="8.54296875" bestFit="1" customWidth="1"/>
    <col min="7" max="7" width="2.453125" customWidth="1"/>
  </cols>
  <sheetData>
    <row r="1" spans="2:6" ht="15" thickBot="1" x14ac:dyDescent="0.4"/>
    <row r="2" spans="2:6" ht="30" customHeight="1" x14ac:dyDescent="0.35">
      <c r="B2" s="63" t="s">
        <v>30</v>
      </c>
      <c r="C2" s="65" t="s">
        <v>0</v>
      </c>
      <c r="D2" s="66"/>
      <c r="E2" s="65" t="s">
        <v>1</v>
      </c>
      <c r="F2" s="67"/>
    </row>
    <row r="3" spans="2:6" s="1" customFormat="1" ht="32.25" customHeight="1" x14ac:dyDescent="0.35">
      <c r="B3" s="64"/>
      <c r="C3" s="68" t="s">
        <v>25</v>
      </c>
      <c r="D3" s="69"/>
      <c r="E3" s="68" t="s">
        <v>26</v>
      </c>
      <c r="F3" s="70"/>
    </row>
    <row r="4" spans="2:6" x14ac:dyDescent="0.35">
      <c r="B4" s="30" t="s">
        <v>9</v>
      </c>
      <c r="C4" s="4"/>
      <c r="D4" s="5">
        <v>100</v>
      </c>
      <c r="E4" s="17"/>
      <c r="F4" s="31">
        <v>100</v>
      </c>
    </row>
    <row r="5" spans="2:6" ht="14.25" customHeight="1" x14ac:dyDescent="0.35">
      <c r="B5" s="32" t="s">
        <v>2</v>
      </c>
      <c r="C5" s="13">
        <v>1E-3</v>
      </c>
      <c r="D5" s="21">
        <f>C5*D4</f>
        <v>0.1</v>
      </c>
      <c r="E5" s="13">
        <v>1E-3</v>
      </c>
      <c r="F5" s="33">
        <f>E5*F4</f>
        <v>0.1</v>
      </c>
    </row>
    <row r="6" spans="2:6" x14ac:dyDescent="0.35">
      <c r="B6" s="34"/>
      <c r="C6" s="20"/>
      <c r="D6" s="24">
        <f>SUM(D4:D5)</f>
        <v>100.1</v>
      </c>
      <c r="E6" s="20"/>
      <c r="F6" s="35">
        <f>SUM(F4:F5)</f>
        <v>100.1</v>
      </c>
    </row>
    <row r="7" spans="2:6" x14ac:dyDescent="0.35">
      <c r="B7" s="36" t="s">
        <v>3</v>
      </c>
      <c r="C7" s="7"/>
      <c r="D7" s="8"/>
      <c r="E7" s="7"/>
      <c r="F7" s="37"/>
    </row>
    <row r="8" spans="2:6" ht="14.25" customHeight="1" x14ac:dyDescent="0.35">
      <c r="B8" s="32" t="s">
        <v>21</v>
      </c>
      <c r="C8" s="13">
        <v>1E-3</v>
      </c>
      <c r="D8" s="21">
        <f>C8*(D$5+D$4)</f>
        <v>0.10009999999999999</v>
      </c>
      <c r="E8" s="13">
        <v>1E-3</v>
      </c>
      <c r="F8" s="33">
        <f>E8*(F$5+F$4)</f>
        <v>0.10009999999999999</v>
      </c>
    </row>
    <row r="9" spans="2:6" x14ac:dyDescent="0.35">
      <c r="B9" s="32" t="s">
        <v>22</v>
      </c>
      <c r="C9" s="13">
        <v>1E-3</v>
      </c>
      <c r="D9" s="21">
        <f>C9*(D$5+D$4)</f>
        <v>0.10009999999999999</v>
      </c>
      <c r="E9" s="13">
        <v>1E-3</v>
      </c>
      <c r="F9" s="33">
        <f>E9*(F$5+F$4)</f>
        <v>0.10009999999999999</v>
      </c>
    </row>
    <row r="10" spans="2:6" x14ac:dyDescent="0.35">
      <c r="B10" s="32" t="s">
        <v>23</v>
      </c>
      <c r="C10" s="13">
        <v>1E-3</v>
      </c>
      <c r="D10" s="21">
        <f>C10*(D$5+D$4)</f>
        <v>0.10009999999999999</v>
      </c>
      <c r="E10" s="13">
        <v>1E-3</v>
      </c>
      <c r="F10" s="33">
        <f>E10*(F$5+F$4)</f>
        <v>0.10009999999999999</v>
      </c>
    </row>
    <row r="11" spans="2:6" x14ac:dyDescent="0.35">
      <c r="B11" s="32" t="s">
        <v>4</v>
      </c>
      <c r="C11" s="13">
        <v>1E-3</v>
      </c>
      <c r="D11" s="21">
        <f>C11*(D$5+D$4)</f>
        <v>0.10009999999999999</v>
      </c>
      <c r="E11" s="13">
        <v>1E-3</v>
      </c>
      <c r="F11" s="33">
        <f>E11*(F$5+F$4)</f>
        <v>0.10009999999999999</v>
      </c>
    </row>
    <row r="12" spans="2:6" x14ac:dyDescent="0.35">
      <c r="B12" s="32" t="s">
        <v>31</v>
      </c>
      <c r="C12" s="13">
        <v>1E-3</v>
      </c>
      <c r="D12" s="21">
        <f>C12*SUM(D4:D5)</f>
        <v>0.10009999999999999</v>
      </c>
      <c r="E12" s="13">
        <v>1E-3</v>
      </c>
      <c r="F12" s="33">
        <f>E12*SUM(F4:F5)</f>
        <v>0.10009999999999999</v>
      </c>
    </row>
    <row r="13" spans="2:6" x14ac:dyDescent="0.35">
      <c r="B13" s="32" t="s">
        <v>27</v>
      </c>
      <c r="C13" s="13">
        <v>1E-3</v>
      </c>
      <c r="D13" s="21">
        <f>C13*SUM(D4:D5)</f>
        <v>0.10009999999999999</v>
      </c>
      <c r="E13" s="13">
        <v>1E-3</v>
      </c>
      <c r="F13" s="33">
        <f>E13*SUM(F4:F5)</f>
        <v>0.10009999999999999</v>
      </c>
    </row>
    <row r="14" spans="2:6" x14ac:dyDescent="0.35">
      <c r="B14" s="34" t="s">
        <v>5</v>
      </c>
      <c r="C14" s="20"/>
      <c r="D14" s="24">
        <f>SUM(D8:D13)+SUM(D4:D5)</f>
        <v>100.70059999999999</v>
      </c>
      <c r="E14" s="20"/>
      <c r="F14" s="35">
        <f>SUM(F8:F13)+SUM(F4:F5)</f>
        <v>100.70059999999999</v>
      </c>
    </row>
    <row r="15" spans="2:6" x14ac:dyDescent="0.35">
      <c r="B15" s="34"/>
      <c r="C15" s="9"/>
      <c r="D15" s="28"/>
      <c r="E15" s="9"/>
      <c r="F15" s="38"/>
    </row>
    <row r="16" spans="2:6" x14ac:dyDescent="0.35">
      <c r="B16" s="39" t="s">
        <v>33</v>
      </c>
      <c r="C16" s="11">
        <v>8.3299999999999999E-2</v>
      </c>
      <c r="D16" s="12">
        <f>C16*D14</f>
        <v>8.3883599799999988</v>
      </c>
      <c r="E16" s="11">
        <v>8.3299999999999999E-2</v>
      </c>
      <c r="F16" s="40">
        <f>E16*F14</f>
        <v>8.3883599799999988</v>
      </c>
    </row>
    <row r="17" spans="2:6" x14ac:dyDescent="0.35">
      <c r="B17" s="39" t="s">
        <v>34</v>
      </c>
      <c r="C17" s="11">
        <v>8.3299999999999999E-2</v>
      </c>
      <c r="D17" s="12">
        <f>C17*D14</f>
        <v>8.3883599799999988</v>
      </c>
      <c r="E17" s="11">
        <v>8.3299999999999999E-2</v>
      </c>
      <c r="F17" s="40">
        <f>E17*F14</f>
        <v>8.3883599799999988</v>
      </c>
    </row>
    <row r="18" spans="2:6" x14ac:dyDescent="0.35">
      <c r="B18" s="34" t="s">
        <v>35</v>
      </c>
      <c r="C18" s="20"/>
      <c r="D18" s="24">
        <f>SUM(D16:D17)+D14</f>
        <v>117.47731995999999</v>
      </c>
      <c r="E18" s="20"/>
      <c r="F18" s="35">
        <f>SUM(F16:F17)+F14</f>
        <v>117.47731995999999</v>
      </c>
    </row>
    <row r="19" spans="2:6" ht="11.25" customHeight="1" x14ac:dyDescent="0.35">
      <c r="B19" s="41"/>
      <c r="C19" s="9"/>
      <c r="D19" s="10"/>
      <c r="E19" s="9"/>
      <c r="F19" s="42"/>
    </row>
    <row r="20" spans="2:6" x14ac:dyDescent="0.35">
      <c r="B20" s="34" t="s">
        <v>6</v>
      </c>
      <c r="C20" s="9"/>
      <c r="D20" s="10"/>
      <c r="E20" s="9"/>
      <c r="F20" s="42"/>
    </row>
    <row r="21" spans="2:6" x14ac:dyDescent="0.35">
      <c r="B21" s="39" t="s">
        <v>13</v>
      </c>
      <c r="C21" s="11">
        <v>7.6399999999999996E-2</v>
      </c>
      <c r="D21" s="12">
        <f>ROUND(+$D$18*C21,2)</f>
        <v>8.98</v>
      </c>
      <c r="E21" s="11">
        <v>7.6399999999999996E-2</v>
      </c>
      <c r="F21" s="40">
        <f>ROUND(+$F$18*E21,2)</f>
        <v>8.98</v>
      </c>
    </row>
    <row r="22" spans="2:6" x14ac:dyDescent="0.35">
      <c r="B22" s="32" t="s">
        <v>32</v>
      </c>
      <c r="C22" s="13">
        <v>1E-3</v>
      </c>
      <c r="D22" s="12">
        <f t="shared" ref="D22:F31" si="0">ROUND(+$D$18*C22,2)</f>
        <v>0.12</v>
      </c>
      <c r="E22" s="13">
        <v>1E-3</v>
      </c>
      <c r="F22" s="40">
        <f t="shared" ref="F22:F31" si="1">ROUND(+$F$18*E22,2)</f>
        <v>0.12</v>
      </c>
    </row>
    <row r="23" spans="2:6" x14ac:dyDescent="0.35">
      <c r="B23" s="32" t="s">
        <v>14</v>
      </c>
      <c r="C23" s="13">
        <v>1E-3</v>
      </c>
      <c r="D23" s="12">
        <f t="shared" si="0"/>
        <v>0.12</v>
      </c>
      <c r="E23" s="13">
        <v>1E-3</v>
      </c>
      <c r="F23" s="40">
        <f t="shared" si="1"/>
        <v>0.12</v>
      </c>
    </row>
    <row r="24" spans="2:6" x14ac:dyDescent="0.35">
      <c r="B24" s="39" t="s">
        <v>15</v>
      </c>
      <c r="C24" s="6">
        <v>7.6100000000000001E-2</v>
      </c>
      <c r="D24" s="12">
        <f t="shared" si="0"/>
        <v>8.94</v>
      </c>
      <c r="E24" s="6">
        <v>7.6100000000000001E-2</v>
      </c>
      <c r="F24" s="40">
        <f t="shared" si="1"/>
        <v>8.94</v>
      </c>
    </row>
    <row r="25" spans="2:6" x14ac:dyDescent="0.35">
      <c r="B25" s="32" t="s">
        <v>16</v>
      </c>
      <c r="C25" s="13">
        <v>1E-3</v>
      </c>
      <c r="D25" s="12">
        <f t="shared" si="0"/>
        <v>0.12</v>
      </c>
      <c r="E25" s="13">
        <v>1E-3</v>
      </c>
      <c r="F25" s="40">
        <f t="shared" si="1"/>
        <v>0.12</v>
      </c>
    </row>
    <row r="26" spans="2:6" x14ac:dyDescent="0.35">
      <c r="B26" s="32" t="s">
        <v>17</v>
      </c>
      <c r="C26" s="13">
        <v>1E-3</v>
      </c>
      <c r="D26" s="12">
        <f t="shared" si="0"/>
        <v>0.12</v>
      </c>
      <c r="E26" s="13">
        <v>1E-3</v>
      </c>
      <c r="F26" s="40">
        <f t="shared" si="1"/>
        <v>0.12</v>
      </c>
    </row>
    <row r="27" spans="2:6" x14ac:dyDescent="0.35">
      <c r="B27" s="39" t="s">
        <v>7</v>
      </c>
      <c r="C27" s="6">
        <v>6.6799999999999998E-2</v>
      </c>
      <c r="D27" s="12">
        <f t="shared" si="0"/>
        <v>7.85</v>
      </c>
      <c r="E27" s="6">
        <v>6.6799999999999998E-2</v>
      </c>
      <c r="F27" s="40">
        <f t="shared" si="1"/>
        <v>7.85</v>
      </c>
    </row>
    <row r="28" spans="2:6" x14ac:dyDescent="0.35">
      <c r="B28" s="32" t="s">
        <v>24</v>
      </c>
      <c r="C28" s="13">
        <v>1E-3</v>
      </c>
      <c r="D28" s="12">
        <f t="shared" si="0"/>
        <v>0.12</v>
      </c>
      <c r="E28" s="13">
        <v>1E-3</v>
      </c>
      <c r="F28" s="40">
        <f t="shared" si="1"/>
        <v>0.12</v>
      </c>
    </row>
    <row r="29" spans="2:6" x14ac:dyDescent="0.35">
      <c r="B29" s="32" t="s">
        <v>18</v>
      </c>
      <c r="C29" s="13">
        <v>1E-3</v>
      </c>
      <c r="D29" s="12">
        <f t="shared" si="0"/>
        <v>0.12</v>
      </c>
      <c r="E29" s="13">
        <v>1E-3</v>
      </c>
      <c r="F29" s="40">
        <f t="shared" si="1"/>
        <v>0.12</v>
      </c>
    </row>
    <row r="30" spans="2:6" x14ac:dyDescent="0.35">
      <c r="B30" s="32" t="s">
        <v>19</v>
      </c>
      <c r="C30" s="13">
        <v>1E-3</v>
      </c>
      <c r="D30" s="12">
        <f t="shared" si="0"/>
        <v>0.12</v>
      </c>
      <c r="E30" s="13">
        <v>1E-3</v>
      </c>
      <c r="F30" s="40">
        <f t="shared" si="1"/>
        <v>0.12</v>
      </c>
    </row>
    <row r="31" spans="2:6" x14ac:dyDescent="0.35">
      <c r="B31" s="32" t="s">
        <v>20</v>
      </c>
      <c r="C31" s="13">
        <v>1E-3</v>
      </c>
      <c r="D31" s="12">
        <f t="shared" si="0"/>
        <v>0.12</v>
      </c>
      <c r="E31" s="13">
        <v>1E-3</v>
      </c>
      <c r="F31" s="40">
        <f t="shared" si="1"/>
        <v>0.12</v>
      </c>
    </row>
    <row r="32" spans="2:6" ht="10.5" customHeight="1" x14ac:dyDescent="0.35">
      <c r="B32" s="41"/>
      <c r="C32" s="9"/>
      <c r="D32" s="10"/>
      <c r="E32" s="9"/>
      <c r="F32" s="42"/>
    </row>
    <row r="33" spans="2:7" x14ac:dyDescent="0.35">
      <c r="B33" s="34" t="s">
        <v>11</v>
      </c>
      <c r="C33" s="22"/>
      <c r="D33" s="24">
        <f>SUM(D21:D31)+D18</f>
        <v>144.20731996000001</v>
      </c>
      <c r="E33" s="22"/>
      <c r="F33" s="35">
        <f>SUM(F21:F31)+F18</f>
        <v>144.20731996000001</v>
      </c>
    </row>
    <row r="34" spans="2:7" x14ac:dyDescent="0.35">
      <c r="B34" s="32" t="s">
        <v>36</v>
      </c>
      <c r="C34" s="13">
        <v>1E-3</v>
      </c>
      <c r="D34" s="5">
        <f>ROUND(+$D$33*C34,2)</f>
        <v>0.14000000000000001</v>
      </c>
      <c r="E34" s="13">
        <v>1E-3</v>
      </c>
      <c r="F34" s="31">
        <f>ROUND(+$F$33*E34,2)</f>
        <v>0.14000000000000001</v>
      </c>
    </row>
    <row r="35" spans="2:7" x14ac:dyDescent="0.35">
      <c r="B35" s="34" t="s">
        <v>11</v>
      </c>
      <c r="C35" s="22"/>
      <c r="D35" s="24">
        <f>SUM(D33:D34)</f>
        <v>144.34731995999999</v>
      </c>
      <c r="E35" s="22"/>
      <c r="F35" s="35">
        <f>SUM(F33:F34)</f>
        <v>144.34731995999999</v>
      </c>
    </row>
    <row r="36" spans="2:7" x14ac:dyDescent="0.35">
      <c r="B36" s="34" t="s">
        <v>10</v>
      </c>
      <c r="C36" s="20"/>
      <c r="D36" s="25">
        <f>SUM(D33/D4)</f>
        <v>1.4420731996</v>
      </c>
      <c r="E36" s="26"/>
      <c r="F36" s="43">
        <f>SUM(F33/F4)</f>
        <v>1.4420731996</v>
      </c>
    </row>
    <row r="37" spans="2:7" ht="10.5" customHeight="1" x14ac:dyDescent="0.35">
      <c r="B37" s="41"/>
      <c r="C37" s="9"/>
      <c r="D37" s="14"/>
      <c r="E37" s="18"/>
      <c r="F37" s="44"/>
    </row>
    <row r="38" spans="2:7" x14ac:dyDescent="0.35">
      <c r="B38" s="34" t="s">
        <v>8</v>
      </c>
      <c r="C38" s="7"/>
      <c r="D38" s="10"/>
      <c r="E38" s="7"/>
      <c r="F38" s="42"/>
    </row>
    <row r="39" spans="2:7" x14ac:dyDescent="0.35">
      <c r="B39" s="32" t="s">
        <v>12</v>
      </c>
      <c r="C39" s="13">
        <v>1E-3</v>
      </c>
      <c r="D39" s="23"/>
      <c r="E39" s="13">
        <v>1E-3</v>
      </c>
      <c r="F39" s="45"/>
      <c r="G39" s="27"/>
    </row>
    <row r="40" spans="2:7" ht="15.65" customHeight="1" thickBot="1" x14ac:dyDescent="0.4">
      <c r="B40" s="46"/>
      <c r="C40" s="15"/>
      <c r="D40" s="16"/>
      <c r="E40" s="19"/>
      <c r="F40" s="47"/>
      <c r="G40" s="27"/>
    </row>
    <row r="41" spans="2:7" ht="31.5" customHeight="1" thickBot="1" x14ac:dyDescent="0.4">
      <c r="B41" s="48" t="s">
        <v>37</v>
      </c>
      <c r="C41" s="51">
        <v>80</v>
      </c>
      <c r="D41" s="49">
        <f>D36/(100%-C39)</f>
        <v>1.4435167163163163</v>
      </c>
      <c r="E41" s="52">
        <v>20</v>
      </c>
      <c r="F41" s="50">
        <f>F36/(100%-E39)</f>
        <v>1.4435167163163163</v>
      </c>
    </row>
    <row r="42" spans="2:7" ht="15.75" customHeight="1" thickBot="1" x14ac:dyDescent="0.4">
      <c r="B42" s="3"/>
      <c r="C42" s="2"/>
      <c r="D42" s="2"/>
      <c r="E42" s="2"/>
      <c r="F42" s="54"/>
    </row>
    <row r="43" spans="2:7" ht="40.5" customHeight="1" thickBot="1" x14ac:dyDescent="0.4">
      <c r="B43" s="29" t="s">
        <v>28</v>
      </c>
      <c r="C43" s="56">
        <f>(SUM(D41*C41)+(E41*F41))/100</f>
        <v>1.4435167163163163</v>
      </c>
      <c r="D43" s="3"/>
      <c r="E43" s="3"/>
      <c r="F43" s="55"/>
    </row>
    <row r="44" spans="2:7" ht="34.5" customHeight="1" thickBot="1" x14ac:dyDescent="0.4">
      <c r="B44" s="58" t="s">
        <v>40</v>
      </c>
      <c r="C44" s="59">
        <v>0.1</v>
      </c>
    </row>
    <row r="45" spans="2:7" ht="15.5" thickTop="1" thickBot="1" x14ac:dyDescent="0.4">
      <c r="B45" t="s">
        <v>38</v>
      </c>
      <c r="C45" s="53"/>
      <c r="D45" s="60"/>
      <c r="E45" s="61"/>
      <c r="F45" s="62"/>
    </row>
    <row r="46" spans="2:7" ht="15.5" thickTop="1" thickBot="1" x14ac:dyDescent="0.4"/>
    <row r="47" spans="2:7" ht="50.5" customHeight="1" thickTop="1" thickBot="1" x14ac:dyDescent="0.4">
      <c r="B47" t="s">
        <v>29</v>
      </c>
      <c r="D47" s="60"/>
      <c r="E47" s="61"/>
      <c r="F47" s="62"/>
    </row>
    <row r="48" spans="2:7" ht="15" thickTop="1" x14ac:dyDescent="0.35"/>
  </sheetData>
  <mergeCells count="7">
    <mergeCell ref="D47:F47"/>
    <mergeCell ref="D45:F45"/>
    <mergeCell ref="B2:B3"/>
    <mergeCell ref="C2:D2"/>
    <mergeCell ref="E2:F2"/>
    <mergeCell ref="C3:D3"/>
    <mergeCell ref="E3:F3"/>
  </mergeCells>
  <pageMargins left="0.59055118110236227" right="0.59055118110236227" top="0.98425196850393704" bottom="0.59055118110236227" header="0.31496062992125984" footer="0.31496062992125984"/>
  <pageSetup paperSize="9" scale="86" orientation="portrait" r:id="rId1"/>
  <headerFooter>
    <oddHeader>&amp;L&amp;"-,Vet"ROC Gilde Opleidingen&amp;RBijlage 7 Prijzenblad</oddHeader>
    <oddFooter>&amp;LPrijzenblad geldig 1 juli 2023 t/m 30 juni 2025. Indexatie alleen mogelijk op de loonkosten uitzendkracht.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7F15-CCF2-4491-8C16-5C1AD8021398}">
  <dimension ref="A1"/>
  <sheetViews>
    <sheetView workbookViewId="0">
      <selection activeCell="A5" sqref="A5"/>
    </sheetView>
  </sheetViews>
  <sheetFormatPr defaultRowHeight="14.5" x14ac:dyDescent="0.35"/>
  <cols>
    <col min="1" max="1" width="93.81640625" customWidth="1"/>
  </cols>
  <sheetData>
    <row r="1" spans="1:1" ht="267" customHeight="1" x14ac:dyDescent="0.35">
      <c r="A1" s="57" t="s">
        <v>39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1653becabcdad7a91297dd976155da47">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3a7c277032168af4826a8fa01f2b7487"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23DAC6-4D67-4888-AE20-3B3B006C2765}">
  <ds:schemaRefs>
    <ds:schemaRef ds:uri="http://schemas.microsoft.com/sharepoint/v3/contenttype/forms"/>
  </ds:schemaRefs>
</ds:datastoreItem>
</file>

<file path=customXml/itemProps2.xml><?xml version="1.0" encoding="utf-8"?>
<ds:datastoreItem xmlns:ds="http://schemas.openxmlformats.org/officeDocument/2006/customXml" ds:itemID="{EC13B943-32E2-42A1-9C2C-0843B941D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loonsomopbouw 2023-regulier</vt:lpstr>
      <vt:lpstr>instructie</vt:lpstr>
      <vt:lpstr>'loonsomopbouw 2023-regulier'!Afdrukbereik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Haverkort</dc:creator>
  <cp:lastModifiedBy>Heugen, Marcel</cp:lastModifiedBy>
  <cp:lastPrinted>2023-03-16T11:33:55Z</cp:lastPrinted>
  <dcterms:created xsi:type="dcterms:W3CDTF">2017-11-22T14:49:23Z</dcterms:created>
  <dcterms:modified xsi:type="dcterms:W3CDTF">2023-04-20T15:00:20Z</dcterms:modified>
</cp:coreProperties>
</file>