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T:\Aanbestedingen\Hans\2022-4040 transport en verwerken milieustraten\4 nota van inlichtingen\nota 1\TenderNed\"/>
    </mc:Choice>
  </mc:AlternateContent>
  <xr:revisionPtr revIDLastSave="0" documentId="13_ncr:1_{53E8CCFF-B098-49AB-B538-A90D6BBF9BA0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EMVI-vragenlijst bouwstromen" sheetId="1" r:id="rId1"/>
    <sheet name="Invulwaard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1" i="1" l="1"/>
  <c r="R80" i="1" l="1"/>
  <c r="S80" i="1" s="1"/>
  <c r="R88" i="1"/>
  <c r="AA99" i="1"/>
  <c r="AA88" i="1"/>
  <c r="AA80" i="1"/>
  <c r="AH78" i="1" s="1"/>
  <c r="AA68" i="1"/>
  <c r="AH68" i="1" s="1"/>
  <c r="AA59" i="1"/>
  <c r="AA49" i="1"/>
  <c r="AA40" i="1"/>
  <c r="AA27" i="1"/>
  <c r="AG48" i="1"/>
  <c r="U99" i="1"/>
  <c r="AH98" i="1"/>
  <c r="AG98" i="1"/>
  <c r="AF99" i="1"/>
  <c r="AF98" i="1"/>
  <c r="AF100" i="1" s="1"/>
  <c r="AH88" i="1"/>
  <c r="AG88" i="1"/>
  <c r="AB92" i="1"/>
  <c r="AF89" i="1"/>
  <c r="AF88" i="1"/>
  <c r="AF90" i="1" s="1"/>
  <c r="AG78" i="1"/>
  <c r="U80" i="1"/>
  <c r="U81" i="1" s="1"/>
  <c r="U68" i="1"/>
  <c r="U62" i="1"/>
  <c r="U59" i="1"/>
  <c r="U60" i="1" s="1"/>
  <c r="U61" i="1" s="1"/>
  <c r="U41" i="1"/>
  <c r="U40" i="1"/>
  <c r="AB102" i="1"/>
  <c r="AB82" i="1"/>
  <c r="AB72" i="1"/>
  <c r="AB62" i="1"/>
  <c r="AB52" i="1"/>
  <c r="AB42" i="1"/>
  <c r="AF38" i="1" s="1"/>
  <c r="AF39" i="1" s="1"/>
  <c r="U69" i="1"/>
  <c r="U70" i="1" s="1"/>
  <c r="U71" i="1" s="1"/>
  <c r="AG68" i="1"/>
  <c r="AH58" i="1"/>
  <c r="AG58" i="1"/>
  <c r="AH48" i="1"/>
  <c r="U51" i="1"/>
  <c r="U50" i="1"/>
  <c r="U49" i="1"/>
  <c r="AH38" i="1"/>
  <c r="AG38" i="1"/>
  <c r="AH31" i="1"/>
  <c r="AG31" i="1"/>
  <c r="R99" i="1" l="1"/>
  <c r="O31" i="1"/>
  <c r="J99" i="1"/>
  <c r="J88" i="1"/>
  <c r="J81" i="1"/>
  <c r="J68" i="1"/>
  <c r="J59" i="1"/>
  <c r="J49" i="1"/>
  <c r="J40" i="1"/>
  <c r="O6" i="2" l="1"/>
  <c r="W6" i="2"/>
  <c r="AE6" i="2"/>
  <c r="AM6" i="2"/>
  <c r="AU6" i="2"/>
  <c r="BC6" i="2"/>
  <c r="BK6" i="2"/>
  <c r="P7" i="2"/>
  <c r="Q7" i="2"/>
  <c r="R7" i="2"/>
  <c r="S7" i="2"/>
  <c r="X7" i="2"/>
  <c r="Y7" i="2"/>
  <c r="Z7" i="2"/>
  <c r="AA7" i="2"/>
  <c r="AF7" i="2"/>
  <c r="AG7" i="2"/>
  <c r="AH7" i="2"/>
  <c r="AI7" i="2"/>
  <c r="AN7" i="2"/>
  <c r="AO7" i="2"/>
  <c r="AP7" i="2"/>
  <c r="AQ7" i="2"/>
  <c r="AV7" i="2"/>
  <c r="AW7" i="2"/>
  <c r="AX7" i="2"/>
  <c r="AY7" i="2"/>
  <c r="BD7" i="2"/>
  <c r="BE7" i="2"/>
  <c r="BF7" i="2"/>
  <c r="BG7" i="2"/>
  <c r="BL7" i="2"/>
  <c r="BM7" i="2"/>
  <c r="BN7" i="2"/>
  <c r="BO7" i="2"/>
  <c r="O10" i="2"/>
  <c r="W10" i="2"/>
  <c r="AE10" i="2"/>
  <c r="AM10" i="2"/>
  <c r="AU10" i="2"/>
  <c r="BC10" i="2"/>
  <c r="BK10" i="2"/>
  <c r="N15" i="2"/>
  <c r="O15" i="2"/>
  <c r="W15" i="2"/>
  <c r="AE15" i="2"/>
  <c r="AM15" i="2"/>
  <c r="AM16" i="2" s="1"/>
  <c r="AM17" i="2" s="1"/>
  <c r="AM18" i="2" s="1"/>
  <c r="AM19" i="2" s="1"/>
  <c r="AM20" i="2" s="1"/>
  <c r="AM21" i="2" s="1"/>
  <c r="AM22" i="2" s="1"/>
  <c r="AM23" i="2" s="1"/>
  <c r="AM24" i="2" s="1"/>
  <c r="AM25" i="2" s="1"/>
  <c r="AM26" i="2" s="1"/>
  <c r="AU15" i="2"/>
  <c r="BC15" i="2"/>
  <c r="BK15" i="2"/>
  <c r="N16" i="2"/>
  <c r="N17" i="2" s="1"/>
  <c r="N18" i="2" s="1"/>
  <c r="N19" i="2" s="1"/>
  <c r="N20" i="2" s="1"/>
  <c r="N21" i="2" s="1"/>
  <c r="N22" i="2" s="1"/>
  <c r="N23" i="2" s="1"/>
  <c r="N24" i="2" s="1"/>
  <c r="N25" i="2" s="1"/>
  <c r="N26" i="2" s="1"/>
  <c r="N27" i="2" s="1"/>
  <c r="O16" i="2"/>
  <c r="O17" i="2" s="1"/>
  <c r="W16" i="2"/>
  <c r="AE16" i="2"/>
  <c r="AU16" i="2"/>
  <c r="AU17" i="2" s="1"/>
  <c r="AU18" i="2" s="1"/>
  <c r="AU19" i="2" s="1"/>
  <c r="AU20" i="2" s="1"/>
  <c r="AU21" i="2" s="1"/>
  <c r="AU22" i="2" s="1"/>
  <c r="AU23" i="2" s="1"/>
  <c r="AU24" i="2" s="1"/>
  <c r="AU25" i="2" s="1"/>
  <c r="AU26" i="2" s="1"/>
  <c r="AU27" i="2" s="1"/>
  <c r="AU28" i="2" s="1"/>
  <c r="AU29" i="2" s="1"/>
  <c r="AU30" i="2" s="1"/>
  <c r="AU31" i="2" s="1"/>
  <c r="AU32" i="2" s="1"/>
  <c r="AU33" i="2" s="1"/>
  <c r="AU34" i="2" s="1"/>
  <c r="AU35" i="2" s="1"/>
  <c r="AU36" i="2" s="1"/>
  <c r="AU37" i="2" s="1"/>
  <c r="AU38" i="2" s="1"/>
  <c r="AU39" i="2" s="1"/>
  <c r="AU40" i="2" s="1"/>
  <c r="AU41" i="2" s="1"/>
  <c r="AU42" i="2" s="1"/>
  <c r="AU43" i="2" s="1"/>
  <c r="AU44" i="2" s="1"/>
  <c r="AU45" i="2" s="1"/>
  <c r="AU46" i="2" s="1"/>
  <c r="AU47" i="2" s="1"/>
  <c r="AU48" i="2" s="1"/>
  <c r="BC16" i="2"/>
  <c r="BK16" i="2"/>
  <c r="W17" i="2"/>
  <c r="AE17" i="2"/>
  <c r="BC17" i="2"/>
  <c r="BK17" i="2"/>
  <c r="O18" i="2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31" i="2" s="1"/>
  <c r="O32" i="2" s="1"/>
  <c r="O33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W18" i="2"/>
  <c r="AE18" i="2"/>
  <c r="BC18" i="2"/>
  <c r="BK18" i="2"/>
  <c r="W19" i="2"/>
  <c r="AE19" i="2"/>
  <c r="BC19" i="2"/>
  <c r="BK19" i="2"/>
  <c r="W20" i="2"/>
  <c r="AE20" i="2"/>
  <c r="BC20" i="2"/>
  <c r="BK20" i="2"/>
  <c r="W21" i="2"/>
  <c r="AE21" i="2"/>
  <c r="BC21" i="2"/>
  <c r="BK21" i="2"/>
  <c r="W22" i="2"/>
  <c r="AE22" i="2"/>
  <c r="BC22" i="2"/>
  <c r="BK22" i="2"/>
  <c r="W23" i="2"/>
  <c r="AE23" i="2"/>
  <c r="BC23" i="2"/>
  <c r="BC24" i="2" s="1"/>
  <c r="BC25" i="2" s="1"/>
  <c r="BC26" i="2" s="1"/>
  <c r="BC27" i="2" s="1"/>
  <c r="BC28" i="2" s="1"/>
  <c r="BC29" i="2" s="1"/>
  <c r="BC30" i="2" s="1"/>
  <c r="BC31" i="2" s="1"/>
  <c r="BC32" i="2" s="1"/>
  <c r="BC33" i="2" s="1"/>
  <c r="BC34" i="2" s="1"/>
  <c r="BK23" i="2"/>
  <c r="W24" i="2"/>
  <c r="AE24" i="2"/>
  <c r="BK24" i="2"/>
  <c r="W25" i="2"/>
  <c r="W26" i="2" s="1"/>
  <c r="W27" i="2" s="1"/>
  <c r="W28" i="2" s="1"/>
  <c r="AE25" i="2"/>
  <c r="BK25" i="2"/>
  <c r="AE26" i="2"/>
  <c r="BK26" i="2"/>
  <c r="AE27" i="2"/>
  <c r="AM27" i="2"/>
  <c r="AM28" i="2" s="1"/>
  <c r="BK27" i="2"/>
  <c r="N28" i="2"/>
  <c r="N29" i="2" s="1"/>
  <c r="AE28" i="2"/>
  <c r="BK28" i="2"/>
  <c r="W29" i="2"/>
  <c r="W30" i="2" s="1"/>
  <c r="W31" i="2" s="1"/>
  <c r="W32" i="2" s="1"/>
  <c r="W33" i="2" s="1"/>
  <c r="W34" i="2" s="1"/>
  <c r="W35" i="2" s="1"/>
  <c r="W36" i="2" s="1"/>
  <c r="W37" i="2" s="1"/>
  <c r="W38" i="2" s="1"/>
  <c r="W39" i="2" s="1"/>
  <c r="W40" i="2" s="1"/>
  <c r="W41" i="2" s="1"/>
  <c r="W42" i="2" s="1"/>
  <c r="W43" i="2" s="1"/>
  <c r="W44" i="2" s="1"/>
  <c r="W45" i="2" s="1"/>
  <c r="W46" i="2" s="1"/>
  <c r="W47" i="2" s="1"/>
  <c r="W48" i="2" s="1"/>
  <c r="W49" i="2" s="1"/>
  <c r="W50" i="2" s="1"/>
  <c r="W51" i="2" s="1"/>
  <c r="W52" i="2" s="1"/>
  <c r="W53" i="2" s="1"/>
  <c r="W54" i="2" s="1"/>
  <c r="W55" i="2" s="1"/>
  <c r="W56" i="2" s="1"/>
  <c r="W57" i="2" s="1"/>
  <c r="W58" i="2" s="1"/>
  <c r="W59" i="2" s="1"/>
  <c r="W60" i="2" s="1"/>
  <c r="W61" i="2" s="1"/>
  <c r="AE29" i="2"/>
  <c r="AM29" i="2"/>
  <c r="AM30" i="2" s="1"/>
  <c r="AM31" i="2" s="1"/>
  <c r="AM32" i="2" s="1"/>
  <c r="AM33" i="2" s="1"/>
  <c r="AM34" i="2" s="1"/>
  <c r="AM35" i="2" s="1"/>
  <c r="AM36" i="2" s="1"/>
  <c r="AM37" i="2" s="1"/>
  <c r="AM38" i="2" s="1"/>
  <c r="AM39" i="2" s="1"/>
  <c r="AM40" i="2" s="1"/>
  <c r="AM41" i="2" s="1"/>
  <c r="AM42" i="2" s="1"/>
  <c r="AM43" i="2" s="1"/>
  <c r="AM44" i="2" s="1"/>
  <c r="AM45" i="2" s="1"/>
  <c r="AM46" i="2" s="1"/>
  <c r="AM47" i="2" s="1"/>
  <c r="AM48" i="2" s="1"/>
  <c r="AM49" i="2" s="1"/>
  <c r="AM50" i="2" s="1"/>
  <c r="AM51" i="2" s="1"/>
  <c r="AM52" i="2" s="1"/>
  <c r="AM53" i="2" s="1"/>
  <c r="AM54" i="2" s="1"/>
  <c r="AM55" i="2" s="1"/>
  <c r="AM56" i="2" s="1"/>
  <c r="AM57" i="2" s="1"/>
  <c r="AM58" i="2" s="1"/>
  <c r="AM59" i="2" s="1"/>
  <c r="AM60" i="2" s="1"/>
  <c r="AM61" i="2" s="1"/>
  <c r="AM62" i="2" s="1"/>
  <c r="AM63" i="2" s="1"/>
  <c r="AM64" i="2" s="1"/>
  <c r="AM65" i="2" s="1"/>
  <c r="AM66" i="2" s="1"/>
  <c r="AM67" i="2" s="1"/>
  <c r="AM68" i="2" s="1"/>
  <c r="AM69" i="2" s="1"/>
  <c r="AM70" i="2" s="1"/>
  <c r="AM71" i="2" s="1"/>
  <c r="AM72" i="2" s="1"/>
  <c r="AM73" i="2" s="1"/>
  <c r="AM74" i="2" s="1"/>
  <c r="AM75" i="2" s="1"/>
  <c r="AM76" i="2" s="1"/>
  <c r="AM77" i="2" s="1"/>
  <c r="AM78" i="2" s="1"/>
  <c r="AM79" i="2" s="1"/>
  <c r="AM80" i="2" s="1"/>
  <c r="AM81" i="2" s="1"/>
  <c r="AM82" i="2" s="1"/>
  <c r="AM83" i="2" s="1"/>
  <c r="AM84" i="2" s="1"/>
  <c r="AM85" i="2" s="1"/>
  <c r="AM86" i="2" s="1"/>
  <c r="AM87" i="2" s="1"/>
  <c r="AM88" i="2" s="1"/>
  <c r="AM89" i="2" s="1"/>
  <c r="AM90" i="2" s="1"/>
  <c r="AM91" i="2" s="1"/>
  <c r="AM92" i="2" s="1"/>
  <c r="AM93" i="2" s="1"/>
  <c r="AM94" i="2" s="1"/>
  <c r="AM95" i="2" s="1"/>
  <c r="AM96" i="2" s="1"/>
  <c r="AM97" i="2" s="1"/>
  <c r="AM98" i="2" s="1"/>
  <c r="AM99" i="2" s="1"/>
  <c r="AM100" i="2" s="1"/>
  <c r="AM101" i="2" s="1"/>
  <c r="AM102" i="2" s="1"/>
  <c r="AM103" i="2" s="1"/>
  <c r="AM104" i="2" s="1"/>
  <c r="AM105" i="2" s="1"/>
  <c r="AM106" i="2" s="1"/>
  <c r="AM107" i="2" s="1"/>
  <c r="AM108" i="2" s="1"/>
  <c r="AM109" i="2" s="1"/>
  <c r="AM110" i="2" s="1"/>
  <c r="AM111" i="2" s="1"/>
  <c r="AM112" i="2" s="1"/>
  <c r="AM113" i="2" s="1"/>
  <c r="AM114" i="2" s="1"/>
  <c r="BK29" i="2"/>
  <c r="N30" i="2"/>
  <c r="N31" i="2" s="1"/>
  <c r="N32" i="2" s="1"/>
  <c r="AE30" i="2"/>
  <c r="BK30" i="2"/>
  <c r="AE31" i="2"/>
  <c r="BK31" i="2"/>
  <c r="AE32" i="2"/>
  <c r="BK32" i="2"/>
  <c r="BK33" i="2" s="1"/>
  <c r="BK34" i="2" s="1"/>
  <c r="BK35" i="2" s="1"/>
  <c r="BK36" i="2" s="1"/>
  <c r="BK37" i="2" s="1"/>
  <c r="BK38" i="2" s="1"/>
  <c r="BK39" i="2" s="1"/>
  <c r="BK40" i="2" s="1"/>
  <c r="BK41" i="2" s="1"/>
  <c r="BK42" i="2" s="1"/>
  <c r="N33" i="2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AE33" i="2"/>
  <c r="AE34" i="2" s="1"/>
  <c r="AE35" i="2" s="1"/>
  <c r="AE36" i="2" s="1"/>
  <c r="AE37" i="2" s="1"/>
  <c r="AE38" i="2" s="1"/>
  <c r="AE39" i="2" s="1"/>
  <c r="AE40" i="2" s="1"/>
  <c r="AE41" i="2" s="1"/>
  <c r="AE42" i="2" s="1"/>
  <c r="BC35" i="2"/>
  <c r="BC36" i="2" s="1"/>
  <c r="BC37" i="2" s="1"/>
  <c r="BC38" i="2" s="1"/>
  <c r="BC39" i="2" s="1"/>
  <c r="BC40" i="2" s="1"/>
  <c r="BC41" i="2"/>
  <c r="BC42" i="2" s="1"/>
  <c r="BC43" i="2" s="1"/>
  <c r="BC44" i="2" s="1"/>
  <c r="BC45" i="2" s="1"/>
  <c r="BC46" i="2" s="1"/>
  <c r="BC47" i="2" s="1"/>
  <c r="BC48" i="2" s="1"/>
  <c r="BC49" i="2" s="1"/>
  <c r="BC50" i="2" s="1"/>
  <c r="BC51" i="2" s="1"/>
  <c r="BC52" i="2" s="1"/>
  <c r="BC53" i="2" s="1"/>
  <c r="BC54" i="2" s="1"/>
  <c r="BC55" i="2" s="1"/>
  <c r="BC56" i="2" s="1"/>
  <c r="BC57" i="2" s="1"/>
  <c r="BC58" i="2" s="1"/>
  <c r="BC59" i="2" s="1"/>
  <c r="BC60" i="2" s="1"/>
  <c r="BC61" i="2" s="1"/>
  <c r="BC62" i="2" s="1"/>
  <c r="BC63" i="2" s="1"/>
  <c r="BC64" i="2" s="1"/>
  <c r="AE43" i="2"/>
  <c r="AE44" i="2" s="1"/>
  <c r="BK43" i="2"/>
  <c r="BK44" i="2"/>
  <c r="BK45" i="2" s="1"/>
  <c r="BK46" i="2" s="1"/>
  <c r="BK47" i="2" s="1"/>
  <c r="BK48" i="2" s="1"/>
  <c r="BK49" i="2" s="1"/>
  <c r="BK50" i="2" s="1"/>
  <c r="BK51" i="2" s="1"/>
  <c r="BK52" i="2" s="1"/>
  <c r="BK53" i="2" s="1"/>
  <c r="BK54" i="2" s="1"/>
  <c r="BK55" i="2" s="1"/>
  <c r="BK56" i="2" s="1"/>
  <c r="BK57" i="2" s="1"/>
  <c r="BK58" i="2" s="1"/>
  <c r="BK59" i="2" s="1"/>
  <c r="BK60" i="2" s="1"/>
  <c r="BK61" i="2" s="1"/>
  <c r="BK62" i="2" s="1"/>
  <c r="BK63" i="2" s="1"/>
  <c r="BK64" i="2" s="1"/>
  <c r="BK65" i="2" s="1"/>
  <c r="BK66" i="2" s="1"/>
  <c r="BK67" i="2" s="1"/>
  <c r="BK68" i="2" s="1"/>
  <c r="BK69" i="2" s="1"/>
  <c r="BK70" i="2" s="1"/>
  <c r="BK71" i="2" s="1"/>
  <c r="BK72" i="2" s="1"/>
  <c r="BK73" i="2" s="1"/>
  <c r="BK74" i="2" s="1"/>
  <c r="BK75" i="2" s="1"/>
  <c r="BK76" i="2" s="1"/>
  <c r="BK77" i="2" s="1"/>
  <c r="BK78" i="2" s="1"/>
  <c r="BK79" i="2" s="1"/>
  <c r="BK80" i="2" s="1"/>
  <c r="BK81" i="2" s="1"/>
  <c r="BK82" i="2" s="1"/>
  <c r="BK83" i="2" s="1"/>
  <c r="BK84" i="2" s="1"/>
  <c r="BK85" i="2" s="1"/>
  <c r="BK86" i="2" s="1"/>
  <c r="BK87" i="2" s="1"/>
  <c r="BK88" i="2" s="1"/>
  <c r="BK89" i="2" s="1"/>
  <c r="BK90" i="2" s="1"/>
  <c r="BK91" i="2" s="1"/>
  <c r="BK92" i="2" s="1"/>
  <c r="BK93" i="2" s="1"/>
  <c r="BK94" i="2" s="1"/>
  <c r="BK95" i="2" s="1"/>
  <c r="BK96" i="2" s="1"/>
  <c r="BK97" i="2" s="1"/>
  <c r="BK98" i="2" s="1"/>
  <c r="BK99" i="2" s="1"/>
  <c r="BK100" i="2" s="1"/>
  <c r="BK101" i="2" s="1"/>
  <c r="BK102" i="2" s="1"/>
  <c r="BK103" i="2" s="1"/>
  <c r="BK104" i="2" s="1"/>
  <c r="BK105" i="2" s="1"/>
  <c r="BK106" i="2" s="1"/>
  <c r="BK107" i="2" s="1"/>
  <c r="BK108" i="2" s="1"/>
  <c r="BK109" i="2" s="1"/>
  <c r="BK110" i="2" s="1"/>
  <c r="BK111" i="2" s="1"/>
  <c r="BK112" i="2" s="1"/>
  <c r="BK113" i="2" s="1"/>
  <c r="BK114" i="2" s="1"/>
  <c r="N45" i="2"/>
  <c r="N46" i="2" s="1"/>
  <c r="N47" i="2" s="1"/>
  <c r="N48" i="2" s="1"/>
  <c r="N49" i="2" s="1"/>
  <c r="N50" i="2" s="1"/>
  <c r="N51" i="2" s="1"/>
  <c r="AE45" i="2"/>
  <c r="AE46" i="2" s="1"/>
  <c r="AE47" i="2" s="1"/>
  <c r="AE48" i="2" s="1"/>
  <c r="AE49" i="2" s="1"/>
  <c r="AE50" i="2" s="1"/>
  <c r="AE51" i="2" s="1"/>
  <c r="O49" i="2"/>
  <c r="AU49" i="2"/>
  <c r="AU50" i="2" s="1"/>
  <c r="AU51" i="2" s="1"/>
  <c r="O50" i="2"/>
  <c r="O51" i="2" s="1"/>
  <c r="O52" i="2" s="1"/>
  <c r="N52" i="2"/>
  <c r="N53" i="2" s="1"/>
  <c r="N54" i="2" s="1"/>
  <c r="N55" i="2" s="1"/>
  <c r="N56" i="2" s="1"/>
  <c r="N57" i="2" s="1"/>
  <c r="N58" i="2" s="1"/>
  <c r="N59" i="2" s="1"/>
  <c r="N60" i="2" s="1"/>
  <c r="N61" i="2" s="1"/>
  <c r="N62" i="2" s="1"/>
  <c r="N63" i="2" s="1"/>
  <c r="N64" i="2" s="1"/>
  <c r="N65" i="2" s="1"/>
  <c r="N66" i="2" s="1"/>
  <c r="N67" i="2" s="1"/>
  <c r="N68" i="2" s="1"/>
  <c r="N69" i="2" s="1"/>
  <c r="N70" i="2" s="1"/>
  <c r="N71" i="2" s="1"/>
  <c r="N72" i="2" s="1"/>
  <c r="N73" i="2" s="1"/>
  <c r="N74" i="2" s="1"/>
  <c r="N75" i="2" s="1"/>
  <c r="N76" i="2" s="1"/>
  <c r="N77" i="2" s="1"/>
  <c r="N78" i="2" s="1"/>
  <c r="N79" i="2" s="1"/>
  <c r="N80" i="2" s="1"/>
  <c r="AE52" i="2"/>
  <c r="AE53" i="2" s="1"/>
  <c r="AE54" i="2" s="1"/>
  <c r="AE55" i="2" s="1"/>
  <c r="AE56" i="2" s="1"/>
  <c r="AE57" i="2" s="1"/>
  <c r="AE58" i="2" s="1"/>
  <c r="AE59" i="2" s="1"/>
  <c r="AE60" i="2" s="1"/>
  <c r="AE61" i="2" s="1"/>
  <c r="AE62" i="2" s="1"/>
  <c r="AE63" i="2" s="1"/>
  <c r="AE64" i="2" s="1"/>
  <c r="AE65" i="2" s="1"/>
  <c r="AE66" i="2" s="1"/>
  <c r="AE67" i="2" s="1"/>
  <c r="AE68" i="2" s="1"/>
  <c r="AE69" i="2" s="1"/>
  <c r="AE70" i="2" s="1"/>
  <c r="AE71" i="2" s="1"/>
  <c r="AE72" i="2" s="1"/>
  <c r="AE73" i="2" s="1"/>
  <c r="AE74" i="2" s="1"/>
  <c r="AE75" i="2" s="1"/>
  <c r="AE76" i="2" s="1"/>
  <c r="AE77" i="2" s="1"/>
  <c r="AE78" i="2" s="1"/>
  <c r="AE79" i="2" s="1"/>
  <c r="AE80" i="2" s="1"/>
  <c r="AE81" i="2" s="1"/>
  <c r="AE82" i="2" s="1"/>
  <c r="AE83" i="2" s="1"/>
  <c r="AE84" i="2" s="1"/>
  <c r="AE85" i="2" s="1"/>
  <c r="AE86" i="2" s="1"/>
  <c r="AE87" i="2" s="1"/>
  <c r="AE88" i="2" s="1"/>
  <c r="AE89" i="2" s="1"/>
  <c r="AE90" i="2" s="1"/>
  <c r="AE91" i="2" s="1"/>
  <c r="AE92" i="2" s="1"/>
  <c r="AE93" i="2" s="1"/>
  <c r="AE94" i="2" s="1"/>
  <c r="AE95" i="2" s="1"/>
  <c r="AE96" i="2" s="1"/>
  <c r="AE97" i="2" s="1"/>
  <c r="AE98" i="2" s="1"/>
  <c r="AE99" i="2" s="1"/>
  <c r="AE100" i="2" s="1"/>
  <c r="AE101" i="2" s="1"/>
  <c r="AE102" i="2" s="1"/>
  <c r="AE103" i="2" s="1"/>
  <c r="AE104" i="2" s="1"/>
  <c r="AE105" i="2" s="1"/>
  <c r="AU52" i="2"/>
  <c r="AU53" i="2" s="1"/>
  <c r="AU54" i="2" s="1"/>
  <c r="AU55" i="2" s="1"/>
  <c r="AU56" i="2" s="1"/>
  <c r="AU57" i="2" s="1"/>
  <c r="AU58" i="2" s="1"/>
  <c r="AU59" i="2" s="1"/>
  <c r="AU60" i="2" s="1"/>
  <c r="AU61" i="2" s="1"/>
  <c r="AU62" i="2" s="1"/>
  <c r="AU63" i="2" s="1"/>
  <c r="AU64" i="2" s="1"/>
  <c r="AU65" i="2" s="1"/>
  <c r="AU66" i="2" s="1"/>
  <c r="AU67" i="2" s="1"/>
  <c r="AU68" i="2" s="1"/>
  <c r="AU69" i="2" s="1"/>
  <c r="AU70" i="2" s="1"/>
  <c r="AU71" i="2" s="1"/>
  <c r="AU72" i="2" s="1"/>
  <c r="AU73" i="2" s="1"/>
  <c r="AU74" i="2" s="1"/>
  <c r="AU75" i="2" s="1"/>
  <c r="AU76" i="2" s="1"/>
  <c r="AU77" i="2" s="1"/>
  <c r="AU78" i="2" s="1"/>
  <c r="AU79" i="2" s="1"/>
  <c r="AU80" i="2" s="1"/>
  <c r="AU81" i="2" s="1"/>
  <c r="AU82" i="2" s="1"/>
  <c r="AU83" i="2" s="1"/>
  <c r="AU84" i="2" s="1"/>
  <c r="AU85" i="2" s="1"/>
  <c r="AU86" i="2" s="1"/>
  <c r="AU87" i="2" s="1"/>
  <c r="AU88" i="2" s="1"/>
  <c r="AU89" i="2" s="1"/>
  <c r="AU90" i="2" s="1"/>
  <c r="AU91" i="2" s="1"/>
  <c r="AU92" i="2" s="1"/>
  <c r="AU93" i="2" s="1"/>
  <c r="AU94" i="2" s="1"/>
  <c r="AU95" i="2" s="1"/>
  <c r="AU96" i="2" s="1"/>
  <c r="AU97" i="2" s="1"/>
  <c r="AU98" i="2" s="1"/>
  <c r="AU99" i="2" s="1"/>
  <c r="AU100" i="2" s="1"/>
  <c r="AU101" i="2" s="1"/>
  <c r="AU102" i="2" s="1"/>
  <c r="AU103" i="2" s="1"/>
  <c r="AU104" i="2" s="1"/>
  <c r="AU105" i="2" s="1"/>
  <c r="AU106" i="2" s="1"/>
  <c r="AU107" i="2" s="1"/>
  <c r="AU108" i="2" s="1"/>
  <c r="AU109" i="2" s="1"/>
  <c r="AU110" i="2" s="1"/>
  <c r="AU111" i="2" s="1"/>
  <c r="AU112" i="2" s="1"/>
  <c r="AU113" i="2" s="1"/>
  <c r="AU114" i="2" s="1"/>
  <c r="O53" i="2"/>
  <c r="O54" i="2" s="1"/>
  <c r="O55" i="2" s="1"/>
  <c r="O56" i="2" s="1"/>
  <c r="O57" i="2"/>
  <c r="O58" i="2" s="1"/>
  <c r="O59" i="2" s="1"/>
  <c r="O60" i="2" s="1"/>
  <c r="O61" i="2" s="1"/>
  <c r="O62" i="2" s="1"/>
  <c r="O63" i="2" s="1"/>
  <c r="O64" i="2" s="1"/>
  <c r="O65" i="2" s="1"/>
  <c r="O66" i="2" s="1"/>
  <c r="O67" i="2" s="1"/>
  <c r="O68" i="2" s="1"/>
  <c r="O69" i="2" s="1"/>
  <c r="O70" i="2" s="1"/>
  <c r="O71" i="2" s="1"/>
  <c r="O72" i="2" s="1"/>
  <c r="O73" i="2" s="1"/>
  <c r="O74" i="2" s="1"/>
  <c r="O75" i="2" s="1"/>
  <c r="O76" i="2" s="1"/>
  <c r="O77" i="2" s="1"/>
  <c r="W62" i="2"/>
  <c r="W63" i="2" s="1"/>
  <c r="W64" i="2" s="1"/>
  <c r="W65" i="2" s="1"/>
  <c r="W66" i="2" s="1"/>
  <c r="W67" i="2" s="1"/>
  <c r="W68" i="2" s="1"/>
  <c r="W69" i="2" s="1"/>
  <c r="W70" i="2" s="1"/>
  <c r="W71" i="2" s="1"/>
  <c r="W72" i="2" s="1"/>
  <c r="W73" i="2" s="1"/>
  <c r="W74" i="2" s="1"/>
  <c r="W75" i="2" s="1"/>
  <c r="W76" i="2" s="1"/>
  <c r="W77" i="2" s="1"/>
  <c r="W78" i="2" s="1"/>
  <c r="W79" i="2" s="1"/>
  <c r="W80" i="2" s="1"/>
  <c r="W81" i="2" s="1"/>
  <c r="W82" i="2" s="1"/>
  <c r="W83" i="2" s="1"/>
  <c r="W84" i="2" s="1"/>
  <c r="W85" i="2" s="1"/>
  <c r="W86" i="2" s="1"/>
  <c r="W87" i="2" s="1"/>
  <c r="W88" i="2" s="1"/>
  <c r="W89" i="2" s="1"/>
  <c r="W90" i="2" s="1"/>
  <c r="W91" i="2" s="1"/>
  <c r="W92" i="2" s="1"/>
  <c r="W93" i="2" s="1"/>
  <c r="W94" i="2" s="1"/>
  <c r="W95" i="2" s="1"/>
  <c r="W96" i="2" s="1"/>
  <c r="W97" i="2" s="1"/>
  <c r="W98" i="2" s="1"/>
  <c r="W99" i="2" s="1"/>
  <c r="W100" i="2" s="1"/>
  <c r="W101" i="2" s="1"/>
  <c r="W102" i="2" s="1"/>
  <c r="W103" i="2" s="1"/>
  <c r="W104" i="2" s="1"/>
  <c r="W105" i="2" s="1"/>
  <c r="W106" i="2" s="1"/>
  <c r="W107" i="2" s="1"/>
  <c r="W108" i="2" s="1"/>
  <c r="W109" i="2" s="1"/>
  <c r="W110" i="2" s="1"/>
  <c r="W111" i="2" s="1"/>
  <c r="W112" i="2" s="1"/>
  <c r="W113" i="2" s="1"/>
  <c r="W114" i="2" s="1"/>
  <c r="BC65" i="2"/>
  <c r="BC66" i="2" s="1"/>
  <c r="BC67" i="2" s="1"/>
  <c r="BC68" i="2" s="1"/>
  <c r="BC69" i="2" s="1"/>
  <c r="BC70" i="2" s="1"/>
  <c r="BC71" i="2" s="1"/>
  <c r="BC72" i="2" s="1"/>
  <c r="BC73" i="2" s="1"/>
  <c r="BC74" i="2" s="1"/>
  <c r="BC75" i="2" s="1"/>
  <c r="BC76" i="2" s="1"/>
  <c r="BC77" i="2" s="1"/>
  <c r="BC78" i="2" s="1"/>
  <c r="BC79" i="2" s="1"/>
  <c r="BC80" i="2" s="1"/>
  <c r="BC81" i="2" s="1"/>
  <c r="BC82" i="2" s="1"/>
  <c r="BC83" i="2" s="1"/>
  <c r="BC84" i="2" s="1"/>
  <c r="BC85" i="2" s="1"/>
  <c r="BC86" i="2" s="1"/>
  <c r="BC87" i="2" s="1"/>
  <c r="BC88" i="2" s="1"/>
  <c r="BC89" i="2" s="1"/>
  <c r="BC90" i="2" s="1"/>
  <c r="BC91" i="2" s="1"/>
  <c r="BC92" i="2" s="1"/>
  <c r="BC93" i="2" s="1"/>
  <c r="BC94" i="2" s="1"/>
  <c r="BC95" i="2" s="1"/>
  <c r="BC96" i="2" s="1"/>
  <c r="BC97" i="2" s="1"/>
  <c r="BC98" i="2" s="1"/>
  <c r="BC99" i="2" s="1"/>
  <c r="BC100" i="2" s="1"/>
  <c r="BC101" i="2" s="1"/>
  <c r="BC102" i="2" s="1"/>
  <c r="BC103" i="2" s="1"/>
  <c r="BC104" i="2" s="1"/>
  <c r="BC105" i="2" s="1"/>
  <c r="BC106" i="2" s="1"/>
  <c r="BC107" i="2" s="1"/>
  <c r="BC108" i="2" s="1"/>
  <c r="BC109" i="2" s="1"/>
  <c r="BC110" i="2" s="1"/>
  <c r="BC111" i="2" s="1"/>
  <c r="BC112" i="2" s="1"/>
  <c r="BC113" i="2" s="1"/>
  <c r="BC114" i="2" s="1"/>
  <c r="O78" i="2"/>
  <c r="O79" i="2" s="1"/>
  <c r="O80" i="2" s="1"/>
  <c r="O81" i="2" s="1"/>
  <c r="O82" i="2" s="1"/>
  <c r="O83" i="2" s="1"/>
  <c r="O84" i="2" s="1"/>
  <c r="O85" i="2" s="1"/>
  <c r="O86" i="2" s="1"/>
  <c r="O87" i="2" s="1"/>
  <c r="O88" i="2" s="1"/>
  <c r="O89" i="2" s="1"/>
  <c r="O90" i="2" s="1"/>
  <c r="O91" i="2" s="1"/>
  <c r="O92" i="2" s="1"/>
  <c r="O93" i="2" s="1"/>
  <c r="O94" i="2" s="1"/>
  <c r="O95" i="2" s="1"/>
  <c r="O96" i="2" s="1"/>
  <c r="O97" i="2" s="1"/>
  <c r="O98" i="2" s="1"/>
  <c r="O99" i="2" s="1"/>
  <c r="O100" i="2" s="1"/>
  <c r="O101" i="2" s="1"/>
  <c r="O102" i="2" s="1"/>
  <c r="O103" i="2" s="1"/>
  <c r="O104" i="2" s="1"/>
  <c r="O105" i="2" s="1"/>
  <c r="O106" i="2" s="1"/>
  <c r="O107" i="2" s="1"/>
  <c r="O108" i="2" s="1"/>
  <c r="O109" i="2" s="1"/>
  <c r="O110" i="2" s="1"/>
  <c r="O111" i="2" s="1"/>
  <c r="O112" i="2" s="1"/>
  <c r="O113" i="2" s="1"/>
  <c r="O114" i="2" s="1"/>
  <c r="N81" i="2"/>
  <c r="N82" i="2" s="1"/>
  <c r="N83" i="2" s="1"/>
  <c r="N84" i="2" s="1"/>
  <c r="N85" i="2" s="1"/>
  <c r="N86" i="2"/>
  <c r="N87" i="2" s="1"/>
  <c r="N88" i="2"/>
  <c r="N89" i="2" s="1"/>
  <c r="N90" i="2" s="1"/>
  <c r="N91" i="2" s="1"/>
  <c r="N92" i="2" s="1"/>
  <c r="N93" i="2" s="1"/>
  <c r="N94" i="2" s="1"/>
  <c r="N95" i="2" s="1"/>
  <c r="N96" i="2" s="1"/>
  <c r="N97" i="2" s="1"/>
  <c r="N98" i="2" s="1"/>
  <c r="N99" i="2" s="1"/>
  <c r="N100" i="2" s="1"/>
  <c r="N101" i="2" s="1"/>
  <c r="N102" i="2" s="1"/>
  <c r="N103" i="2" s="1"/>
  <c r="N104" i="2" s="1"/>
  <c r="N105" i="2" s="1"/>
  <c r="N106" i="2" s="1"/>
  <c r="N107" i="2" s="1"/>
  <c r="N108" i="2" s="1"/>
  <c r="N109" i="2" s="1"/>
  <c r="N110" i="2" s="1"/>
  <c r="N111" i="2" s="1"/>
  <c r="N112" i="2" s="1"/>
  <c r="N113" i="2" s="1"/>
  <c r="N114" i="2" s="1"/>
  <c r="AE106" i="2"/>
  <c r="AE107" i="2"/>
  <c r="AE108" i="2"/>
  <c r="AE109" i="2"/>
  <c r="AE110" i="2"/>
  <c r="AE111" i="2"/>
  <c r="AE112" i="2"/>
  <c r="AE113" i="2"/>
  <c r="AE114" i="2"/>
  <c r="R27" i="1"/>
  <c r="S27" i="1" s="1"/>
  <c r="J27" i="1"/>
  <c r="P31" i="1" l="1"/>
  <c r="Q31" i="1"/>
  <c r="N31" i="1"/>
  <c r="V27" i="1" l="1"/>
  <c r="S48" i="1"/>
  <c r="S58" i="1"/>
  <c r="S78" i="1"/>
  <c r="S98" i="1"/>
  <c r="O102" i="1"/>
  <c r="P102" i="1"/>
  <c r="Q102" i="1"/>
  <c r="N102" i="1"/>
  <c r="R101" i="1"/>
  <c r="S101" i="1" s="1"/>
  <c r="R100" i="1"/>
  <c r="S100" i="1" s="1"/>
  <c r="O92" i="1"/>
  <c r="P92" i="1"/>
  <c r="Q92" i="1"/>
  <c r="N92" i="1"/>
  <c r="R91" i="1"/>
  <c r="S91" i="1" s="1"/>
  <c r="R90" i="1"/>
  <c r="R89" i="1"/>
  <c r="S89" i="1" s="1"/>
  <c r="O82" i="1"/>
  <c r="P82" i="1"/>
  <c r="Q82" i="1"/>
  <c r="N82" i="1"/>
  <c r="R81" i="1"/>
  <c r="Q72" i="1"/>
  <c r="O72" i="1"/>
  <c r="P72" i="1"/>
  <c r="N72" i="1"/>
  <c r="R68" i="1"/>
  <c r="R71" i="1"/>
  <c r="S71" i="1" s="1"/>
  <c r="R70" i="1"/>
  <c r="S70" i="1" s="1"/>
  <c r="R69" i="1"/>
  <c r="S69" i="1" s="1"/>
  <c r="O62" i="1"/>
  <c r="P62" i="1"/>
  <c r="Q62" i="1"/>
  <c r="N62" i="1"/>
  <c r="R61" i="1"/>
  <c r="S61" i="1" s="1"/>
  <c r="R60" i="1"/>
  <c r="S60" i="1" s="1"/>
  <c r="R59" i="1"/>
  <c r="O52" i="1"/>
  <c r="P52" i="1"/>
  <c r="Q52" i="1"/>
  <c r="N52" i="1"/>
  <c r="O42" i="1"/>
  <c r="P42" i="1"/>
  <c r="Q42" i="1"/>
  <c r="N42" i="1"/>
  <c r="R49" i="1"/>
  <c r="R51" i="1"/>
  <c r="S51" i="1" s="1"/>
  <c r="R50" i="1"/>
  <c r="S50" i="1" s="1"/>
  <c r="R40" i="1"/>
  <c r="R41" i="1"/>
  <c r="S41" i="1" s="1"/>
  <c r="R28" i="1"/>
  <c r="R29" i="1"/>
  <c r="S29" i="1" s="1"/>
  <c r="V29" i="1" s="1"/>
  <c r="R30" i="1"/>
  <c r="R20" i="1"/>
  <c r="S20" i="1" s="1"/>
  <c r="V20" i="1" s="1"/>
  <c r="AB20" i="1" s="1"/>
  <c r="O7" i="1"/>
  <c r="O12" i="1"/>
  <c r="S38" i="1"/>
  <c r="V51" i="1" l="1"/>
  <c r="V50" i="1"/>
  <c r="V48" i="1"/>
  <c r="Z48" i="1" s="1"/>
  <c r="Y48" i="1"/>
  <c r="V98" i="1"/>
  <c r="V101" i="1"/>
  <c r="V100" i="1"/>
  <c r="V89" i="1"/>
  <c r="V91" i="1"/>
  <c r="V78" i="1"/>
  <c r="Z78" i="1" s="1"/>
  <c r="V69" i="1"/>
  <c r="V71" i="1"/>
  <c r="V70" i="1"/>
  <c r="V58" i="1"/>
  <c r="Z58" i="1" s="1"/>
  <c r="V61" i="1"/>
  <c r="V60" i="1"/>
  <c r="V42" i="1"/>
  <c r="V38" i="1"/>
  <c r="R11" i="2"/>
  <c r="R8" i="2" s="1"/>
  <c r="O11" i="2"/>
  <c r="Z11" i="2"/>
  <c r="AH11" i="2"/>
  <c r="AH8" i="2" s="1"/>
  <c r="BN11" i="2"/>
  <c r="BN8" i="2" s="1"/>
  <c r="W11" i="2"/>
  <c r="AN11" i="2"/>
  <c r="BF11" i="2"/>
  <c r="Y98" i="1"/>
  <c r="BK11" i="2"/>
  <c r="AO11" i="2"/>
  <c r="AU11" i="2"/>
  <c r="Y11" i="2"/>
  <c r="AG11" i="2"/>
  <c r="AP11" i="2"/>
  <c r="AP8" i="2" s="1"/>
  <c r="BD11" i="2"/>
  <c r="BM11" i="2"/>
  <c r="Y58" i="1"/>
  <c r="AE11" i="2"/>
  <c r="S40" i="1"/>
  <c r="V40" i="1" s="1"/>
  <c r="Y29" i="1"/>
  <c r="Z29" i="1" s="1"/>
  <c r="S28" i="1"/>
  <c r="V28" i="1" s="1"/>
  <c r="S68" i="1"/>
  <c r="V68" i="1" s="1"/>
  <c r="Y20" i="1"/>
  <c r="Z20" i="1" s="1"/>
  <c r="R82" i="1"/>
  <c r="S82" i="1" s="1"/>
  <c r="S59" i="1"/>
  <c r="V59" i="1" s="1"/>
  <c r="S49" i="1"/>
  <c r="V49" i="1" s="1"/>
  <c r="S30" i="1"/>
  <c r="V30" i="1" s="1"/>
  <c r="S88" i="1"/>
  <c r="V88" i="1" s="1"/>
  <c r="AB98" i="1"/>
  <c r="Y78" i="1"/>
  <c r="S79" i="1"/>
  <c r="AV11" i="2" s="1"/>
  <c r="S99" i="1"/>
  <c r="V99" i="1" s="1"/>
  <c r="R102" i="1"/>
  <c r="S102" i="1" s="1"/>
  <c r="S90" i="1"/>
  <c r="V90" i="1" s="1"/>
  <c r="R92" i="1"/>
  <c r="S92" i="1" s="1"/>
  <c r="S81" i="1"/>
  <c r="V81" i="1" s="1"/>
  <c r="R72" i="1"/>
  <c r="S72" i="1" s="1"/>
  <c r="R62" i="1"/>
  <c r="S62" i="1" s="1"/>
  <c r="R42" i="1"/>
  <c r="R52" i="1"/>
  <c r="S52" i="1" s="1"/>
  <c r="R31" i="1"/>
  <c r="Y38" i="1"/>
  <c r="S39" i="1"/>
  <c r="V79" i="1" l="1"/>
  <c r="Z79" i="1" s="1"/>
  <c r="P11" i="2"/>
  <c r="P8" i="2" s="1"/>
  <c r="V39" i="1"/>
  <c r="AA11" i="2"/>
  <c r="AA8" i="2" s="1"/>
  <c r="Q11" i="2"/>
  <c r="Q8" i="2" s="1"/>
  <c r="BO11" i="2"/>
  <c r="BO8" i="2" s="1"/>
  <c r="BG11" i="2"/>
  <c r="BG8" i="2" s="1"/>
  <c r="AY11" i="2"/>
  <c r="AY8" i="2" s="1"/>
  <c r="AQ11" i="2"/>
  <c r="AQ8" i="2" s="1"/>
  <c r="AI11" i="2"/>
  <c r="AI8" i="2" s="1"/>
  <c r="BD8" i="2"/>
  <c r="AU8" i="2"/>
  <c r="AV10" i="2"/>
  <c r="AV14" i="2" s="1"/>
  <c r="AV15" i="2" s="1"/>
  <c r="AV16" i="2" s="1"/>
  <c r="AV17" i="2" s="1"/>
  <c r="AV18" i="2" s="1"/>
  <c r="AV19" i="2" s="1"/>
  <c r="AV20" i="2" s="1"/>
  <c r="AV21" i="2" s="1"/>
  <c r="AV22" i="2" s="1"/>
  <c r="AV23" i="2" s="1"/>
  <c r="AV24" i="2" s="1"/>
  <c r="AV25" i="2" s="1"/>
  <c r="AV26" i="2" s="1"/>
  <c r="AV27" i="2" s="1"/>
  <c r="AV28" i="2" s="1"/>
  <c r="AV29" i="2" s="1"/>
  <c r="AV30" i="2" s="1"/>
  <c r="AV31" i="2" s="1"/>
  <c r="AV32" i="2" s="1"/>
  <c r="AV33" i="2" s="1"/>
  <c r="AV34" i="2" s="1"/>
  <c r="AV35" i="2" s="1"/>
  <c r="AV36" i="2" s="1"/>
  <c r="AV37" i="2" s="1"/>
  <c r="AV38" i="2" s="1"/>
  <c r="AV39" i="2" s="1"/>
  <c r="AV40" i="2" s="1"/>
  <c r="AV41" i="2" s="1"/>
  <c r="AV42" i="2" s="1"/>
  <c r="AV43" i="2" s="1"/>
  <c r="AV44" i="2" s="1"/>
  <c r="AV45" i="2" s="1"/>
  <c r="AV46" i="2" s="1"/>
  <c r="AV47" i="2" s="1"/>
  <c r="AV48" i="2" s="1"/>
  <c r="AV49" i="2" s="1"/>
  <c r="AV50" i="2" s="1"/>
  <c r="AV51" i="2" s="1"/>
  <c r="AV52" i="2" s="1"/>
  <c r="AV53" i="2" s="1"/>
  <c r="AV54" i="2" s="1"/>
  <c r="AV55" i="2" s="1"/>
  <c r="AV56" i="2" s="1"/>
  <c r="AV57" i="2" s="1"/>
  <c r="AV58" i="2" s="1"/>
  <c r="AV59" i="2" s="1"/>
  <c r="AV60" i="2" s="1"/>
  <c r="AV61" i="2" s="1"/>
  <c r="AV62" i="2" s="1"/>
  <c r="AV63" i="2" s="1"/>
  <c r="AV64" i="2" s="1"/>
  <c r="AV65" i="2" s="1"/>
  <c r="AV66" i="2" s="1"/>
  <c r="AV67" i="2" s="1"/>
  <c r="AV68" i="2" s="1"/>
  <c r="AV69" i="2" s="1"/>
  <c r="AV70" i="2" s="1"/>
  <c r="AV71" i="2" s="1"/>
  <c r="AV72" i="2" s="1"/>
  <c r="AV73" i="2" s="1"/>
  <c r="AV74" i="2" s="1"/>
  <c r="AV75" i="2" s="1"/>
  <c r="AV76" i="2" s="1"/>
  <c r="AV77" i="2" s="1"/>
  <c r="AV78" i="2" s="1"/>
  <c r="AV79" i="2" s="1"/>
  <c r="AV80" i="2" s="1"/>
  <c r="AV81" i="2" s="1"/>
  <c r="AV82" i="2" s="1"/>
  <c r="AV83" i="2" s="1"/>
  <c r="AV84" i="2" s="1"/>
  <c r="AV85" i="2" s="1"/>
  <c r="AV86" i="2" s="1"/>
  <c r="AV87" i="2" s="1"/>
  <c r="AV88" i="2" s="1"/>
  <c r="AV89" i="2" s="1"/>
  <c r="AV90" i="2" s="1"/>
  <c r="AV91" i="2" s="1"/>
  <c r="AV92" i="2" s="1"/>
  <c r="AV93" i="2" s="1"/>
  <c r="AV94" i="2" s="1"/>
  <c r="AV95" i="2" s="1"/>
  <c r="AV96" i="2" s="1"/>
  <c r="AV97" i="2" s="1"/>
  <c r="AV98" i="2" s="1"/>
  <c r="AV99" i="2" s="1"/>
  <c r="AV100" i="2" s="1"/>
  <c r="AV101" i="2" s="1"/>
  <c r="AV102" i="2" s="1"/>
  <c r="AV103" i="2" s="1"/>
  <c r="AV104" i="2" s="1"/>
  <c r="AV105" i="2" s="1"/>
  <c r="AV106" i="2" s="1"/>
  <c r="AV107" i="2" s="1"/>
  <c r="AV108" i="2" s="1"/>
  <c r="AV109" i="2" s="1"/>
  <c r="AV110" i="2" s="1"/>
  <c r="AV111" i="2" s="1"/>
  <c r="AV112" i="2" s="1"/>
  <c r="AV113" i="2" s="1"/>
  <c r="AV114" i="2" s="1"/>
  <c r="BF8" i="2"/>
  <c r="BE11" i="2"/>
  <c r="X11" i="2"/>
  <c r="BM8" i="2"/>
  <c r="Y8" i="2"/>
  <c r="AO8" i="2"/>
  <c r="BK8" i="2"/>
  <c r="BL10" i="2"/>
  <c r="BL14" i="2" s="1"/>
  <c r="BL15" i="2" s="1"/>
  <c r="BL16" i="2" s="1"/>
  <c r="BL17" i="2" s="1"/>
  <c r="BL18" i="2" s="1"/>
  <c r="BL19" i="2" s="1"/>
  <c r="BL20" i="2" s="1"/>
  <c r="BL21" i="2" s="1"/>
  <c r="BL22" i="2" s="1"/>
  <c r="BL23" i="2" s="1"/>
  <c r="BL24" i="2" s="1"/>
  <c r="BL25" i="2" s="1"/>
  <c r="BL26" i="2" s="1"/>
  <c r="BL27" i="2" s="1"/>
  <c r="BL28" i="2" s="1"/>
  <c r="BL29" i="2" s="1"/>
  <c r="BL30" i="2" s="1"/>
  <c r="BL31" i="2" s="1"/>
  <c r="BL32" i="2" s="1"/>
  <c r="BL33" i="2" s="1"/>
  <c r="BL34" i="2" s="1"/>
  <c r="BL35" i="2" s="1"/>
  <c r="BL36" i="2" s="1"/>
  <c r="BL37" i="2" s="1"/>
  <c r="BL38" i="2" s="1"/>
  <c r="BL39" i="2" s="1"/>
  <c r="BL40" i="2" s="1"/>
  <c r="BL41" i="2" s="1"/>
  <c r="BL42" i="2" s="1"/>
  <c r="BL43" i="2" s="1"/>
  <c r="BL44" i="2" s="1"/>
  <c r="BL45" i="2" s="1"/>
  <c r="BL46" i="2" s="1"/>
  <c r="BL47" i="2" s="1"/>
  <c r="BL48" i="2" s="1"/>
  <c r="BL49" i="2" s="1"/>
  <c r="BL50" i="2" s="1"/>
  <c r="BL51" i="2" s="1"/>
  <c r="BL52" i="2" s="1"/>
  <c r="BL53" i="2" s="1"/>
  <c r="BL54" i="2" s="1"/>
  <c r="BL55" i="2" s="1"/>
  <c r="BL56" i="2" s="1"/>
  <c r="BL57" i="2" s="1"/>
  <c r="BL58" i="2" s="1"/>
  <c r="BL59" i="2" s="1"/>
  <c r="BL60" i="2" s="1"/>
  <c r="BL61" i="2" s="1"/>
  <c r="BL62" i="2" s="1"/>
  <c r="BL63" i="2" s="1"/>
  <c r="BL64" i="2" s="1"/>
  <c r="BL65" i="2" s="1"/>
  <c r="BL66" i="2" s="1"/>
  <c r="BL67" i="2" s="1"/>
  <c r="BL68" i="2" s="1"/>
  <c r="BL69" i="2" s="1"/>
  <c r="BL70" i="2" s="1"/>
  <c r="BL71" i="2" s="1"/>
  <c r="BL72" i="2" s="1"/>
  <c r="BL73" i="2" s="1"/>
  <c r="BL74" i="2" s="1"/>
  <c r="BL75" i="2" s="1"/>
  <c r="BL76" i="2" s="1"/>
  <c r="BL77" i="2" s="1"/>
  <c r="BL78" i="2" s="1"/>
  <c r="BL79" i="2" s="1"/>
  <c r="BL80" i="2" s="1"/>
  <c r="BL81" i="2" s="1"/>
  <c r="BL82" i="2" s="1"/>
  <c r="BL83" i="2" s="1"/>
  <c r="BL84" i="2" s="1"/>
  <c r="BL85" i="2" s="1"/>
  <c r="BL86" i="2" s="1"/>
  <c r="BL87" i="2" s="1"/>
  <c r="BL88" i="2" s="1"/>
  <c r="BL89" i="2" s="1"/>
  <c r="BL90" i="2" s="1"/>
  <c r="BL91" i="2" s="1"/>
  <c r="BL92" i="2" s="1"/>
  <c r="BL93" i="2" s="1"/>
  <c r="BL94" i="2" s="1"/>
  <c r="BL95" i="2" s="1"/>
  <c r="BL96" i="2" s="1"/>
  <c r="BL97" i="2" s="1"/>
  <c r="BL98" i="2" s="1"/>
  <c r="BL99" i="2" s="1"/>
  <c r="BL100" i="2" s="1"/>
  <c r="BL101" i="2" s="1"/>
  <c r="BL102" i="2" s="1"/>
  <c r="BL103" i="2" s="1"/>
  <c r="BL104" i="2" s="1"/>
  <c r="BL105" i="2" s="1"/>
  <c r="BL106" i="2" s="1"/>
  <c r="BL107" i="2" s="1"/>
  <c r="BL108" i="2" s="1"/>
  <c r="BL109" i="2" s="1"/>
  <c r="BL110" i="2" s="1"/>
  <c r="BL111" i="2" s="1"/>
  <c r="BL112" i="2" s="1"/>
  <c r="BL113" i="2" s="1"/>
  <c r="BL114" i="2" s="1"/>
  <c r="AN8" i="2"/>
  <c r="Z8" i="2"/>
  <c r="AX11" i="2"/>
  <c r="AX8" i="2" s="1"/>
  <c r="BL11" i="2"/>
  <c r="AF11" i="2"/>
  <c r="AM11" i="2"/>
  <c r="BC11" i="2"/>
  <c r="AF10" i="2"/>
  <c r="AF14" i="2" s="1"/>
  <c r="AF15" i="2" s="1"/>
  <c r="AF16" i="2" s="1"/>
  <c r="AF17" i="2" s="1"/>
  <c r="AF18" i="2" s="1"/>
  <c r="AF19" i="2" s="1"/>
  <c r="AF20" i="2" s="1"/>
  <c r="AF21" i="2" s="1"/>
  <c r="AF22" i="2" s="1"/>
  <c r="AF23" i="2" s="1"/>
  <c r="AF24" i="2" s="1"/>
  <c r="AF25" i="2" s="1"/>
  <c r="AF26" i="2" s="1"/>
  <c r="AF27" i="2" s="1"/>
  <c r="AF28" i="2" s="1"/>
  <c r="AF29" i="2" s="1"/>
  <c r="AF30" i="2" s="1"/>
  <c r="AF31" i="2" s="1"/>
  <c r="AF32" i="2" s="1"/>
  <c r="AF33" i="2" s="1"/>
  <c r="AF34" i="2" s="1"/>
  <c r="AF35" i="2" s="1"/>
  <c r="AF36" i="2" s="1"/>
  <c r="AF37" i="2" s="1"/>
  <c r="AF38" i="2" s="1"/>
  <c r="AF39" i="2" s="1"/>
  <c r="AF40" i="2" s="1"/>
  <c r="AF41" i="2" s="1"/>
  <c r="AF42" i="2" s="1"/>
  <c r="AF43" i="2" s="1"/>
  <c r="AF44" i="2" s="1"/>
  <c r="AF45" i="2" s="1"/>
  <c r="AF46" i="2" s="1"/>
  <c r="AF47" i="2" s="1"/>
  <c r="AF48" i="2" s="1"/>
  <c r="AF49" i="2" s="1"/>
  <c r="AF50" i="2" s="1"/>
  <c r="AF51" i="2" s="1"/>
  <c r="AF52" i="2" s="1"/>
  <c r="AF53" i="2" s="1"/>
  <c r="AF54" i="2" s="1"/>
  <c r="AF55" i="2" s="1"/>
  <c r="AF56" i="2" s="1"/>
  <c r="AF57" i="2" s="1"/>
  <c r="AF58" i="2" s="1"/>
  <c r="AF59" i="2" s="1"/>
  <c r="AF60" i="2" s="1"/>
  <c r="AF61" i="2" s="1"/>
  <c r="AF62" i="2" s="1"/>
  <c r="AF63" i="2" s="1"/>
  <c r="AF64" i="2" s="1"/>
  <c r="AF65" i="2" s="1"/>
  <c r="AF66" i="2" s="1"/>
  <c r="AF67" i="2" s="1"/>
  <c r="AF68" i="2" s="1"/>
  <c r="AF69" i="2" s="1"/>
  <c r="AF70" i="2" s="1"/>
  <c r="AF71" i="2" s="1"/>
  <c r="AF72" i="2" s="1"/>
  <c r="AF73" i="2" s="1"/>
  <c r="AF74" i="2" s="1"/>
  <c r="AF75" i="2" s="1"/>
  <c r="AF76" i="2" s="1"/>
  <c r="AF77" i="2" s="1"/>
  <c r="AF78" i="2" s="1"/>
  <c r="AF79" i="2" s="1"/>
  <c r="AF80" i="2" s="1"/>
  <c r="AF81" i="2" s="1"/>
  <c r="AF82" i="2" s="1"/>
  <c r="AF83" i="2" s="1"/>
  <c r="AF84" i="2" s="1"/>
  <c r="AF85" i="2" s="1"/>
  <c r="AF86" i="2" s="1"/>
  <c r="AF87" i="2" s="1"/>
  <c r="AF88" i="2" s="1"/>
  <c r="AF89" i="2" s="1"/>
  <c r="AF90" i="2" s="1"/>
  <c r="AF91" i="2" s="1"/>
  <c r="AF92" i="2" s="1"/>
  <c r="AF93" i="2" s="1"/>
  <c r="AF94" i="2" s="1"/>
  <c r="AF95" i="2" s="1"/>
  <c r="AF96" i="2" s="1"/>
  <c r="AF97" i="2" s="1"/>
  <c r="AF98" i="2" s="1"/>
  <c r="AF99" i="2" s="1"/>
  <c r="AF100" i="2" s="1"/>
  <c r="AF101" i="2" s="1"/>
  <c r="AF102" i="2" s="1"/>
  <c r="AF103" i="2" s="1"/>
  <c r="AF104" i="2" s="1"/>
  <c r="AF105" i="2" s="1"/>
  <c r="AF106" i="2" s="1"/>
  <c r="AF107" i="2" s="1"/>
  <c r="AF108" i="2" s="1"/>
  <c r="AF109" i="2" s="1"/>
  <c r="AF110" i="2" s="1"/>
  <c r="AF111" i="2" s="1"/>
  <c r="AF112" i="2" s="1"/>
  <c r="AF113" i="2" s="1"/>
  <c r="AF114" i="2" s="1"/>
  <c r="AE8" i="2"/>
  <c r="AG8" i="2"/>
  <c r="W8" i="2"/>
  <c r="X10" i="2"/>
  <c r="X14" i="2" s="1"/>
  <c r="X15" i="2" s="1"/>
  <c r="X16" i="2" s="1"/>
  <c r="X17" i="2" s="1"/>
  <c r="X18" i="2" s="1"/>
  <c r="X19" i="2" s="1"/>
  <c r="X20" i="2" s="1"/>
  <c r="X21" i="2" s="1"/>
  <c r="X22" i="2" s="1"/>
  <c r="X23" i="2" s="1"/>
  <c r="X24" i="2" s="1"/>
  <c r="X25" i="2" s="1"/>
  <c r="X26" i="2" s="1"/>
  <c r="X27" i="2" s="1"/>
  <c r="X28" i="2" s="1"/>
  <c r="X29" i="2" s="1"/>
  <c r="X30" i="2" s="1"/>
  <c r="X31" i="2" s="1"/>
  <c r="X32" i="2" s="1"/>
  <c r="X33" i="2" s="1"/>
  <c r="X34" i="2" s="1"/>
  <c r="X35" i="2" s="1"/>
  <c r="X36" i="2" s="1"/>
  <c r="X37" i="2" s="1"/>
  <c r="X38" i="2" s="1"/>
  <c r="X39" i="2" s="1"/>
  <c r="X40" i="2" s="1"/>
  <c r="X41" i="2" s="1"/>
  <c r="X42" i="2" s="1"/>
  <c r="X43" i="2" s="1"/>
  <c r="X44" i="2" s="1"/>
  <c r="X45" i="2" s="1"/>
  <c r="X46" i="2" s="1"/>
  <c r="X47" i="2" s="1"/>
  <c r="X48" i="2" s="1"/>
  <c r="X49" i="2" s="1"/>
  <c r="X50" i="2" s="1"/>
  <c r="X51" i="2" s="1"/>
  <c r="X52" i="2" s="1"/>
  <c r="X53" i="2" s="1"/>
  <c r="X54" i="2" s="1"/>
  <c r="X55" i="2" s="1"/>
  <c r="X56" i="2" s="1"/>
  <c r="X57" i="2" s="1"/>
  <c r="X58" i="2" s="1"/>
  <c r="X59" i="2" s="1"/>
  <c r="X60" i="2" s="1"/>
  <c r="X61" i="2" s="1"/>
  <c r="X62" i="2" s="1"/>
  <c r="X63" i="2" s="1"/>
  <c r="X64" i="2" s="1"/>
  <c r="X65" i="2" s="1"/>
  <c r="X66" i="2" s="1"/>
  <c r="X67" i="2" s="1"/>
  <c r="X68" i="2" s="1"/>
  <c r="X69" i="2" s="1"/>
  <c r="X70" i="2" s="1"/>
  <c r="X71" i="2" s="1"/>
  <c r="X72" i="2" s="1"/>
  <c r="X73" i="2" s="1"/>
  <c r="X74" i="2" s="1"/>
  <c r="X75" i="2" s="1"/>
  <c r="X76" i="2" s="1"/>
  <c r="X77" i="2" s="1"/>
  <c r="X78" i="2" s="1"/>
  <c r="X79" i="2" s="1"/>
  <c r="X80" i="2" s="1"/>
  <c r="X81" i="2" s="1"/>
  <c r="X82" i="2" s="1"/>
  <c r="X83" i="2" s="1"/>
  <c r="X84" i="2" s="1"/>
  <c r="X85" i="2" s="1"/>
  <c r="X86" i="2" s="1"/>
  <c r="X87" i="2" s="1"/>
  <c r="X88" i="2" s="1"/>
  <c r="X89" i="2" s="1"/>
  <c r="X90" i="2" s="1"/>
  <c r="X91" i="2" s="1"/>
  <c r="X92" i="2" s="1"/>
  <c r="X93" i="2" s="1"/>
  <c r="X94" i="2" s="1"/>
  <c r="X95" i="2" s="1"/>
  <c r="X96" i="2" s="1"/>
  <c r="X97" i="2" s="1"/>
  <c r="X98" i="2" s="1"/>
  <c r="X99" i="2" s="1"/>
  <c r="X100" i="2" s="1"/>
  <c r="X101" i="2" s="1"/>
  <c r="X102" i="2" s="1"/>
  <c r="X103" i="2" s="1"/>
  <c r="X104" i="2" s="1"/>
  <c r="X105" i="2" s="1"/>
  <c r="X106" i="2" s="1"/>
  <c r="X107" i="2" s="1"/>
  <c r="X108" i="2" s="1"/>
  <c r="X109" i="2" s="1"/>
  <c r="X110" i="2" s="1"/>
  <c r="X111" i="2" s="1"/>
  <c r="X112" i="2" s="1"/>
  <c r="X113" i="2" s="1"/>
  <c r="X114" i="2" s="1"/>
  <c r="P10" i="2"/>
  <c r="P14" i="2" s="1"/>
  <c r="P15" i="2" s="1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P50" i="2" s="1"/>
  <c r="P51" i="2" s="1"/>
  <c r="P52" i="2" s="1"/>
  <c r="P53" i="2" s="1"/>
  <c r="P54" i="2" s="1"/>
  <c r="P55" i="2" s="1"/>
  <c r="P56" i="2" s="1"/>
  <c r="P57" i="2" s="1"/>
  <c r="P58" i="2" s="1"/>
  <c r="P59" i="2" s="1"/>
  <c r="P60" i="2" s="1"/>
  <c r="P61" i="2" s="1"/>
  <c r="P62" i="2" s="1"/>
  <c r="P63" i="2" s="1"/>
  <c r="P64" i="2" s="1"/>
  <c r="P65" i="2" s="1"/>
  <c r="P66" i="2" s="1"/>
  <c r="P67" i="2" s="1"/>
  <c r="P68" i="2" s="1"/>
  <c r="P69" i="2" s="1"/>
  <c r="P70" i="2" s="1"/>
  <c r="P71" i="2" s="1"/>
  <c r="P72" i="2" s="1"/>
  <c r="P73" i="2" s="1"/>
  <c r="P74" i="2" s="1"/>
  <c r="P75" i="2" s="1"/>
  <c r="P76" i="2" s="1"/>
  <c r="P77" i="2" s="1"/>
  <c r="P78" i="2" s="1"/>
  <c r="P79" i="2" s="1"/>
  <c r="P80" i="2" s="1"/>
  <c r="P81" i="2" s="1"/>
  <c r="P82" i="2" s="1"/>
  <c r="P83" i="2" s="1"/>
  <c r="P84" i="2" s="1"/>
  <c r="P85" i="2" s="1"/>
  <c r="P86" i="2" s="1"/>
  <c r="P87" i="2" s="1"/>
  <c r="P88" i="2" s="1"/>
  <c r="P89" i="2" s="1"/>
  <c r="P90" i="2" s="1"/>
  <c r="P91" i="2" s="1"/>
  <c r="P92" i="2" s="1"/>
  <c r="P93" i="2" s="1"/>
  <c r="P94" i="2" s="1"/>
  <c r="P95" i="2" s="1"/>
  <c r="P96" i="2" s="1"/>
  <c r="P97" i="2" s="1"/>
  <c r="P98" i="2" s="1"/>
  <c r="P99" i="2" s="1"/>
  <c r="P100" i="2" s="1"/>
  <c r="P101" i="2" s="1"/>
  <c r="P102" i="2" s="1"/>
  <c r="P103" i="2" s="1"/>
  <c r="P104" i="2" s="1"/>
  <c r="P105" i="2" s="1"/>
  <c r="P106" i="2" s="1"/>
  <c r="P107" i="2" s="1"/>
  <c r="P108" i="2" s="1"/>
  <c r="P109" i="2" s="1"/>
  <c r="P110" i="2" s="1"/>
  <c r="P111" i="2" s="1"/>
  <c r="P112" i="2" s="1"/>
  <c r="P113" i="2" s="1"/>
  <c r="P114" i="2" s="1"/>
  <c r="O8" i="2"/>
  <c r="AV8" i="2"/>
  <c r="Y30" i="1"/>
  <c r="Z30" i="1" s="1"/>
  <c r="S31" i="1"/>
  <c r="V31" i="1" s="1"/>
  <c r="AB31" i="1" s="1"/>
  <c r="Y79" i="1"/>
  <c r="Z98" i="1"/>
  <c r="S42" i="1"/>
  <c r="H10" i="2"/>
  <c r="H7" i="2"/>
  <c r="H14" i="2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I7" i="2"/>
  <c r="AV9" i="2" l="1"/>
  <c r="AW11" i="2"/>
  <c r="AW8" i="2" s="1"/>
  <c r="V80" i="1"/>
  <c r="S11" i="2"/>
  <c r="S8" i="2" s="1"/>
  <c r="U8" i="2" s="1"/>
  <c r="Z31" i="1"/>
  <c r="AW10" i="2"/>
  <c r="AW14" i="2" s="1"/>
  <c r="AW15" i="2" s="1"/>
  <c r="AW16" i="2" s="1"/>
  <c r="AW17" i="2" s="1"/>
  <c r="AW18" i="2" s="1"/>
  <c r="AW19" i="2" s="1"/>
  <c r="AW20" i="2" s="1"/>
  <c r="AW21" i="2" s="1"/>
  <c r="AW22" i="2" s="1"/>
  <c r="AW23" i="2" s="1"/>
  <c r="AW24" i="2" s="1"/>
  <c r="AW25" i="2" s="1"/>
  <c r="AW26" i="2" s="1"/>
  <c r="AW27" i="2" s="1"/>
  <c r="AW28" i="2" s="1"/>
  <c r="AW29" i="2" s="1"/>
  <c r="AW30" i="2" s="1"/>
  <c r="AW31" i="2" s="1"/>
  <c r="AW32" i="2" s="1"/>
  <c r="AW33" i="2" s="1"/>
  <c r="AW34" i="2" s="1"/>
  <c r="AW35" i="2" s="1"/>
  <c r="AW36" i="2" s="1"/>
  <c r="AW37" i="2" s="1"/>
  <c r="AW38" i="2" s="1"/>
  <c r="AW39" i="2" s="1"/>
  <c r="AW40" i="2" s="1"/>
  <c r="AW41" i="2" s="1"/>
  <c r="AW42" i="2" s="1"/>
  <c r="AW43" i="2" s="1"/>
  <c r="AW44" i="2" s="1"/>
  <c r="AW45" i="2" s="1"/>
  <c r="AW46" i="2" s="1"/>
  <c r="AW47" i="2" s="1"/>
  <c r="AW48" i="2" s="1"/>
  <c r="AW49" i="2" s="1"/>
  <c r="AW50" i="2" s="1"/>
  <c r="AW51" i="2" s="1"/>
  <c r="AW52" i="2" s="1"/>
  <c r="AW53" i="2" s="1"/>
  <c r="AW54" i="2" s="1"/>
  <c r="AW55" i="2" s="1"/>
  <c r="AW56" i="2" s="1"/>
  <c r="AW57" i="2" s="1"/>
  <c r="AW58" i="2" s="1"/>
  <c r="AW59" i="2" s="1"/>
  <c r="AW60" i="2" s="1"/>
  <c r="AW61" i="2" s="1"/>
  <c r="AW62" i="2" s="1"/>
  <c r="AW63" i="2" s="1"/>
  <c r="AW64" i="2" s="1"/>
  <c r="AW65" i="2" s="1"/>
  <c r="AW66" i="2" s="1"/>
  <c r="AW67" i="2" s="1"/>
  <c r="AW68" i="2" s="1"/>
  <c r="AW69" i="2" s="1"/>
  <c r="AW70" i="2" s="1"/>
  <c r="AW71" i="2" s="1"/>
  <c r="AW72" i="2" s="1"/>
  <c r="AW73" i="2" s="1"/>
  <c r="AW74" i="2" s="1"/>
  <c r="AW75" i="2" s="1"/>
  <c r="AW76" i="2" s="1"/>
  <c r="AW77" i="2" s="1"/>
  <c r="AW78" i="2" s="1"/>
  <c r="AW79" i="2" s="1"/>
  <c r="AW80" i="2" s="1"/>
  <c r="AW81" i="2" s="1"/>
  <c r="AW82" i="2" s="1"/>
  <c r="AW83" i="2" s="1"/>
  <c r="AW84" i="2" s="1"/>
  <c r="AW85" i="2" s="1"/>
  <c r="AW86" i="2" s="1"/>
  <c r="AW87" i="2" s="1"/>
  <c r="AW88" i="2" s="1"/>
  <c r="AW89" i="2" s="1"/>
  <c r="AW90" i="2" s="1"/>
  <c r="AW91" i="2" s="1"/>
  <c r="AW92" i="2" s="1"/>
  <c r="AW93" i="2" s="1"/>
  <c r="AW94" i="2" s="1"/>
  <c r="AW95" i="2" s="1"/>
  <c r="AW96" i="2" s="1"/>
  <c r="AW97" i="2" s="1"/>
  <c r="AW98" i="2" s="1"/>
  <c r="AW99" i="2" s="1"/>
  <c r="AW100" i="2" s="1"/>
  <c r="AW101" i="2" s="1"/>
  <c r="AW102" i="2" s="1"/>
  <c r="AW103" i="2" s="1"/>
  <c r="AW104" i="2" s="1"/>
  <c r="AW105" i="2" s="1"/>
  <c r="AW106" i="2" s="1"/>
  <c r="AW107" i="2" s="1"/>
  <c r="AW108" i="2" s="1"/>
  <c r="AW109" i="2" s="1"/>
  <c r="AW110" i="2" s="1"/>
  <c r="AW111" i="2" s="1"/>
  <c r="AW112" i="2" s="1"/>
  <c r="AW113" i="2" s="1"/>
  <c r="AW114" i="2" s="1"/>
  <c r="AM8" i="2"/>
  <c r="AS8" i="2" s="1"/>
  <c r="AN10" i="2"/>
  <c r="AN9" i="2" s="1"/>
  <c r="BL8" i="2"/>
  <c r="BL9" i="2" s="1"/>
  <c r="BM10" i="2"/>
  <c r="Y10" i="2"/>
  <c r="X8" i="2"/>
  <c r="X9" i="2" s="1"/>
  <c r="AF8" i="2"/>
  <c r="AF9" i="2" s="1"/>
  <c r="AG10" i="2"/>
  <c r="AG9" i="2" s="1"/>
  <c r="Q10" i="2"/>
  <c r="Q9" i="2" s="1"/>
  <c r="BC8" i="2"/>
  <c r="BD10" i="2"/>
  <c r="P9" i="2"/>
  <c r="BE8" i="2"/>
  <c r="Y80" i="1"/>
  <c r="J8" i="2"/>
  <c r="K8" i="2"/>
  <c r="L8" i="2"/>
  <c r="Z80" i="1" l="1"/>
  <c r="AW9" i="2"/>
  <c r="AX10" i="2"/>
  <c r="AX9" i="2" s="1"/>
  <c r="Y14" i="2"/>
  <c r="Y15" i="2" s="1"/>
  <c r="Y16" i="2" s="1"/>
  <c r="Y17" i="2" s="1"/>
  <c r="Y18" i="2" s="1"/>
  <c r="Y19" i="2" s="1"/>
  <c r="Y20" i="2" s="1"/>
  <c r="Y21" i="2" s="1"/>
  <c r="Y22" i="2" s="1"/>
  <c r="Y23" i="2" s="1"/>
  <c r="Y24" i="2" s="1"/>
  <c r="Y25" i="2" s="1"/>
  <c r="Y26" i="2" s="1"/>
  <c r="Y27" i="2" s="1"/>
  <c r="Y28" i="2" s="1"/>
  <c r="Y29" i="2" s="1"/>
  <c r="Y30" i="2" s="1"/>
  <c r="Y31" i="2" s="1"/>
  <c r="Y32" i="2" s="1"/>
  <c r="Y33" i="2" s="1"/>
  <c r="Y34" i="2" s="1"/>
  <c r="Y35" i="2" s="1"/>
  <c r="Y36" i="2" s="1"/>
  <c r="Y37" i="2" s="1"/>
  <c r="Y38" i="2" s="1"/>
  <c r="Y39" i="2" s="1"/>
  <c r="Y40" i="2" s="1"/>
  <c r="Y41" i="2" s="1"/>
  <c r="Y42" i="2" s="1"/>
  <c r="Y43" i="2" s="1"/>
  <c r="Y44" i="2" s="1"/>
  <c r="Y45" i="2" s="1"/>
  <c r="Y46" i="2" s="1"/>
  <c r="Y47" i="2" s="1"/>
  <c r="Y48" i="2" s="1"/>
  <c r="Y49" i="2" s="1"/>
  <c r="Y50" i="2" s="1"/>
  <c r="Y51" i="2" s="1"/>
  <c r="Y52" i="2" s="1"/>
  <c r="Y53" i="2" s="1"/>
  <c r="Y54" i="2" s="1"/>
  <c r="Y55" i="2" s="1"/>
  <c r="Y56" i="2" s="1"/>
  <c r="Y57" i="2" s="1"/>
  <c r="Y58" i="2" s="1"/>
  <c r="Y59" i="2" s="1"/>
  <c r="Y60" i="2" s="1"/>
  <c r="Y61" i="2" s="1"/>
  <c r="Y62" i="2" s="1"/>
  <c r="Y63" i="2" s="1"/>
  <c r="Y64" i="2" s="1"/>
  <c r="Y65" i="2" s="1"/>
  <c r="Y66" i="2" s="1"/>
  <c r="Y67" i="2" s="1"/>
  <c r="Y68" i="2" s="1"/>
  <c r="Y69" i="2" s="1"/>
  <c r="Y70" i="2" s="1"/>
  <c r="Y71" i="2" s="1"/>
  <c r="Y72" i="2" s="1"/>
  <c r="Y73" i="2" s="1"/>
  <c r="Y74" i="2" s="1"/>
  <c r="Y75" i="2" s="1"/>
  <c r="Y76" i="2" s="1"/>
  <c r="Y77" i="2" s="1"/>
  <c r="Y78" i="2" s="1"/>
  <c r="Y79" i="2" s="1"/>
  <c r="Y80" i="2" s="1"/>
  <c r="Y81" i="2" s="1"/>
  <c r="Y82" i="2" s="1"/>
  <c r="Y83" i="2" s="1"/>
  <c r="Y84" i="2" s="1"/>
  <c r="Y85" i="2" s="1"/>
  <c r="Y86" i="2" s="1"/>
  <c r="Y87" i="2" s="1"/>
  <c r="Y88" i="2" s="1"/>
  <c r="Y89" i="2" s="1"/>
  <c r="Y90" i="2" s="1"/>
  <c r="Y91" i="2" s="1"/>
  <c r="Y92" i="2" s="1"/>
  <c r="Y93" i="2" s="1"/>
  <c r="Y94" i="2" s="1"/>
  <c r="Y95" i="2" s="1"/>
  <c r="Y96" i="2" s="1"/>
  <c r="Y97" i="2" s="1"/>
  <c r="Y98" i="2" s="1"/>
  <c r="Y99" i="2" s="1"/>
  <c r="Y100" i="2" s="1"/>
  <c r="Y101" i="2" s="1"/>
  <c r="Y102" i="2" s="1"/>
  <c r="Y103" i="2" s="1"/>
  <c r="Y104" i="2" s="1"/>
  <c r="Y105" i="2" s="1"/>
  <c r="Y106" i="2" s="1"/>
  <c r="Y107" i="2" s="1"/>
  <c r="Y108" i="2" s="1"/>
  <c r="Y109" i="2" s="1"/>
  <c r="Y110" i="2" s="1"/>
  <c r="Y111" i="2" s="1"/>
  <c r="Y112" i="2" s="1"/>
  <c r="Y113" i="2" s="1"/>
  <c r="Y114" i="2" s="1"/>
  <c r="Z10" i="2"/>
  <c r="BM14" i="2"/>
  <c r="BM15" i="2" s="1"/>
  <c r="BM16" i="2" s="1"/>
  <c r="BM17" i="2" s="1"/>
  <c r="BM18" i="2" s="1"/>
  <c r="BM19" i="2" s="1"/>
  <c r="BM20" i="2" s="1"/>
  <c r="BM21" i="2" s="1"/>
  <c r="BM22" i="2" s="1"/>
  <c r="BM23" i="2" s="1"/>
  <c r="BM24" i="2" s="1"/>
  <c r="BM25" i="2" s="1"/>
  <c r="BM26" i="2" s="1"/>
  <c r="BM27" i="2" s="1"/>
  <c r="BM28" i="2" s="1"/>
  <c r="BM29" i="2" s="1"/>
  <c r="BM30" i="2" s="1"/>
  <c r="BM31" i="2" s="1"/>
  <c r="BM32" i="2" s="1"/>
  <c r="BM33" i="2" s="1"/>
  <c r="BM34" i="2" s="1"/>
  <c r="BM35" i="2" s="1"/>
  <c r="BM36" i="2" s="1"/>
  <c r="BM37" i="2" s="1"/>
  <c r="BM38" i="2" s="1"/>
  <c r="BM39" i="2" s="1"/>
  <c r="BM40" i="2" s="1"/>
  <c r="BM41" i="2" s="1"/>
  <c r="BM42" i="2" s="1"/>
  <c r="BM43" i="2" s="1"/>
  <c r="BM44" i="2" s="1"/>
  <c r="BM45" i="2" s="1"/>
  <c r="BM46" i="2" s="1"/>
  <c r="BM47" i="2" s="1"/>
  <c r="BM48" i="2" s="1"/>
  <c r="BM49" i="2" s="1"/>
  <c r="BM50" i="2" s="1"/>
  <c r="BM51" i="2" s="1"/>
  <c r="BM52" i="2" s="1"/>
  <c r="BM53" i="2" s="1"/>
  <c r="BM54" i="2" s="1"/>
  <c r="BM55" i="2" s="1"/>
  <c r="BM56" i="2" s="1"/>
  <c r="BM57" i="2" s="1"/>
  <c r="BM58" i="2" s="1"/>
  <c r="BM59" i="2" s="1"/>
  <c r="BM60" i="2" s="1"/>
  <c r="BM61" i="2" s="1"/>
  <c r="BM62" i="2" s="1"/>
  <c r="BM63" i="2" s="1"/>
  <c r="BM64" i="2" s="1"/>
  <c r="BM65" i="2" s="1"/>
  <c r="BM66" i="2" s="1"/>
  <c r="BM67" i="2" s="1"/>
  <c r="BM68" i="2" s="1"/>
  <c r="BM69" i="2" s="1"/>
  <c r="BM70" i="2" s="1"/>
  <c r="BM71" i="2" s="1"/>
  <c r="BM72" i="2" s="1"/>
  <c r="BM73" i="2" s="1"/>
  <c r="BM74" i="2" s="1"/>
  <c r="BM75" i="2" s="1"/>
  <c r="BM76" i="2" s="1"/>
  <c r="BM77" i="2" s="1"/>
  <c r="BM78" i="2" s="1"/>
  <c r="BM79" i="2" s="1"/>
  <c r="BM80" i="2" s="1"/>
  <c r="BM81" i="2" s="1"/>
  <c r="BM82" i="2" s="1"/>
  <c r="BM83" i="2" s="1"/>
  <c r="BM84" i="2" s="1"/>
  <c r="BM85" i="2" s="1"/>
  <c r="BM86" i="2" s="1"/>
  <c r="BM87" i="2" s="1"/>
  <c r="BM88" i="2" s="1"/>
  <c r="BM89" i="2" s="1"/>
  <c r="BM90" i="2" s="1"/>
  <c r="BM91" i="2" s="1"/>
  <c r="BM92" i="2" s="1"/>
  <c r="BM93" i="2" s="1"/>
  <c r="BM94" i="2" s="1"/>
  <c r="BM95" i="2" s="1"/>
  <c r="BM96" i="2" s="1"/>
  <c r="BM97" i="2" s="1"/>
  <c r="BM98" i="2" s="1"/>
  <c r="BM99" i="2" s="1"/>
  <c r="BM100" i="2" s="1"/>
  <c r="BM101" i="2" s="1"/>
  <c r="BM102" i="2" s="1"/>
  <c r="BM103" i="2" s="1"/>
  <c r="BM104" i="2" s="1"/>
  <c r="BM105" i="2" s="1"/>
  <c r="BM106" i="2" s="1"/>
  <c r="BM107" i="2" s="1"/>
  <c r="BM108" i="2" s="1"/>
  <c r="BM109" i="2" s="1"/>
  <c r="BM110" i="2" s="1"/>
  <c r="BM111" i="2" s="1"/>
  <c r="BM112" i="2" s="1"/>
  <c r="BM113" i="2" s="1"/>
  <c r="BM114" i="2" s="1"/>
  <c r="BN10" i="2"/>
  <c r="AK8" i="2"/>
  <c r="BM9" i="2"/>
  <c r="Y9" i="2"/>
  <c r="AC8" i="2"/>
  <c r="BD14" i="2"/>
  <c r="BD15" i="2" s="1"/>
  <c r="BD16" i="2" s="1"/>
  <c r="BD17" i="2" s="1"/>
  <c r="BD18" i="2" s="1"/>
  <c r="BD19" i="2" s="1"/>
  <c r="BD20" i="2" s="1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E10" i="2"/>
  <c r="BE9" i="2" s="1"/>
  <c r="Q14" i="2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Q52" i="2" s="1"/>
  <c r="Q53" i="2" s="1"/>
  <c r="Q54" i="2" s="1"/>
  <c r="Q55" i="2" s="1"/>
  <c r="Q56" i="2" s="1"/>
  <c r="Q57" i="2" s="1"/>
  <c r="Q58" i="2" s="1"/>
  <c r="Q59" i="2" s="1"/>
  <c r="Q60" i="2" s="1"/>
  <c r="Q61" i="2" s="1"/>
  <c r="Q62" i="2" s="1"/>
  <c r="Q63" i="2" s="1"/>
  <c r="Q64" i="2" s="1"/>
  <c r="Q65" i="2" s="1"/>
  <c r="Q66" i="2" s="1"/>
  <c r="Q67" i="2" s="1"/>
  <c r="Q68" i="2" s="1"/>
  <c r="Q69" i="2" s="1"/>
  <c r="Q70" i="2" s="1"/>
  <c r="Q71" i="2" s="1"/>
  <c r="Q72" i="2" s="1"/>
  <c r="Q73" i="2" s="1"/>
  <c r="Q74" i="2" s="1"/>
  <c r="Q75" i="2" s="1"/>
  <c r="Q76" i="2" s="1"/>
  <c r="Q77" i="2" s="1"/>
  <c r="Q78" i="2" s="1"/>
  <c r="Q79" i="2" s="1"/>
  <c r="Q80" i="2" s="1"/>
  <c r="Q81" i="2" s="1"/>
  <c r="Q82" i="2" s="1"/>
  <c r="Q83" i="2" s="1"/>
  <c r="Q84" i="2" s="1"/>
  <c r="Q85" i="2" s="1"/>
  <c r="Q86" i="2" s="1"/>
  <c r="Q87" i="2" s="1"/>
  <c r="Q88" i="2" s="1"/>
  <c r="Q89" i="2" s="1"/>
  <c r="Q90" i="2" s="1"/>
  <c r="Q91" i="2" s="1"/>
  <c r="Q92" i="2" s="1"/>
  <c r="Q93" i="2" s="1"/>
  <c r="Q94" i="2" s="1"/>
  <c r="Q95" i="2" s="1"/>
  <c r="Q96" i="2" s="1"/>
  <c r="Q97" i="2" s="1"/>
  <c r="Q98" i="2" s="1"/>
  <c r="Q99" i="2" s="1"/>
  <c r="Q100" i="2" s="1"/>
  <c r="Q101" i="2" s="1"/>
  <c r="Q102" i="2" s="1"/>
  <c r="Q103" i="2" s="1"/>
  <c r="Q104" i="2" s="1"/>
  <c r="Q105" i="2" s="1"/>
  <c r="Q106" i="2" s="1"/>
  <c r="Q107" i="2" s="1"/>
  <c r="Q108" i="2" s="1"/>
  <c r="Q109" i="2" s="1"/>
  <c r="Q110" i="2" s="1"/>
  <c r="Q111" i="2" s="1"/>
  <c r="Q112" i="2" s="1"/>
  <c r="Q113" i="2" s="1"/>
  <c r="Q114" i="2" s="1"/>
  <c r="R10" i="2"/>
  <c r="BD9" i="2"/>
  <c r="BQ8" i="2"/>
  <c r="AN14" i="2"/>
  <c r="AN15" i="2" s="1"/>
  <c r="AN16" i="2" s="1"/>
  <c r="AN17" i="2" s="1"/>
  <c r="AN18" i="2" s="1"/>
  <c r="AN19" i="2" s="1"/>
  <c r="AN20" i="2" s="1"/>
  <c r="AN21" i="2" s="1"/>
  <c r="AN22" i="2" s="1"/>
  <c r="AN23" i="2" s="1"/>
  <c r="AN24" i="2" s="1"/>
  <c r="AN25" i="2" s="1"/>
  <c r="AN26" i="2" s="1"/>
  <c r="AN27" i="2" s="1"/>
  <c r="AN28" i="2" s="1"/>
  <c r="AN29" i="2" s="1"/>
  <c r="AN30" i="2" s="1"/>
  <c r="AN31" i="2" s="1"/>
  <c r="AN32" i="2" s="1"/>
  <c r="AN33" i="2" s="1"/>
  <c r="AN34" i="2" s="1"/>
  <c r="AN35" i="2" s="1"/>
  <c r="AN36" i="2" s="1"/>
  <c r="AN37" i="2" s="1"/>
  <c r="AN38" i="2" s="1"/>
  <c r="AN39" i="2" s="1"/>
  <c r="AN40" i="2" s="1"/>
  <c r="AN41" i="2" s="1"/>
  <c r="AN42" i="2" s="1"/>
  <c r="AN43" i="2" s="1"/>
  <c r="AN44" i="2" s="1"/>
  <c r="AN45" i="2" s="1"/>
  <c r="AN46" i="2" s="1"/>
  <c r="AN47" i="2" s="1"/>
  <c r="AN48" i="2" s="1"/>
  <c r="AN49" i="2" s="1"/>
  <c r="AN50" i="2" s="1"/>
  <c r="AN51" i="2" s="1"/>
  <c r="AN52" i="2" s="1"/>
  <c r="AN53" i="2" s="1"/>
  <c r="AN54" i="2" s="1"/>
  <c r="AN55" i="2" s="1"/>
  <c r="AN56" i="2" s="1"/>
  <c r="AN57" i="2" s="1"/>
  <c r="AN58" i="2" s="1"/>
  <c r="AN59" i="2" s="1"/>
  <c r="AN60" i="2" s="1"/>
  <c r="AN61" i="2" s="1"/>
  <c r="AN62" i="2" s="1"/>
  <c r="AN63" i="2" s="1"/>
  <c r="AN64" i="2" s="1"/>
  <c r="AN65" i="2" s="1"/>
  <c r="AN66" i="2" s="1"/>
  <c r="AN67" i="2" s="1"/>
  <c r="AN68" i="2" s="1"/>
  <c r="AN69" i="2" s="1"/>
  <c r="AN70" i="2" s="1"/>
  <c r="AN71" i="2" s="1"/>
  <c r="AN72" i="2" s="1"/>
  <c r="AN73" i="2" s="1"/>
  <c r="AN74" i="2" s="1"/>
  <c r="AN75" i="2" s="1"/>
  <c r="AN76" i="2" s="1"/>
  <c r="AN77" i="2" s="1"/>
  <c r="AN78" i="2" s="1"/>
  <c r="AN79" i="2" s="1"/>
  <c r="AN80" i="2" s="1"/>
  <c r="AN81" i="2" s="1"/>
  <c r="AN82" i="2" s="1"/>
  <c r="AN83" i="2" s="1"/>
  <c r="AN84" i="2" s="1"/>
  <c r="AN85" i="2" s="1"/>
  <c r="AN86" i="2" s="1"/>
  <c r="AN87" i="2" s="1"/>
  <c r="AN88" i="2" s="1"/>
  <c r="AN89" i="2" s="1"/>
  <c r="AN90" i="2" s="1"/>
  <c r="AN91" i="2" s="1"/>
  <c r="AN92" i="2" s="1"/>
  <c r="AN93" i="2" s="1"/>
  <c r="AN94" i="2" s="1"/>
  <c r="AN95" i="2" s="1"/>
  <c r="AN96" i="2" s="1"/>
  <c r="AN97" i="2" s="1"/>
  <c r="AN98" i="2" s="1"/>
  <c r="AN99" i="2" s="1"/>
  <c r="AN100" i="2" s="1"/>
  <c r="AN101" i="2" s="1"/>
  <c r="AN102" i="2" s="1"/>
  <c r="AN103" i="2" s="1"/>
  <c r="AN104" i="2" s="1"/>
  <c r="AN105" i="2" s="1"/>
  <c r="AN106" i="2" s="1"/>
  <c r="AN107" i="2" s="1"/>
  <c r="AN108" i="2" s="1"/>
  <c r="AN109" i="2" s="1"/>
  <c r="AN110" i="2" s="1"/>
  <c r="AN111" i="2" s="1"/>
  <c r="AN112" i="2" s="1"/>
  <c r="AN113" i="2" s="1"/>
  <c r="AN114" i="2" s="1"/>
  <c r="AO10" i="2"/>
  <c r="BI8" i="2"/>
  <c r="AG14" i="2"/>
  <c r="AG15" i="2" s="1"/>
  <c r="AG16" i="2" s="1"/>
  <c r="AG17" i="2" s="1"/>
  <c r="AG18" i="2" s="1"/>
  <c r="AG19" i="2" s="1"/>
  <c r="AG20" i="2" s="1"/>
  <c r="AG21" i="2" s="1"/>
  <c r="AG22" i="2" s="1"/>
  <c r="AG23" i="2" s="1"/>
  <c r="AG24" i="2" s="1"/>
  <c r="AG25" i="2" s="1"/>
  <c r="AG26" i="2" s="1"/>
  <c r="AG27" i="2" s="1"/>
  <c r="AG28" i="2" s="1"/>
  <c r="AG29" i="2" s="1"/>
  <c r="AG30" i="2" s="1"/>
  <c r="AG31" i="2" s="1"/>
  <c r="AG32" i="2" s="1"/>
  <c r="AG33" i="2" s="1"/>
  <c r="AG34" i="2" s="1"/>
  <c r="AG35" i="2" s="1"/>
  <c r="AG36" i="2" s="1"/>
  <c r="AG37" i="2" s="1"/>
  <c r="AG38" i="2" s="1"/>
  <c r="AG39" i="2" s="1"/>
  <c r="AG40" i="2" s="1"/>
  <c r="AG41" i="2" s="1"/>
  <c r="AG42" i="2" s="1"/>
  <c r="AG43" i="2" s="1"/>
  <c r="AG44" i="2" s="1"/>
  <c r="AG45" i="2" s="1"/>
  <c r="AG46" i="2" s="1"/>
  <c r="AG47" i="2" s="1"/>
  <c r="AG48" i="2" s="1"/>
  <c r="AG49" i="2" s="1"/>
  <c r="AG50" i="2" s="1"/>
  <c r="AG51" i="2" s="1"/>
  <c r="AG52" i="2" s="1"/>
  <c r="AG53" i="2" s="1"/>
  <c r="AG54" i="2" s="1"/>
  <c r="AG55" i="2" s="1"/>
  <c r="AG56" i="2" s="1"/>
  <c r="AG57" i="2" s="1"/>
  <c r="AG58" i="2" s="1"/>
  <c r="AG59" i="2" s="1"/>
  <c r="AG60" i="2" s="1"/>
  <c r="AG61" i="2" s="1"/>
  <c r="AG62" i="2" s="1"/>
  <c r="AG63" i="2" s="1"/>
  <c r="AG64" i="2" s="1"/>
  <c r="AG65" i="2" s="1"/>
  <c r="AG66" i="2" s="1"/>
  <c r="AG67" i="2" s="1"/>
  <c r="AG68" i="2" s="1"/>
  <c r="AG69" i="2" s="1"/>
  <c r="AG70" i="2" s="1"/>
  <c r="AG71" i="2" s="1"/>
  <c r="AG72" i="2" s="1"/>
  <c r="AG73" i="2" s="1"/>
  <c r="AG74" i="2" s="1"/>
  <c r="AG75" i="2" s="1"/>
  <c r="AG76" i="2" s="1"/>
  <c r="AG77" i="2" s="1"/>
  <c r="AG78" i="2" s="1"/>
  <c r="AG79" i="2" s="1"/>
  <c r="AG80" i="2" s="1"/>
  <c r="AG81" i="2" s="1"/>
  <c r="AG82" i="2" s="1"/>
  <c r="AG83" i="2" s="1"/>
  <c r="AG84" i="2" s="1"/>
  <c r="AG85" i="2" s="1"/>
  <c r="AG86" i="2" s="1"/>
  <c r="AG87" i="2" s="1"/>
  <c r="AG88" i="2" s="1"/>
  <c r="AG89" i="2" s="1"/>
  <c r="AG90" i="2" s="1"/>
  <c r="AG91" i="2" s="1"/>
  <c r="AG92" i="2" s="1"/>
  <c r="AG93" i="2" s="1"/>
  <c r="AG94" i="2" s="1"/>
  <c r="AG95" i="2" s="1"/>
  <c r="AG96" i="2" s="1"/>
  <c r="AG97" i="2" s="1"/>
  <c r="AG98" i="2" s="1"/>
  <c r="AG99" i="2" s="1"/>
  <c r="AG100" i="2" s="1"/>
  <c r="AG101" i="2" s="1"/>
  <c r="AG102" i="2" s="1"/>
  <c r="AG103" i="2" s="1"/>
  <c r="AG104" i="2" s="1"/>
  <c r="AG105" i="2" s="1"/>
  <c r="AG106" i="2" s="1"/>
  <c r="AG107" i="2" s="1"/>
  <c r="AG108" i="2" s="1"/>
  <c r="AG109" i="2" s="1"/>
  <c r="AG110" i="2" s="1"/>
  <c r="AG111" i="2" s="1"/>
  <c r="AG112" i="2" s="1"/>
  <c r="AG113" i="2" s="1"/>
  <c r="AG114" i="2" s="1"/>
  <c r="AH10" i="2"/>
  <c r="BA8" i="2"/>
  <c r="Y88" i="1"/>
  <c r="Y68" i="1"/>
  <c r="AY10" i="2" l="1"/>
  <c r="AY14" i="2" s="1"/>
  <c r="AY15" i="2" s="1"/>
  <c r="AY16" i="2" s="1"/>
  <c r="AY17" i="2" s="1"/>
  <c r="AY18" i="2" s="1"/>
  <c r="AY19" i="2" s="1"/>
  <c r="AY20" i="2" s="1"/>
  <c r="AY21" i="2" s="1"/>
  <c r="AY22" i="2" s="1"/>
  <c r="AY23" i="2" s="1"/>
  <c r="AY24" i="2" s="1"/>
  <c r="AY25" i="2" s="1"/>
  <c r="AY26" i="2" s="1"/>
  <c r="AY27" i="2" s="1"/>
  <c r="AY28" i="2" s="1"/>
  <c r="AY29" i="2" s="1"/>
  <c r="AY30" i="2" s="1"/>
  <c r="AY31" i="2" s="1"/>
  <c r="AY32" i="2" s="1"/>
  <c r="AY33" i="2" s="1"/>
  <c r="AY34" i="2" s="1"/>
  <c r="AY35" i="2" s="1"/>
  <c r="AY36" i="2" s="1"/>
  <c r="AY37" i="2" s="1"/>
  <c r="AY38" i="2" s="1"/>
  <c r="AY39" i="2" s="1"/>
  <c r="AY40" i="2" s="1"/>
  <c r="AY41" i="2" s="1"/>
  <c r="AY42" i="2" s="1"/>
  <c r="AY43" i="2" s="1"/>
  <c r="AY44" i="2" s="1"/>
  <c r="AY45" i="2" s="1"/>
  <c r="AY46" i="2" s="1"/>
  <c r="AY47" i="2" s="1"/>
  <c r="AY48" i="2" s="1"/>
  <c r="AY49" i="2" s="1"/>
  <c r="AY50" i="2" s="1"/>
  <c r="AY51" i="2" s="1"/>
  <c r="AY52" i="2" s="1"/>
  <c r="AY53" i="2" s="1"/>
  <c r="AY54" i="2" s="1"/>
  <c r="AY55" i="2" s="1"/>
  <c r="AY56" i="2" s="1"/>
  <c r="AY57" i="2" s="1"/>
  <c r="AY58" i="2" s="1"/>
  <c r="AY59" i="2" s="1"/>
  <c r="AY60" i="2" s="1"/>
  <c r="AY61" i="2" s="1"/>
  <c r="AY62" i="2" s="1"/>
  <c r="AY63" i="2" s="1"/>
  <c r="AY64" i="2" s="1"/>
  <c r="AY65" i="2" s="1"/>
  <c r="AY66" i="2" s="1"/>
  <c r="AY67" i="2" s="1"/>
  <c r="AY68" i="2" s="1"/>
  <c r="AY69" i="2" s="1"/>
  <c r="AY70" i="2" s="1"/>
  <c r="AY71" i="2" s="1"/>
  <c r="AY72" i="2" s="1"/>
  <c r="AY73" i="2" s="1"/>
  <c r="AY74" i="2" s="1"/>
  <c r="AY75" i="2" s="1"/>
  <c r="AY76" i="2" s="1"/>
  <c r="AY77" i="2" s="1"/>
  <c r="AY78" i="2" s="1"/>
  <c r="AY79" i="2" s="1"/>
  <c r="AY80" i="2" s="1"/>
  <c r="AY81" i="2" s="1"/>
  <c r="AY82" i="2" s="1"/>
  <c r="AY83" i="2" s="1"/>
  <c r="AY84" i="2" s="1"/>
  <c r="AY85" i="2" s="1"/>
  <c r="AY86" i="2" s="1"/>
  <c r="AY87" i="2" s="1"/>
  <c r="AY88" i="2" s="1"/>
  <c r="AY89" i="2" s="1"/>
  <c r="AY90" i="2" s="1"/>
  <c r="AY91" i="2" s="1"/>
  <c r="AY92" i="2" s="1"/>
  <c r="AY93" i="2" s="1"/>
  <c r="AY94" i="2" s="1"/>
  <c r="AY95" i="2" s="1"/>
  <c r="AY96" i="2" s="1"/>
  <c r="AY97" i="2" s="1"/>
  <c r="AY98" i="2" s="1"/>
  <c r="AY99" i="2" s="1"/>
  <c r="AY100" i="2" s="1"/>
  <c r="AY101" i="2" s="1"/>
  <c r="AY102" i="2" s="1"/>
  <c r="AY103" i="2" s="1"/>
  <c r="AY104" i="2" s="1"/>
  <c r="AY105" i="2" s="1"/>
  <c r="AY106" i="2" s="1"/>
  <c r="AY107" i="2" s="1"/>
  <c r="AY108" i="2" s="1"/>
  <c r="AY109" i="2" s="1"/>
  <c r="AY110" i="2" s="1"/>
  <c r="AY111" i="2" s="1"/>
  <c r="AY112" i="2" s="1"/>
  <c r="AY113" i="2" s="1"/>
  <c r="AY114" i="2" s="1"/>
  <c r="AX14" i="2"/>
  <c r="AX15" i="2" s="1"/>
  <c r="AX16" i="2" s="1"/>
  <c r="AX17" i="2" s="1"/>
  <c r="AX18" i="2" s="1"/>
  <c r="AX19" i="2" s="1"/>
  <c r="AX20" i="2" s="1"/>
  <c r="AX21" i="2" s="1"/>
  <c r="AX22" i="2" s="1"/>
  <c r="AX23" i="2" s="1"/>
  <c r="AX24" i="2" s="1"/>
  <c r="AX25" i="2" s="1"/>
  <c r="AX26" i="2" s="1"/>
  <c r="AX27" i="2" s="1"/>
  <c r="AX28" i="2" s="1"/>
  <c r="AX29" i="2" s="1"/>
  <c r="AX30" i="2" s="1"/>
  <c r="AX31" i="2" s="1"/>
  <c r="AX32" i="2" s="1"/>
  <c r="AX33" i="2" s="1"/>
  <c r="AX34" i="2" s="1"/>
  <c r="AX35" i="2" s="1"/>
  <c r="AX36" i="2" s="1"/>
  <c r="AX37" i="2" s="1"/>
  <c r="AX38" i="2" s="1"/>
  <c r="AX39" i="2" s="1"/>
  <c r="AX40" i="2" s="1"/>
  <c r="AX41" i="2" s="1"/>
  <c r="AX42" i="2" s="1"/>
  <c r="AX43" i="2" s="1"/>
  <c r="AX44" i="2" s="1"/>
  <c r="AX45" i="2" s="1"/>
  <c r="AX46" i="2" s="1"/>
  <c r="AX47" i="2" s="1"/>
  <c r="AX48" i="2" s="1"/>
  <c r="AX49" i="2" s="1"/>
  <c r="AX50" i="2" s="1"/>
  <c r="AX51" i="2" s="1"/>
  <c r="AX52" i="2" s="1"/>
  <c r="AX53" i="2" s="1"/>
  <c r="AX54" i="2" s="1"/>
  <c r="AX55" i="2" s="1"/>
  <c r="AX56" i="2" s="1"/>
  <c r="AX57" i="2" s="1"/>
  <c r="AX58" i="2" s="1"/>
  <c r="AX59" i="2" s="1"/>
  <c r="AX60" i="2" s="1"/>
  <c r="AX61" i="2" s="1"/>
  <c r="AX62" i="2" s="1"/>
  <c r="AX63" i="2" s="1"/>
  <c r="AX64" i="2" s="1"/>
  <c r="AX65" i="2" s="1"/>
  <c r="AX66" i="2" s="1"/>
  <c r="AX67" i="2" s="1"/>
  <c r="AX68" i="2" s="1"/>
  <c r="AX69" i="2" s="1"/>
  <c r="AX70" i="2" s="1"/>
  <c r="AX71" i="2" s="1"/>
  <c r="AX72" i="2" s="1"/>
  <c r="AX73" i="2" s="1"/>
  <c r="AX74" i="2" s="1"/>
  <c r="AX75" i="2" s="1"/>
  <c r="AX76" i="2" s="1"/>
  <c r="AX77" i="2" s="1"/>
  <c r="AX78" i="2" s="1"/>
  <c r="AX79" i="2" s="1"/>
  <c r="AX80" i="2" s="1"/>
  <c r="AX81" i="2" s="1"/>
  <c r="AX82" i="2" s="1"/>
  <c r="AX83" i="2" s="1"/>
  <c r="AX84" i="2" s="1"/>
  <c r="AX85" i="2" s="1"/>
  <c r="AX86" i="2" s="1"/>
  <c r="AX87" i="2" s="1"/>
  <c r="AX88" i="2" s="1"/>
  <c r="AX89" i="2" s="1"/>
  <c r="AX90" i="2" s="1"/>
  <c r="AX91" i="2" s="1"/>
  <c r="AX92" i="2" s="1"/>
  <c r="AX93" i="2" s="1"/>
  <c r="AX94" i="2" s="1"/>
  <c r="AX95" i="2" s="1"/>
  <c r="AX96" i="2" s="1"/>
  <c r="AX97" i="2" s="1"/>
  <c r="AX98" i="2" s="1"/>
  <c r="AX99" i="2" s="1"/>
  <c r="AX100" i="2" s="1"/>
  <c r="AX101" i="2" s="1"/>
  <c r="AX102" i="2" s="1"/>
  <c r="AX103" i="2" s="1"/>
  <c r="AX104" i="2" s="1"/>
  <c r="AX105" i="2" s="1"/>
  <c r="AX106" i="2" s="1"/>
  <c r="AX107" i="2" s="1"/>
  <c r="AX108" i="2" s="1"/>
  <c r="AX109" i="2" s="1"/>
  <c r="AX110" i="2" s="1"/>
  <c r="AX111" i="2" s="1"/>
  <c r="AX112" i="2" s="1"/>
  <c r="AX113" i="2" s="1"/>
  <c r="AX114" i="2" s="1"/>
  <c r="BE14" i="2"/>
  <c r="BE15" i="2" s="1"/>
  <c r="BE16" i="2" s="1"/>
  <c r="BE17" i="2" s="1"/>
  <c r="BE18" i="2" s="1"/>
  <c r="BE19" i="2" s="1"/>
  <c r="BE20" i="2" s="1"/>
  <c r="BE21" i="2" s="1"/>
  <c r="BE22" i="2" s="1"/>
  <c r="BE23" i="2" s="1"/>
  <c r="BE24" i="2" s="1"/>
  <c r="BE25" i="2" s="1"/>
  <c r="BE26" i="2" s="1"/>
  <c r="BE27" i="2" s="1"/>
  <c r="BE28" i="2" s="1"/>
  <c r="BE29" i="2" s="1"/>
  <c r="BE30" i="2" s="1"/>
  <c r="BE31" i="2" s="1"/>
  <c r="BE32" i="2" s="1"/>
  <c r="BE33" i="2" s="1"/>
  <c r="BE34" i="2" s="1"/>
  <c r="BE35" i="2" s="1"/>
  <c r="BE36" i="2" s="1"/>
  <c r="BE37" i="2" s="1"/>
  <c r="BE38" i="2" s="1"/>
  <c r="BE39" i="2" s="1"/>
  <c r="BE40" i="2" s="1"/>
  <c r="BE41" i="2" s="1"/>
  <c r="BE42" i="2" s="1"/>
  <c r="BE43" i="2" s="1"/>
  <c r="BE44" i="2" s="1"/>
  <c r="BE45" i="2" s="1"/>
  <c r="BE46" i="2" s="1"/>
  <c r="BE47" i="2" s="1"/>
  <c r="BE48" i="2" s="1"/>
  <c r="BE49" i="2" s="1"/>
  <c r="BE50" i="2" s="1"/>
  <c r="BE51" i="2" s="1"/>
  <c r="BE52" i="2" s="1"/>
  <c r="BE53" i="2" s="1"/>
  <c r="BE54" i="2" s="1"/>
  <c r="BE55" i="2" s="1"/>
  <c r="BE56" i="2" s="1"/>
  <c r="BE57" i="2" s="1"/>
  <c r="BE58" i="2" s="1"/>
  <c r="BE59" i="2" s="1"/>
  <c r="BE60" i="2" s="1"/>
  <c r="BE61" i="2" s="1"/>
  <c r="BE62" i="2" s="1"/>
  <c r="BE63" i="2" s="1"/>
  <c r="BE64" i="2" s="1"/>
  <c r="BE65" i="2" s="1"/>
  <c r="BE66" i="2" s="1"/>
  <c r="BE67" i="2" s="1"/>
  <c r="BE68" i="2" s="1"/>
  <c r="BE69" i="2" s="1"/>
  <c r="BE70" i="2" s="1"/>
  <c r="BE71" i="2" s="1"/>
  <c r="BE72" i="2" s="1"/>
  <c r="BE73" i="2" s="1"/>
  <c r="BE74" i="2" s="1"/>
  <c r="BE75" i="2" s="1"/>
  <c r="BE76" i="2" s="1"/>
  <c r="BE77" i="2" s="1"/>
  <c r="BE78" i="2" s="1"/>
  <c r="BE79" i="2" s="1"/>
  <c r="BE80" i="2" s="1"/>
  <c r="BE81" i="2" s="1"/>
  <c r="BE82" i="2" s="1"/>
  <c r="BE83" i="2" s="1"/>
  <c r="BE84" i="2" s="1"/>
  <c r="BE85" i="2" s="1"/>
  <c r="BE86" i="2" s="1"/>
  <c r="BE87" i="2" s="1"/>
  <c r="BE88" i="2" s="1"/>
  <c r="BE89" i="2" s="1"/>
  <c r="BE90" i="2" s="1"/>
  <c r="BE91" i="2" s="1"/>
  <c r="BE92" i="2" s="1"/>
  <c r="BE93" i="2" s="1"/>
  <c r="BE94" i="2" s="1"/>
  <c r="BE95" i="2" s="1"/>
  <c r="BE96" i="2" s="1"/>
  <c r="BE97" i="2" s="1"/>
  <c r="BE98" i="2" s="1"/>
  <c r="BE99" i="2" s="1"/>
  <c r="BE100" i="2" s="1"/>
  <c r="BE101" i="2" s="1"/>
  <c r="BE102" i="2" s="1"/>
  <c r="BE103" i="2" s="1"/>
  <c r="BE104" i="2" s="1"/>
  <c r="BE105" i="2" s="1"/>
  <c r="BE106" i="2" s="1"/>
  <c r="BE107" i="2" s="1"/>
  <c r="BE108" i="2" s="1"/>
  <c r="BE109" i="2" s="1"/>
  <c r="BE110" i="2" s="1"/>
  <c r="BE111" i="2" s="1"/>
  <c r="BE112" i="2" s="1"/>
  <c r="BE113" i="2" s="1"/>
  <c r="BE114" i="2" s="1"/>
  <c r="BF10" i="2"/>
  <c r="Z14" i="2"/>
  <c r="Z15" i="2" s="1"/>
  <c r="Z16" i="2" s="1"/>
  <c r="Z17" i="2" s="1"/>
  <c r="Z18" i="2" s="1"/>
  <c r="Z19" i="2" s="1"/>
  <c r="Z20" i="2" s="1"/>
  <c r="Z21" i="2" s="1"/>
  <c r="Z22" i="2" s="1"/>
  <c r="Z23" i="2" s="1"/>
  <c r="Z24" i="2" s="1"/>
  <c r="Z25" i="2" s="1"/>
  <c r="Z26" i="2" s="1"/>
  <c r="Z27" i="2" s="1"/>
  <c r="Z28" i="2" s="1"/>
  <c r="Z29" i="2" s="1"/>
  <c r="Z30" i="2" s="1"/>
  <c r="Z31" i="2" s="1"/>
  <c r="Z32" i="2" s="1"/>
  <c r="Z33" i="2" s="1"/>
  <c r="Z34" i="2" s="1"/>
  <c r="Z35" i="2" s="1"/>
  <c r="Z36" i="2" s="1"/>
  <c r="Z37" i="2" s="1"/>
  <c r="Z38" i="2" s="1"/>
  <c r="Z39" i="2" s="1"/>
  <c r="Z40" i="2" s="1"/>
  <c r="Z41" i="2" s="1"/>
  <c r="Z42" i="2" s="1"/>
  <c r="Z43" i="2" s="1"/>
  <c r="Z44" i="2" s="1"/>
  <c r="Z45" i="2" s="1"/>
  <c r="Z46" i="2" s="1"/>
  <c r="Z47" i="2" s="1"/>
  <c r="Z48" i="2" s="1"/>
  <c r="Z49" i="2" s="1"/>
  <c r="Z50" i="2" s="1"/>
  <c r="Z51" i="2" s="1"/>
  <c r="Z52" i="2" s="1"/>
  <c r="Z53" i="2" s="1"/>
  <c r="Z54" i="2" s="1"/>
  <c r="Z55" i="2" s="1"/>
  <c r="Z56" i="2" s="1"/>
  <c r="Z57" i="2" s="1"/>
  <c r="Z58" i="2" s="1"/>
  <c r="Z59" i="2" s="1"/>
  <c r="Z60" i="2" s="1"/>
  <c r="Z61" i="2" s="1"/>
  <c r="Z62" i="2" s="1"/>
  <c r="Z63" i="2" s="1"/>
  <c r="Z64" i="2" s="1"/>
  <c r="Z65" i="2" s="1"/>
  <c r="Z66" i="2" s="1"/>
  <c r="Z67" i="2" s="1"/>
  <c r="Z68" i="2" s="1"/>
  <c r="Z69" i="2" s="1"/>
  <c r="Z70" i="2" s="1"/>
  <c r="Z71" i="2" s="1"/>
  <c r="Z72" i="2" s="1"/>
  <c r="Z73" i="2" s="1"/>
  <c r="Z74" i="2" s="1"/>
  <c r="Z75" i="2" s="1"/>
  <c r="Z76" i="2" s="1"/>
  <c r="Z77" i="2" s="1"/>
  <c r="Z78" i="2" s="1"/>
  <c r="Z79" i="2" s="1"/>
  <c r="Z80" i="2" s="1"/>
  <c r="Z81" i="2" s="1"/>
  <c r="Z82" i="2" s="1"/>
  <c r="Z83" i="2" s="1"/>
  <c r="Z84" i="2" s="1"/>
  <c r="Z85" i="2" s="1"/>
  <c r="Z86" i="2" s="1"/>
  <c r="Z87" i="2" s="1"/>
  <c r="Z88" i="2" s="1"/>
  <c r="Z89" i="2" s="1"/>
  <c r="Z90" i="2" s="1"/>
  <c r="Z91" i="2" s="1"/>
  <c r="Z92" i="2" s="1"/>
  <c r="Z93" i="2" s="1"/>
  <c r="Z94" i="2" s="1"/>
  <c r="Z95" i="2" s="1"/>
  <c r="Z96" i="2" s="1"/>
  <c r="Z97" i="2" s="1"/>
  <c r="Z98" i="2" s="1"/>
  <c r="Z99" i="2" s="1"/>
  <c r="Z100" i="2" s="1"/>
  <c r="Z101" i="2" s="1"/>
  <c r="Z102" i="2" s="1"/>
  <c r="Z103" i="2" s="1"/>
  <c r="Z104" i="2" s="1"/>
  <c r="Z105" i="2" s="1"/>
  <c r="Z106" i="2" s="1"/>
  <c r="Z107" i="2" s="1"/>
  <c r="Z108" i="2" s="1"/>
  <c r="Z109" i="2" s="1"/>
  <c r="Z110" i="2" s="1"/>
  <c r="Z111" i="2" s="1"/>
  <c r="Z112" i="2" s="1"/>
  <c r="Z113" i="2" s="1"/>
  <c r="Z114" i="2" s="1"/>
  <c r="AA10" i="2"/>
  <c r="Z9" i="2"/>
  <c r="AO9" i="2"/>
  <c r="AO14" i="2"/>
  <c r="AO15" i="2" s="1"/>
  <c r="AO16" i="2" s="1"/>
  <c r="AO17" i="2" s="1"/>
  <c r="AO18" i="2" s="1"/>
  <c r="AO19" i="2" s="1"/>
  <c r="AO20" i="2" s="1"/>
  <c r="AO21" i="2" s="1"/>
  <c r="AO22" i="2" s="1"/>
  <c r="AO23" i="2" s="1"/>
  <c r="AO24" i="2" s="1"/>
  <c r="AO25" i="2" s="1"/>
  <c r="AO26" i="2" s="1"/>
  <c r="AO27" i="2" s="1"/>
  <c r="AO28" i="2" s="1"/>
  <c r="AO29" i="2" s="1"/>
  <c r="AO30" i="2" s="1"/>
  <c r="AO31" i="2" s="1"/>
  <c r="AO32" i="2" s="1"/>
  <c r="AO33" i="2" s="1"/>
  <c r="AO34" i="2" s="1"/>
  <c r="AO35" i="2" s="1"/>
  <c r="AO36" i="2" s="1"/>
  <c r="AO37" i="2" s="1"/>
  <c r="AO38" i="2" s="1"/>
  <c r="AO39" i="2" s="1"/>
  <c r="AO40" i="2" s="1"/>
  <c r="AO41" i="2" s="1"/>
  <c r="AO42" i="2" s="1"/>
  <c r="AO43" i="2" s="1"/>
  <c r="AO44" i="2" s="1"/>
  <c r="AO45" i="2" s="1"/>
  <c r="AO46" i="2" s="1"/>
  <c r="AO47" i="2" s="1"/>
  <c r="AO48" i="2" s="1"/>
  <c r="AO49" i="2" s="1"/>
  <c r="AO50" i="2" s="1"/>
  <c r="AO51" i="2" s="1"/>
  <c r="AO52" i="2" s="1"/>
  <c r="AO53" i="2" s="1"/>
  <c r="AO54" i="2" s="1"/>
  <c r="AO55" i="2" s="1"/>
  <c r="AO56" i="2" s="1"/>
  <c r="AO57" i="2" s="1"/>
  <c r="AO58" i="2" s="1"/>
  <c r="AO59" i="2" s="1"/>
  <c r="AO60" i="2" s="1"/>
  <c r="AO61" i="2" s="1"/>
  <c r="AO62" i="2" s="1"/>
  <c r="AO63" i="2" s="1"/>
  <c r="AO64" i="2" s="1"/>
  <c r="AO65" i="2" s="1"/>
  <c r="AO66" i="2" s="1"/>
  <c r="AO67" i="2" s="1"/>
  <c r="AO68" i="2" s="1"/>
  <c r="AO69" i="2" s="1"/>
  <c r="AO70" i="2" s="1"/>
  <c r="AO71" i="2" s="1"/>
  <c r="AO72" i="2" s="1"/>
  <c r="AO73" i="2" s="1"/>
  <c r="AO74" i="2" s="1"/>
  <c r="AO75" i="2" s="1"/>
  <c r="AO76" i="2" s="1"/>
  <c r="AO77" i="2" s="1"/>
  <c r="AO78" i="2" s="1"/>
  <c r="AO79" i="2" s="1"/>
  <c r="AO80" i="2" s="1"/>
  <c r="AO81" i="2" s="1"/>
  <c r="AO82" i="2" s="1"/>
  <c r="AO83" i="2" s="1"/>
  <c r="AO84" i="2" s="1"/>
  <c r="AO85" i="2" s="1"/>
  <c r="AO86" i="2" s="1"/>
  <c r="AO87" i="2" s="1"/>
  <c r="AO88" i="2" s="1"/>
  <c r="AO89" i="2" s="1"/>
  <c r="AO90" i="2" s="1"/>
  <c r="AO91" i="2" s="1"/>
  <c r="AO92" i="2" s="1"/>
  <c r="AO93" i="2" s="1"/>
  <c r="AO94" i="2" s="1"/>
  <c r="AO95" i="2" s="1"/>
  <c r="AO96" i="2" s="1"/>
  <c r="AO97" i="2" s="1"/>
  <c r="AO98" i="2" s="1"/>
  <c r="AO99" i="2" s="1"/>
  <c r="AO100" i="2" s="1"/>
  <c r="AO101" i="2" s="1"/>
  <c r="AO102" i="2" s="1"/>
  <c r="AO103" i="2" s="1"/>
  <c r="AO104" i="2" s="1"/>
  <c r="AO105" i="2" s="1"/>
  <c r="AO106" i="2" s="1"/>
  <c r="AO107" i="2" s="1"/>
  <c r="AO108" i="2" s="1"/>
  <c r="AO109" i="2" s="1"/>
  <c r="AO110" i="2" s="1"/>
  <c r="AO111" i="2" s="1"/>
  <c r="AO112" i="2" s="1"/>
  <c r="AO113" i="2" s="1"/>
  <c r="AO114" i="2" s="1"/>
  <c r="AP10" i="2"/>
  <c r="R14" i="2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R60" i="2" s="1"/>
  <c r="R61" i="2" s="1"/>
  <c r="R62" i="2" s="1"/>
  <c r="R63" i="2" s="1"/>
  <c r="R64" i="2" s="1"/>
  <c r="R65" i="2" s="1"/>
  <c r="R66" i="2" s="1"/>
  <c r="R67" i="2" s="1"/>
  <c r="R68" i="2" s="1"/>
  <c r="R69" i="2" s="1"/>
  <c r="R70" i="2" s="1"/>
  <c r="R71" i="2" s="1"/>
  <c r="R72" i="2" s="1"/>
  <c r="R73" i="2" s="1"/>
  <c r="R74" i="2" s="1"/>
  <c r="R75" i="2" s="1"/>
  <c r="R76" i="2" s="1"/>
  <c r="R77" i="2" s="1"/>
  <c r="R78" i="2" s="1"/>
  <c r="R79" i="2" s="1"/>
  <c r="R80" i="2" s="1"/>
  <c r="R81" i="2" s="1"/>
  <c r="R82" i="2" s="1"/>
  <c r="R83" i="2" s="1"/>
  <c r="R84" i="2" s="1"/>
  <c r="R85" i="2" s="1"/>
  <c r="R86" i="2" s="1"/>
  <c r="R87" i="2" s="1"/>
  <c r="R88" i="2" s="1"/>
  <c r="R89" i="2" s="1"/>
  <c r="R90" i="2" s="1"/>
  <c r="R91" i="2" s="1"/>
  <c r="R92" i="2" s="1"/>
  <c r="R93" i="2" s="1"/>
  <c r="R94" i="2" s="1"/>
  <c r="R95" i="2" s="1"/>
  <c r="R96" i="2" s="1"/>
  <c r="R97" i="2" s="1"/>
  <c r="R98" i="2" s="1"/>
  <c r="R99" i="2" s="1"/>
  <c r="R100" i="2" s="1"/>
  <c r="R101" i="2" s="1"/>
  <c r="R102" i="2" s="1"/>
  <c r="R103" i="2" s="1"/>
  <c r="R104" i="2" s="1"/>
  <c r="R105" i="2" s="1"/>
  <c r="R106" i="2" s="1"/>
  <c r="R107" i="2" s="1"/>
  <c r="R108" i="2" s="1"/>
  <c r="R109" i="2" s="1"/>
  <c r="R110" i="2" s="1"/>
  <c r="R111" i="2" s="1"/>
  <c r="R112" i="2" s="1"/>
  <c r="R113" i="2" s="1"/>
  <c r="R114" i="2" s="1"/>
  <c r="S10" i="2"/>
  <c r="R9" i="2"/>
  <c r="BO10" i="2"/>
  <c r="BN9" i="2"/>
  <c r="BN14" i="2"/>
  <c r="BN15" i="2" s="1"/>
  <c r="BN16" i="2" s="1"/>
  <c r="BN17" i="2" s="1"/>
  <c r="BN18" i="2" s="1"/>
  <c r="BN19" i="2" s="1"/>
  <c r="BN20" i="2" s="1"/>
  <c r="BN21" i="2" s="1"/>
  <c r="BN22" i="2" s="1"/>
  <c r="BN23" i="2" s="1"/>
  <c r="BN24" i="2" s="1"/>
  <c r="BN25" i="2" s="1"/>
  <c r="BN26" i="2" s="1"/>
  <c r="BN27" i="2" s="1"/>
  <c r="BN28" i="2" s="1"/>
  <c r="BN29" i="2" s="1"/>
  <c r="BN30" i="2" s="1"/>
  <c r="BN31" i="2" s="1"/>
  <c r="BN32" i="2" s="1"/>
  <c r="BN33" i="2" s="1"/>
  <c r="BN34" i="2" s="1"/>
  <c r="BN35" i="2" s="1"/>
  <c r="BN36" i="2" s="1"/>
  <c r="BN37" i="2" s="1"/>
  <c r="BN38" i="2" s="1"/>
  <c r="BN39" i="2" s="1"/>
  <c r="BN40" i="2" s="1"/>
  <c r="BN41" i="2" s="1"/>
  <c r="BN42" i="2" s="1"/>
  <c r="BN43" i="2" s="1"/>
  <c r="BN44" i="2" s="1"/>
  <c r="BN45" i="2" s="1"/>
  <c r="BN46" i="2" s="1"/>
  <c r="BN47" i="2" s="1"/>
  <c r="BN48" i="2" s="1"/>
  <c r="BN49" i="2" s="1"/>
  <c r="BN50" i="2" s="1"/>
  <c r="BN51" i="2" s="1"/>
  <c r="BN52" i="2" s="1"/>
  <c r="BN53" i="2" s="1"/>
  <c r="BN54" i="2" s="1"/>
  <c r="BN55" i="2" s="1"/>
  <c r="BN56" i="2" s="1"/>
  <c r="BN57" i="2" s="1"/>
  <c r="BN58" i="2" s="1"/>
  <c r="BN59" i="2" s="1"/>
  <c r="BN60" i="2" s="1"/>
  <c r="BN61" i="2" s="1"/>
  <c r="BN62" i="2" s="1"/>
  <c r="BN63" i="2" s="1"/>
  <c r="BN64" i="2" s="1"/>
  <c r="BN65" i="2" s="1"/>
  <c r="BN66" i="2" s="1"/>
  <c r="BN67" i="2" s="1"/>
  <c r="BN68" i="2" s="1"/>
  <c r="BN69" i="2" s="1"/>
  <c r="BN70" i="2" s="1"/>
  <c r="BN71" i="2" s="1"/>
  <c r="BN72" i="2" s="1"/>
  <c r="BN73" i="2" s="1"/>
  <c r="BN74" i="2" s="1"/>
  <c r="BN75" i="2" s="1"/>
  <c r="BN76" i="2" s="1"/>
  <c r="BN77" i="2" s="1"/>
  <c r="BN78" i="2" s="1"/>
  <c r="BN79" i="2" s="1"/>
  <c r="BN80" i="2" s="1"/>
  <c r="BN81" i="2" s="1"/>
  <c r="BN82" i="2" s="1"/>
  <c r="BN83" i="2" s="1"/>
  <c r="BN84" i="2" s="1"/>
  <c r="BN85" i="2" s="1"/>
  <c r="BN86" i="2" s="1"/>
  <c r="BN87" i="2" s="1"/>
  <c r="BN88" i="2" s="1"/>
  <c r="BN89" i="2" s="1"/>
  <c r="BN90" i="2" s="1"/>
  <c r="BN91" i="2" s="1"/>
  <c r="BN92" i="2" s="1"/>
  <c r="BN93" i="2" s="1"/>
  <c r="BN94" i="2" s="1"/>
  <c r="BN95" i="2" s="1"/>
  <c r="BN96" i="2" s="1"/>
  <c r="BN97" i="2" s="1"/>
  <c r="BN98" i="2" s="1"/>
  <c r="BN99" i="2" s="1"/>
  <c r="BN100" i="2" s="1"/>
  <c r="BN101" i="2" s="1"/>
  <c r="BN102" i="2" s="1"/>
  <c r="BN103" i="2" s="1"/>
  <c r="BN104" i="2" s="1"/>
  <c r="BN105" i="2" s="1"/>
  <c r="BN106" i="2" s="1"/>
  <c r="BN107" i="2" s="1"/>
  <c r="BN108" i="2" s="1"/>
  <c r="BN109" i="2" s="1"/>
  <c r="BN110" i="2" s="1"/>
  <c r="BN111" i="2" s="1"/>
  <c r="BN112" i="2" s="1"/>
  <c r="BN113" i="2" s="1"/>
  <c r="BN114" i="2" s="1"/>
  <c r="AH14" i="2"/>
  <c r="AH15" i="2" s="1"/>
  <c r="AH16" i="2" s="1"/>
  <c r="AH17" i="2" s="1"/>
  <c r="AH18" i="2" s="1"/>
  <c r="AH19" i="2" s="1"/>
  <c r="AH20" i="2" s="1"/>
  <c r="AH21" i="2" s="1"/>
  <c r="AH22" i="2" s="1"/>
  <c r="AH23" i="2" s="1"/>
  <c r="AH24" i="2" s="1"/>
  <c r="AH25" i="2" s="1"/>
  <c r="AH26" i="2" s="1"/>
  <c r="AH27" i="2" s="1"/>
  <c r="AH28" i="2" s="1"/>
  <c r="AH29" i="2" s="1"/>
  <c r="AH30" i="2" s="1"/>
  <c r="AH31" i="2" s="1"/>
  <c r="AH32" i="2" s="1"/>
  <c r="AH33" i="2" s="1"/>
  <c r="AH34" i="2" s="1"/>
  <c r="AH35" i="2" s="1"/>
  <c r="AH36" i="2" s="1"/>
  <c r="AH37" i="2" s="1"/>
  <c r="AH38" i="2" s="1"/>
  <c r="AH39" i="2" s="1"/>
  <c r="AH40" i="2" s="1"/>
  <c r="AH41" i="2" s="1"/>
  <c r="AH42" i="2" s="1"/>
  <c r="AH43" i="2" s="1"/>
  <c r="AH44" i="2" s="1"/>
  <c r="AH45" i="2" s="1"/>
  <c r="AH46" i="2" s="1"/>
  <c r="AH47" i="2" s="1"/>
  <c r="AH48" i="2" s="1"/>
  <c r="AH49" i="2" s="1"/>
  <c r="AH50" i="2" s="1"/>
  <c r="AH51" i="2" s="1"/>
  <c r="AH52" i="2" s="1"/>
  <c r="AH53" i="2" s="1"/>
  <c r="AH54" i="2" s="1"/>
  <c r="AH55" i="2" s="1"/>
  <c r="AH56" i="2" s="1"/>
  <c r="AH57" i="2" s="1"/>
  <c r="AH58" i="2" s="1"/>
  <c r="AH59" i="2" s="1"/>
  <c r="AH60" i="2" s="1"/>
  <c r="AH61" i="2" s="1"/>
  <c r="AH62" i="2" s="1"/>
  <c r="AH63" i="2" s="1"/>
  <c r="AH64" i="2" s="1"/>
  <c r="AH65" i="2" s="1"/>
  <c r="AH66" i="2" s="1"/>
  <c r="AH67" i="2" s="1"/>
  <c r="AH68" i="2" s="1"/>
  <c r="AH69" i="2" s="1"/>
  <c r="AH70" i="2" s="1"/>
  <c r="AH71" i="2" s="1"/>
  <c r="AH72" i="2" s="1"/>
  <c r="AH73" i="2" s="1"/>
  <c r="AH74" i="2" s="1"/>
  <c r="AH75" i="2" s="1"/>
  <c r="AH76" i="2" s="1"/>
  <c r="AH77" i="2" s="1"/>
  <c r="AH78" i="2" s="1"/>
  <c r="AH79" i="2" s="1"/>
  <c r="AH80" i="2" s="1"/>
  <c r="AH81" i="2" s="1"/>
  <c r="AH82" i="2" s="1"/>
  <c r="AH83" i="2" s="1"/>
  <c r="AH84" i="2" s="1"/>
  <c r="AH85" i="2" s="1"/>
  <c r="AH86" i="2" s="1"/>
  <c r="AH87" i="2" s="1"/>
  <c r="AH88" i="2" s="1"/>
  <c r="AH89" i="2" s="1"/>
  <c r="AH90" i="2" s="1"/>
  <c r="AH91" i="2" s="1"/>
  <c r="AH92" i="2" s="1"/>
  <c r="AH93" i="2" s="1"/>
  <c r="AH94" i="2" s="1"/>
  <c r="AH95" i="2" s="1"/>
  <c r="AH96" i="2" s="1"/>
  <c r="AH97" i="2" s="1"/>
  <c r="AH98" i="2" s="1"/>
  <c r="AH99" i="2" s="1"/>
  <c r="AH100" i="2" s="1"/>
  <c r="AH101" i="2" s="1"/>
  <c r="AH102" i="2" s="1"/>
  <c r="AH103" i="2" s="1"/>
  <c r="AH104" i="2" s="1"/>
  <c r="AH105" i="2" s="1"/>
  <c r="AH106" i="2" s="1"/>
  <c r="AH107" i="2" s="1"/>
  <c r="AH108" i="2" s="1"/>
  <c r="AH109" i="2" s="1"/>
  <c r="AH110" i="2" s="1"/>
  <c r="AH111" i="2" s="1"/>
  <c r="AH112" i="2" s="1"/>
  <c r="AH113" i="2" s="1"/>
  <c r="AH114" i="2" s="1"/>
  <c r="AI10" i="2"/>
  <c r="AH9" i="2"/>
  <c r="AY9" i="2"/>
  <c r="BA9" i="2" s="1"/>
  <c r="Z88" i="1"/>
  <c r="Z68" i="1"/>
  <c r="Y99" i="1"/>
  <c r="Y69" i="1"/>
  <c r="Z69" i="1" s="1"/>
  <c r="Y89" i="1"/>
  <c r="Z89" i="1" s="1"/>
  <c r="Y59" i="1"/>
  <c r="Y49" i="1"/>
  <c r="S14" i="2" l="1"/>
  <c r="S15" i="2" s="1"/>
  <c r="S16" i="2" s="1"/>
  <c r="S17" i="2" s="1"/>
  <c r="S18" i="2" s="1"/>
  <c r="S19" i="2" s="1"/>
  <c r="S20" i="2" s="1"/>
  <c r="S21" i="2" s="1"/>
  <c r="S22" i="2" s="1"/>
  <c r="S23" i="2" s="1"/>
  <c r="S24" i="2" s="1"/>
  <c r="S25" i="2" s="1"/>
  <c r="S26" i="2" s="1"/>
  <c r="S27" i="2" s="1"/>
  <c r="S28" i="2" s="1"/>
  <c r="S29" i="2" s="1"/>
  <c r="S30" i="2" s="1"/>
  <c r="S31" i="2" s="1"/>
  <c r="S32" i="2" s="1"/>
  <c r="S33" i="2" s="1"/>
  <c r="S34" i="2" s="1"/>
  <c r="S35" i="2" s="1"/>
  <c r="S36" i="2" s="1"/>
  <c r="S37" i="2" s="1"/>
  <c r="S38" i="2" s="1"/>
  <c r="S39" i="2" s="1"/>
  <c r="S40" i="2" s="1"/>
  <c r="S41" i="2" s="1"/>
  <c r="S42" i="2" s="1"/>
  <c r="S43" i="2" s="1"/>
  <c r="S44" i="2" s="1"/>
  <c r="S45" i="2" s="1"/>
  <c r="S46" i="2" s="1"/>
  <c r="S47" i="2" s="1"/>
  <c r="S48" i="2" s="1"/>
  <c r="S49" i="2" s="1"/>
  <c r="S50" i="2" s="1"/>
  <c r="S51" i="2" s="1"/>
  <c r="S52" i="2" s="1"/>
  <c r="S53" i="2" s="1"/>
  <c r="S54" i="2" s="1"/>
  <c r="S55" i="2" s="1"/>
  <c r="S56" i="2" s="1"/>
  <c r="S57" i="2" s="1"/>
  <c r="S58" i="2" s="1"/>
  <c r="S59" i="2" s="1"/>
  <c r="S60" i="2" s="1"/>
  <c r="S61" i="2" s="1"/>
  <c r="S62" i="2" s="1"/>
  <c r="S63" i="2" s="1"/>
  <c r="S64" i="2" s="1"/>
  <c r="S65" i="2" s="1"/>
  <c r="S66" i="2" s="1"/>
  <c r="S67" i="2" s="1"/>
  <c r="S68" i="2" s="1"/>
  <c r="S69" i="2" s="1"/>
  <c r="S70" i="2" s="1"/>
  <c r="S71" i="2" s="1"/>
  <c r="S72" i="2" s="1"/>
  <c r="S73" i="2" s="1"/>
  <c r="S74" i="2" s="1"/>
  <c r="S75" i="2" s="1"/>
  <c r="S76" i="2" s="1"/>
  <c r="S77" i="2" s="1"/>
  <c r="S78" i="2" s="1"/>
  <c r="S79" i="2" s="1"/>
  <c r="S80" i="2" s="1"/>
  <c r="S81" i="2" s="1"/>
  <c r="S82" i="2" s="1"/>
  <c r="S83" i="2" s="1"/>
  <c r="S84" i="2" s="1"/>
  <c r="S85" i="2" s="1"/>
  <c r="S86" i="2" s="1"/>
  <c r="S87" i="2" s="1"/>
  <c r="S88" i="2" s="1"/>
  <c r="S89" i="2" s="1"/>
  <c r="S90" i="2" s="1"/>
  <c r="S91" i="2" s="1"/>
  <c r="S92" i="2" s="1"/>
  <c r="S93" i="2" s="1"/>
  <c r="S94" i="2" s="1"/>
  <c r="S95" i="2" s="1"/>
  <c r="S96" i="2" s="1"/>
  <c r="S97" i="2" s="1"/>
  <c r="S98" i="2" s="1"/>
  <c r="S99" i="2" s="1"/>
  <c r="S100" i="2" s="1"/>
  <c r="S101" i="2" s="1"/>
  <c r="S102" i="2" s="1"/>
  <c r="S103" i="2" s="1"/>
  <c r="S104" i="2" s="1"/>
  <c r="S105" i="2" s="1"/>
  <c r="S106" i="2" s="1"/>
  <c r="S107" i="2" s="1"/>
  <c r="S108" i="2" s="1"/>
  <c r="S109" i="2" s="1"/>
  <c r="S110" i="2" s="1"/>
  <c r="S111" i="2" s="1"/>
  <c r="S112" i="2" s="1"/>
  <c r="S113" i="2" s="1"/>
  <c r="S114" i="2" s="1"/>
  <c r="S9" i="2"/>
  <c r="U9" i="2" s="1"/>
  <c r="BF14" i="2"/>
  <c r="BF15" i="2" s="1"/>
  <c r="BF16" i="2" s="1"/>
  <c r="BF17" i="2" s="1"/>
  <c r="BF18" i="2" s="1"/>
  <c r="BF19" i="2" s="1"/>
  <c r="BF20" i="2" s="1"/>
  <c r="BF21" i="2" s="1"/>
  <c r="BF22" i="2" s="1"/>
  <c r="BF23" i="2" s="1"/>
  <c r="BF24" i="2" s="1"/>
  <c r="BF25" i="2" s="1"/>
  <c r="BF26" i="2" s="1"/>
  <c r="BF27" i="2" s="1"/>
  <c r="BF28" i="2" s="1"/>
  <c r="BF29" i="2" s="1"/>
  <c r="BF30" i="2" s="1"/>
  <c r="BF31" i="2" s="1"/>
  <c r="BF32" i="2" s="1"/>
  <c r="BF33" i="2" s="1"/>
  <c r="BF34" i="2" s="1"/>
  <c r="BF35" i="2" s="1"/>
  <c r="BF36" i="2" s="1"/>
  <c r="BF37" i="2" s="1"/>
  <c r="BF38" i="2" s="1"/>
  <c r="BF39" i="2" s="1"/>
  <c r="BF40" i="2" s="1"/>
  <c r="BF41" i="2" s="1"/>
  <c r="BF42" i="2" s="1"/>
  <c r="BF43" i="2" s="1"/>
  <c r="BF44" i="2" s="1"/>
  <c r="BF45" i="2" s="1"/>
  <c r="BF46" i="2" s="1"/>
  <c r="BF47" i="2" s="1"/>
  <c r="BF48" i="2" s="1"/>
  <c r="BF49" i="2" s="1"/>
  <c r="BF50" i="2" s="1"/>
  <c r="BF51" i="2" s="1"/>
  <c r="BF52" i="2" s="1"/>
  <c r="BF53" i="2" s="1"/>
  <c r="BF54" i="2" s="1"/>
  <c r="BF55" i="2" s="1"/>
  <c r="BF56" i="2" s="1"/>
  <c r="BF57" i="2" s="1"/>
  <c r="BF58" i="2" s="1"/>
  <c r="BF59" i="2" s="1"/>
  <c r="BF60" i="2" s="1"/>
  <c r="BF61" i="2" s="1"/>
  <c r="BF62" i="2" s="1"/>
  <c r="BF63" i="2" s="1"/>
  <c r="BF64" i="2" s="1"/>
  <c r="BF65" i="2" s="1"/>
  <c r="BF66" i="2" s="1"/>
  <c r="BF67" i="2" s="1"/>
  <c r="BF68" i="2" s="1"/>
  <c r="BF69" i="2" s="1"/>
  <c r="BF70" i="2" s="1"/>
  <c r="BF71" i="2" s="1"/>
  <c r="BF72" i="2" s="1"/>
  <c r="BF73" i="2" s="1"/>
  <c r="BF74" i="2" s="1"/>
  <c r="BF75" i="2" s="1"/>
  <c r="BF76" i="2" s="1"/>
  <c r="BF77" i="2" s="1"/>
  <c r="BF78" i="2" s="1"/>
  <c r="BF79" i="2" s="1"/>
  <c r="BF80" i="2" s="1"/>
  <c r="BF81" i="2" s="1"/>
  <c r="BF82" i="2" s="1"/>
  <c r="BF83" i="2" s="1"/>
  <c r="BF84" i="2" s="1"/>
  <c r="BF85" i="2" s="1"/>
  <c r="BF86" i="2" s="1"/>
  <c r="BF87" i="2" s="1"/>
  <c r="BF88" i="2" s="1"/>
  <c r="BF89" i="2" s="1"/>
  <c r="BF90" i="2" s="1"/>
  <c r="BF91" i="2" s="1"/>
  <c r="BF92" i="2" s="1"/>
  <c r="BF93" i="2" s="1"/>
  <c r="BF94" i="2" s="1"/>
  <c r="BF95" i="2" s="1"/>
  <c r="BF96" i="2" s="1"/>
  <c r="BF97" i="2" s="1"/>
  <c r="BF98" i="2" s="1"/>
  <c r="BF99" i="2" s="1"/>
  <c r="BF100" i="2" s="1"/>
  <c r="BF101" i="2" s="1"/>
  <c r="BF102" i="2" s="1"/>
  <c r="BF103" i="2" s="1"/>
  <c r="BF104" i="2" s="1"/>
  <c r="BF105" i="2" s="1"/>
  <c r="BF106" i="2" s="1"/>
  <c r="BF107" i="2" s="1"/>
  <c r="BF108" i="2" s="1"/>
  <c r="BF109" i="2" s="1"/>
  <c r="BF110" i="2" s="1"/>
  <c r="BF111" i="2" s="1"/>
  <c r="BF112" i="2" s="1"/>
  <c r="BF113" i="2" s="1"/>
  <c r="BF114" i="2" s="1"/>
  <c r="BG10" i="2"/>
  <c r="BF9" i="2"/>
  <c r="AI14" i="2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9" i="2"/>
  <c r="AK9" i="2" s="1"/>
  <c r="BO9" i="2"/>
  <c r="BQ9" i="2" s="1"/>
  <c r="BO14" i="2"/>
  <c r="BO15" i="2" s="1"/>
  <c r="BO16" i="2" s="1"/>
  <c r="BO17" i="2" s="1"/>
  <c r="BO18" i="2" s="1"/>
  <c r="BO19" i="2" s="1"/>
  <c r="BO20" i="2" s="1"/>
  <c r="BO21" i="2" s="1"/>
  <c r="BO22" i="2" s="1"/>
  <c r="BO23" i="2" s="1"/>
  <c r="BO24" i="2" s="1"/>
  <c r="BO25" i="2" s="1"/>
  <c r="BO26" i="2" s="1"/>
  <c r="BO27" i="2" s="1"/>
  <c r="BO28" i="2" s="1"/>
  <c r="BO29" i="2" s="1"/>
  <c r="BO30" i="2" s="1"/>
  <c r="BO31" i="2" s="1"/>
  <c r="BO32" i="2" s="1"/>
  <c r="BO33" i="2" s="1"/>
  <c r="BO34" i="2" s="1"/>
  <c r="BO35" i="2" s="1"/>
  <c r="BO36" i="2" s="1"/>
  <c r="BO37" i="2" s="1"/>
  <c r="BO38" i="2" s="1"/>
  <c r="BO39" i="2" s="1"/>
  <c r="BO40" i="2" s="1"/>
  <c r="BO41" i="2" s="1"/>
  <c r="BO42" i="2" s="1"/>
  <c r="BO43" i="2" s="1"/>
  <c r="BO44" i="2" s="1"/>
  <c r="BO45" i="2" s="1"/>
  <c r="BO46" i="2" s="1"/>
  <c r="BO47" i="2" s="1"/>
  <c r="BO48" i="2" s="1"/>
  <c r="BO49" i="2" s="1"/>
  <c r="BO50" i="2" s="1"/>
  <c r="BO51" i="2" s="1"/>
  <c r="BO52" i="2" s="1"/>
  <c r="BO53" i="2" s="1"/>
  <c r="BO54" i="2" s="1"/>
  <c r="BO55" i="2" s="1"/>
  <c r="BO56" i="2" s="1"/>
  <c r="BO57" i="2" s="1"/>
  <c r="BO58" i="2" s="1"/>
  <c r="BO59" i="2" s="1"/>
  <c r="BO60" i="2" s="1"/>
  <c r="BO61" i="2" s="1"/>
  <c r="BO62" i="2" s="1"/>
  <c r="BO63" i="2" s="1"/>
  <c r="BO64" i="2" s="1"/>
  <c r="BO65" i="2" s="1"/>
  <c r="BO66" i="2" s="1"/>
  <c r="BO67" i="2" s="1"/>
  <c r="BO68" i="2" s="1"/>
  <c r="BO69" i="2" s="1"/>
  <c r="BO70" i="2" s="1"/>
  <c r="BO71" i="2" s="1"/>
  <c r="BO72" i="2" s="1"/>
  <c r="BO73" i="2" s="1"/>
  <c r="BO74" i="2" s="1"/>
  <c r="BO75" i="2" s="1"/>
  <c r="BO76" i="2" s="1"/>
  <c r="BO77" i="2" s="1"/>
  <c r="BO78" i="2" s="1"/>
  <c r="BO79" i="2" s="1"/>
  <c r="BO80" i="2" s="1"/>
  <c r="BO81" i="2" s="1"/>
  <c r="BO82" i="2" s="1"/>
  <c r="BO83" i="2" s="1"/>
  <c r="BO84" i="2" s="1"/>
  <c r="BO85" i="2" s="1"/>
  <c r="BO86" i="2" s="1"/>
  <c r="BO87" i="2" s="1"/>
  <c r="BO88" i="2" s="1"/>
  <c r="BO89" i="2" s="1"/>
  <c r="BO90" i="2" s="1"/>
  <c r="BO91" i="2" s="1"/>
  <c r="BO92" i="2" s="1"/>
  <c r="BO93" i="2" s="1"/>
  <c r="BO94" i="2" s="1"/>
  <c r="BO95" i="2" s="1"/>
  <c r="BO96" i="2" s="1"/>
  <c r="BO97" i="2" s="1"/>
  <c r="BO98" i="2" s="1"/>
  <c r="BO99" i="2" s="1"/>
  <c r="BO100" i="2" s="1"/>
  <c r="BO101" i="2" s="1"/>
  <c r="BO102" i="2" s="1"/>
  <c r="BO103" i="2" s="1"/>
  <c r="BO104" i="2" s="1"/>
  <c r="BO105" i="2" s="1"/>
  <c r="BO106" i="2" s="1"/>
  <c r="BO107" i="2" s="1"/>
  <c r="BO108" i="2" s="1"/>
  <c r="BO109" i="2" s="1"/>
  <c r="BO110" i="2" s="1"/>
  <c r="BO111" i="2" s="1"/>
  <c r="BO112" i="2" s="1"/>
  <c r="BO113" i="2" s="1"/>
  <c r="BO114" i="2" s="1"/>
  <c r="AP9" i="2"/>
  <c r="AP14" i="2"/>
  <c r="AP15" i="2" s="1"/>
  <c r="AP16" i="2" s="1"/>
  <c r="AP17" i="2" s="1"/>
  <c r="AP18" i="2" s="1"/>
  <c r="AP19" i="2" s="1"/>
  <c r="AP20" i="2" s="1"/>
  <c r="AP21" i="2" s="1"/>
  <c r="AP22" i="2" s="1"/>
  <c r="AP23" i="2" s="1"/>
  <c r="AP24" i="2" s="1"/>
  <c r="AP25" i="2" s="1"/>
  <c r="AP26" i="2" s="1"/>
  <c r="AP27" i="2" s="1"/>
  <c r="AP28" i="2" s="1"/>
  <c r="AP29" i="2" s="1"/>
  <c r="AP30" i="2" s="1"/>
  <c r="AP31" i="2" s="1"/>
  <c r="AP32" i="2" s="1"/>
  <c r="AP33" i="2" s="1"/>
  <c r="AP34" i="2" s="1"/>
  <c r="AP35" i="2" s="1"/>
  <c r="AP36" i="2" s="1"/>
  <c r="AP37" i="2" s="1"/>
  <c r="AP38" i="2" s="1"/>
  <c r="AP39" i="2" s="1"/>
  <c r="AP40" i="2" s="1"/>
  <c r="AP41" i="2" s="1"/>
  <c r="AP42" i="2" s="1"/>
  <c r="AP43" i="2" s="1"/>
  <c r="AP44" i="2" s="1"/>
  <c r="AP45" i="2" s="1"/>
  <c r="AP46" i="2" s="1"/>
  <c r="AP47" i="2" s="1"/>
  <c r="AP48" i="2" s="1"/>
  <c r="AP49" i="2" s="1"/>
  <c r="AP50" i="2" s="1"/>
  <c r="AP51" i="2" s="1"/>
  <c r="AP52" i="2" s="1"/>
  <c r="AP53" i="2" s="1"/>
  <c r="AP54" i="2" s="1"/>
  <c r="AP55" i="2" s="1"/>
  <c r="AP56" i="2" s="1"/>
  <c r="AP57" i="2" s="1"/>
  <c r="AP58" i="2" s="1"/>
  <c r="AP59" i="2" s="1"/>
  <c r="AP60" i="2" s="1"/>
  <c r="AP61" i="2" s="1"/>
  <c r="AP62" i="2" s="1"/>
  <c r="AP63" i="2" s="1"/>
  <c r="AP64" i="2" s="1"/>
  <c r="AP65" i="2" s="1"/>
  <c r="AP66" i="2" s="1"/>
  <c r="AP67" i="2" s="1"/>
  <c r="AP68" i="2" s="1"/>
  <c r="AP69" i="2" s="1"/>
  <c r="AP70" i="2" s="1"/>
  <c r="AP71" i="2" s="1"/>
  <c r="AP72" i="2" s="1"/>
  <c r="AP73" i="2" s="1"/>
  <c r="AP74" i="2" s="1"/>
  <c r="AP75" i="2" s="1"/>
  <c r="AP76" i="2" s="1"/>
  <c r="AP77" i="2" s="1"/>
  <c r="AP78" i="2" s="1"/>
  <c r="AP79" i="2" s="1"/>
  <c r="AP80" i="2" s="1"/>
  <c r="AP81" i="2" s="1"/>
  <c r="AP82" i="2" s="1"/>
  <c r="AP83" i="2" s="1"/>
  <c r="AP84" i="2" s="1"/>
  <c r="AP85" i="2" s="1"/>
  <c r="AP86" i="2" s="1"/>
  <c r="AP87" i="2" s="1"/>
  <c r="AP88" i="2" s="1"/>
  <c r="AP89" i="2" s="1"/>
  <c r="AP90" i="2" s="1"/>
  <c r="AP91" i="2" s="1"/>
  <c r="AP92" i="2" s="1"/>
  <c r="AP93" i="2" s="1"/>
  <c r="AP94" i="2" s="1"/>
  <c r="AP95" i="2" s="1"/>
  <c r="AP96" i="2" s="1"/>
  <c r="AP97" i="2" s="1"/>
  <c r="AP98" i="2" s="1"/>
  <c r="AP99" i="2" s="1"/>
  <c r="AP100" i="2" s="1"/>
  <c r="AP101" i="2" s="1"/>
  <c r="AP102" i="2" s="1"/>
  <c r="AP103" i="2" s="1"/>
  <c r="AP104" i="2" s="1"/>
  <c r="AP105" i="2" s="1"/>
  <c r="AP106" i="2" s="1"/>
  <c r="AP107" i="2" s="1"/>
  <c r="AP108" i="2" s="1"/>
  <c r="AP109" i="2" s="1"/>
  <c r="AP110" i="2" s="1"/>
  <c r="AP111" i="2" s="1"/>
  <c r="AP112" i="2" s="1"/>
  <c r="AP113" i="2" s="1"/>
  <c r="AP114" i="2" s="1"/>
  <c r="AQ10" i="2"/>
  <c r="AA14" i="2"/>
  <c r="AA15" i="2" s="1"/>
  <c r="AA16" i="2" s="1"/>
  <c r="AA17" i="2" s="1"/>
  <c r="AA18" i="2" s="1"/>
  <c r="AA19" i="2" s="1"/>
  <c r="AA20" i="2" s="1"/>
  <c r="AA21" i="2" s="1"/>
  <c r="AA22" i="2" s="1"/>
  <c r="AA23" i="2" s="1"/>
  <c r="AA24" i="2" s="1"/>
  <c r="AA25" i="2" s="1"/>
  <c r="AA26" i="2" s="1"/>
  <c r="AA27" i="2" s="1"/>
  <c r="AA28" i="2" s="1"/>
  <c r="AA29" i="2" s="1"/>
  <c r="AA30" i="2" s="1"/>
  <c r="AA31" i="2" s="1"/>
  <c r="AA32" i="2" s="1"/>
  <c r="AA33" i="2" s="1"/>
  <c r="AA34" i="2" s="1"/>
  <c r="AA35" i="2" s="1"/>
  <c r="AA36" i="2" s="1"/>
  <c r="AA37" i="2" s="1"/>
  <c r="AA38" i="2" s="1"/>
  <c r="AA39" i="2" s="1"/>
  <c r="AA40" i="2" s="1"/>
  <c r="AA41" i="2" s="1"/>
  <c r="AA42" i="2" s="1"/>
  <c r="AA43" i="2" s="1"/>
  <c r="AA44" i="2" s="1"/>
  <c r="AA45" i="2" s="1"/>
  <c r="AA46" i="2" s="1"/>
  <c r="AA47" i="2" s="1"/>
  <c r="AA48" i="2" s="1"/>
  <c r="AA49" i="2" s="1"/>
  <c r="AA50" i="2" s="1"/>
  <c r="AA51" i="2" s="1"/>
  <c r="AA52" i="2" s="1"/>
  <c r="AA53" i="2" s="1"/>
  <c r="AA54" i="2" s="1"/>
  <c r="AA55" i="2" s="1"/>
  <c r="AA56" i="2" s="1"/>
  <c r="AA57" i="2" s="1"/>
  <c r="AA58" i="2" s="1"/>
  <c r="AA59" i="2" s="1"/>
  <c r="AA60" i="2" s="1"/>
  <c r="AA61" i="2" s="1"/>
  <c r="AA62" i="2" s="1"/>
  <c r="AA63" i="2" s="1"/>
  <c r="AA64" i="2" s="1"/>
  <c r="AA65" i="2" s="1"/>
  <c r="AA66" i="2" s="1"/>
  <c r="AA67" i="2" s="1"/>
  <c r="AA68" i="2" s="1"/>
  <c r="AA69" i="2" s="1"/>
  <c r="AA70" i="2" s="1"/>
  <c r="AA71" i="2" s="1"/>
  <c r="AA72" i="2" s="1"/>
  <c r="AA73" i="2" s="1"/>
  <c r="AA74" i="2" s="1"/>
  <c r="AA75" i="2" s="1"/>
  <c r="AA76" i="2" s="1"/>
  <c r="AA77" i="2" s="1"/>
  <c r="AA78" i="2" s="1"/>
  <c r="AA79" i="2" s="1"/>
  <c r="AA80" i="2" s="1"/>
  <c r="AA81" i="2" s="1"/>
  <c r="AA82" i="2" s="1"/>
  <c r="AA83" i="2" s="1"/>
  <c r="AA84" i="2" s="1"/>
  <c r="AA85" i="2" s="1"/>
  <c r="AA86" i="2" s="1"/>
  <c r="AA87" i="2" s="1"/>
  <c r="AA88" i="2" s="1"/>
  <c r="AA89" i="2" s="1"/>
  <c r="AA90" i="2" s="1"/>
  <c r="AA91" i="2" s="1"/>
  <c r="AA92" i="2" s="1"/>
  <c r="AA93" i="2" s="1"/>
  <c r="AA94" i="2" s="1"/>
  <c r="AA95" i="2" s="1"/>
  <c r="AA96" i="2" s="1"/>
  <c r="AA97" i="2" s="1"/>
  <c r="AA98" i="2" s="1"/>
  <c r="AA99" i="2" s="1"/>
  <c r="AA100" i="2" s="1"/>
  <c r="AA101" i="2" s="1"/>
  <c r="AA102" i="2" s="1"/>
  <c r="AA103" i="2" s="1"/>
  <c r="AA104" i="2" s="1"/>
  <c r="AA105" i="2" s="1"/>
  <c r="AA106" i="2" s="1"/>
  <c r="AA107" i="2" s="1"/>
  <c r="AA108" i="2" s="1"/>
  <c r="AA109" i="2" s="1"/>
  <c r="AA110" i="2" s="1"/>
  <c r="AA111" i="2" s="1"/>
  <c r="AA112" i="2" s="1"/>
  <c r="AA113" i="2" s="1"/>
  <c r="AA114" i="2" s="1"/>
  <c r="AA9" i="2"/>
  <c r="AC9" i="2" s="1"/>
  <c r="Z99" i="1"/>
  <c r="Z59" i="1"/>
  <c r="Z49" i="1"/>
  <c r="Y100" i="1"/>
  <c r="Z100" i="1" s="1"/>
  <c r="Y60" i="1"/>
  <c r="Z60" i="1" s="1"/>
  <c r="Y50" i="1"/>
  <c r="Z50" i="1" s="1"/>
  <c r="Y70" i="1"/>
  <c r="Z70" i="1" s="1"/>
  <c r="Y90" i="1"/>
  <c r="Z90" i="1" s="1"/>
  <c r="AQ14" i="2" l="1"/>
  <c r="AQ15" i="2" s="1"/>
  <c r="AQ16" i="2" s="1"/>
  <c r="AQ17" i="2" s="1"/>
  <c r="AQ18" i="2" s="1"/>
  <c r="AQ19" i="2" s="1"/>
  <c r="AQ20" i="2" s="1"/>
  <c r="AQ21" i="2" s="1"/>
  <c r="AQ22" i="2" s="1"/>
  <c r="AQ23" i="2" s="1"/>
  <c r="AQ24" i="2" s="1"/>
  <c r="AQ25" i="2" s="1"/>
  <c r="AQ26" i="2" s="1"/>
  <c r="AQ27" i="2" s="1"/>
  <c r="AQ28" i="2" s="1"/>
  <c r="AQ29" i="2" s="1"/>
  <c r="AQ30" i="2" s="1"/>
  <c r="AQ31" i="2" s="1"/>
  <c r="AQ32" i="2" s="1"/>
  <c r="AQ33" i="2" s="1"/>
  <c r="AQ34" i="2" s="1"/>
  <c r="AQ35" i="2" s="1"/>
  <c r="AQ36" i="2" s="1"/>
  <c r="AQ37" i="2" s="1"/>
  <c r="AQ38" i="2" s="1"/>
  <c r="AQ39" i="2" s="1"/>
  <c r="AQ40" i="2" s="1"/>
  <c r="AQ41" i="2" s="1"/>
  <c r="AQ42" i="2" s="1"/>
  <c r="AQ43" i="2" s="1"/>
  <c r="AQ44" i="2" s="1"/>
  <c r="AQ45" i="2" s="1"/>
  <c r="AQ46" i="2" s="1"/>
  <c r="AQ47" i="2" s="1"/>
  <c r="AQ48" i="2" s="1"/>
  <c r="AQ49" i="2" s="1"/>
  <c r="AQ50" i="2" s="1"/>
  <c r="AQ51" i="2" s="1"/>
  <c r="AQ52" i="2" s="1"/>
  <c r="AQ53" i="2" s="1"/>
  <c r="AQ54" i="2" s="1"/>
  <c r="AQ55" i="2" s="1"/>
  <c r="AQ56" i="2" s="1"/>
  <c r="AQ57" i="2" s="1"/>
  <c r="AQ58" i="2" s="1"/>
  <c r="AQ59" i="2" s="1"/>
  <c r="AQ60" i="2" s="1"/>
  <c r="AQ61" i="2" s="1"/>
  <c r="AQ62" i="2" s="1"/>
  <c r="AQ63" i="2" s="1"/>
  <c r="AQ64" i="2" s="1"/>
  <c r="AQ65" i="2" s="1"/>
  <c r="AQ66" i="2" s="1"/>
  <c r="AQ67" i="2" s="1"/>
  <c r="AQ68" i="2" s="1"/>
  <c r="AQ69" i="2" s="1"/>
  <c r="AQ70" i="2" s="1"/>
  <c r="AQ71" i="2" s="1"/>
  <c r="AQ72" i="2" s="1"/>
  <c r="AQ73" i="2" s="1"/>
  <c r="AQ74" i="2" s="1"/>
  <c r="AQ75" i="2" s="1"/>
  <c r="AQ76" i="2" s="1"/>
  <c r="AQ77" i="2" s="1"/>
  <c r="AQ78" i="2" s="1"/>
  <c r="AQ79" i="2" s="1"/>
  <c r="AQ80" i="2" s="1"/>
  <c r="AQ81" i="2" s="1"/>
  <c r="AQ82" i="2" s="1"/>
  <c r="AQ83" i="2" s="1"/>
  <c r="AQ84" i="2" s="1"/>
  <c r="AQ85" i="2" s="1"/>
  <c r="AQ86" i="2" s="1"/>
  <c r="AQ87" i="2" s="1"/>
  <c r="AQ88" i="2" s="1"/>
  <c r="AQ89" i="2" s="1"/>
  <c r="AQ90" i="2" s="1"/>
  <c r="AQ91" i="2" s="1"/>
  <c r="AQ92" i="2" s="1"/>
  <c r="AQ93" i="2" s="1"/>
  <c r="AQ94" i="2" s="1"/>
  <c r="AQ95" i="2" s="1"/>
  <c r="AQ96" i="2" s="1"/>
  <c r="AQ97" i="2" s="1"/>
  <c r="AQ98" i="2" s="1"/>
  <c r="AQ99" i="2" s="1"/>
  <c r="AQ100" i="2" s="1"/>
  <c r="AQ101" i="2" s="1"/>
  <c r="AQ102" i="2" s="1"/>
  <c r="AQ103" i="2" s="1"/>
  <c r="AQ104" i="2" s="1"/>
  <c r="AQ105" i="2" s="1"/>
  <c r="AQ106" i="2" s="1"/>
  <c r="AQ107" i="2" s="1"/>
  <c r="AQ108" i="2" s="1"/>
  <c r="AQ109" i="2" s="1"/>
  <c r="AQ110" i="2" s="1"/>
  <c r="AQ111" i="2" s="1"/>
  <c r="AQ112" i="2" s="1"/>
  <c r="AQ113" i="2" s="1"/>
  <c r="AQ114" i="2" s="1"/>
  <c r="AQ9" i="2"/>
  <c r="AS9" i="2" s="1"/>
  <c r="BG14" i="2"/>
  <c r="BG15" i="2" s="1"/>
  <c r="BG16" i="2" s="1"/>
  <c r="BG17" i="2" s="1"/>
  <c r="BG18" i="2" s="1"/>
  <c r="BG19" i="2" s="1"/>
  <c r="BG20" i="2" s="1"/>
  <c r="BG21" i="2" s="1"/>
  <c r="BG22" i="2" s="1"/>
  <c r="BG23" i="2" s="1"/>
  <c r="BG24" i="2" s="1"/>
  <c r="BG25" i="2" s="1"/>
  <c r="BG26" i="2" s="1"/>
  <c r="BG27" i="2" s="1"/>
  <c r="BG28" i="2" s="1"/>
  <c r="BG29" i="2" s="1"/>
  <c r="BG30" i="2" s="1"/>
  <c r="BG31" i="2" s="1"/>
  <c r="BG32" i="2" s="1"/>
  <c r="BG33" i="2" s="1"/>
  <c r="BG34" i="2" s="1"/>
  <c r="BG35" i="2" s="1"/>
  <c r="BG36" i="2" s="1"/>
  <c r="BG37" i="2" s="1"/>
  <c r="BG38" i="2" s="1"/>
  <c r="BG39" i="2" s="1"/>
  <c r="BG40" i="2" s="1"/>
  <c r="BG41" i="2" s="1"/>
  <c r="BG42" i="2" s="1"/>
  <c r="BG43" i="2" s="1"/>
  <c r="BG44" i="2" s="1"/>
  <c r="BG45" i="2" s="1"/>
  <c r="BG46" i="2" s="1"/>
  <c r="BG47" i="2" s="1"/>
  <c r="BG48" i="2" s="1"/>
  <c r="BG49" i="2" s="1"/>
  <c r="BG50" i="2" s="1"/>
  <c r="BG51" i="2" s="1"/>
  <c r="BG52" i="2" s="1"/>
  <c r="BG53" i="2" s="1"/>
  <c r="BG54" i="2" s="1"/>
  <c r="BG55" i="2" s="1"/>
  <c r="BG56" i="2" s="1"/>
  <c r="BG57" i="2" s="1"/>
  <c r="BG58" i="2" s="1"/>
  <c r="BG59" i="2" s="1"/>
  <c r="BG60" i="2" s="1"/>
  <c r="BG61" i="2" s="1"/>
  <c r="BG62" i="2" s="1"/>
  <c r="BG63" i="2" s="1"/>
  <c r="BG64" i="2" s="1"/>
  <c r="BG65" i="2" s="1"/>
  <c r="BG66" i="2" s="1"/>
  <c r="BG67" i="2" s="1"/>
  <c r="BG68" i="2" s="1"/>
  <c r="BG69" i="2" s="1"/>
  <c r="BG70" i="2" s="1"/>
  <c r="BG71" i="2" s="1"/>
  <c r="BG72" i="2" s="1"/>
  <c r="BG73" i="2" s="1"/>
  <c r="BG74" i="2" s="1"/>
  <c r="BG75" i="2" s="1"/>
  <c r="BG76" i="2" s="1"/>
  <c r="BG77" i="2" s="1"/>
  <c r="BG78" i="2" s="1"/>
  <c r="BG79" i="2" s="1"/>
  <c r="BG80" i="2" s="1"/>
  <c r="BG81" i="2" s="1"/>
  <c r="BG82" i="2" s="1"/>
  <c r="BG83" i="2" s="1"/>
  <c r="BG84" i="2" s="1"/>
  <c r="BG85" i="2" s="1"/>
  <c r="BG86" i="2" s="1"/>
  <c r="BG87" i="2" s="1"/>
  <c r="BG88" i="2" s="1"/>
  <c r="BG89" i="2" s="1"/>
  <c r="BG90" i="2" s="1"/>
  <c r="BG91" i="2" s="1"/>
  <c r="BG92" i="2" s="1"/>
  <c r="BG93" i="2" s="1"/>
  <c r="BG94" i="2" s="1"/>
  <c r="BG95" i="2" s="1"/>
  <c r="BG96" i="2" s="1"/>
  <c r="BG97" i="2" s="1"/>
  <c r="BG98" i="2" s="1"/>
  <c r="BG99" i="2" s="1"/>
  <c r="BG100" i="2" s="1"/>
  <c r="BG101" i="2" s="1"/>
  <c r="BG102" i="2" s="1"/>
  <c r="BG103" i="2" s="1"/>
  <c r="BG104" i="2" s="1"/>
  <c r="BG105" i="2" s="1"/>
  <c r="BG106" i="2" s="1"/>
  <c r="BG107" i="2" s="1"/>
  <c r="BG108" i="2" s="1"/>
  <c r="BG109" i="2" s="1"/>
  <c r="BG110" i="2" s="1"/>
  <c r="BG111" i="2" s="1"/>
  <c r="BG112" i="2" s="1"/>
  <c r="BG113" i="2" s="1"/>
  <c r="BG114" i="2" s="1"/>
  <c r="BG9" i="2"/>
  <c r="BI9" i="2" s="1"/>
  <c r="Y51" i="1"/>
  <c r="Z51" i="1" s="1"/>
  <c r="Y101" i="1"/>
  <c r="Y81" i="1"/>
  <c r="Y61" i="1"/>
  <c r="Z61" i="1" s="1"/>
  <c r="Y71" i="1"/>
  <c r="Z71" i="1" s="1"/>
  <c r="Y91" i="1"/>
  <c r="Z91" i="1" s="1"/>
  <c r="AF68" i="1" l="1"/>
  <c r="AE93" i="1"/>
  <c r="Z101" i="1"/>
  <c r="Z81" i="1"/>
  <c r="F7" i="2"/>
  <c r="F6" i="2"/>
  <c r="F5" i="2"/>
  <c r="F9" i="2" s="1"/>
  <c r="AF69" i="1" l="1"/>
  <c r="AF70" i="1"/>
  <c r="AE73" i="1"/>
  <c r="AE63" i="1"/>
  <c r="AF58" i="1"/>
  <c r="AE53" i="1"/>
  <c r="AF48" i="1"/>
  <c r="AE103" i="1"/>
  <c r="Y39" i="1"/>
  <c r="F10" i="2"/>
  <c r="F11" i="2" s="1"/>
  <c r="F12" i="2" s="1"/>
  <c r="AF50" i="1" l="1"/>
  <c r="AF49" i="1"/>
  <c r="AE83" i="1"/>
  <c r="AF78" i="1"/>
  <c r="AF60" i="1"/>
  <c r="AF59" i="1"/>
  <c r="Y40" i="1"/>
  <c r="AF80" i="1" l="1"/>
  <c r="AF79" i="1"/>
  <c r="Z40" i="1"/>
  <c r="Z38" i="1"/>
  <c r="Y41" i="1"/>
  <c r="Z41" i="1" s="1"/>
  <c r="N14" i="1" l="1"/>
  <c r="Y27" i="1" l="1"/>
  <c r="Z27" i="1" s="1"/>
  <c r="H11" i="2"/>
  <c r="J11" i="2" l="1"/>
  <c r="J9" i="2" s="1"/>
  <c r="I11" i="2"/>
  <c r="I9" i="2" s="1"/>
  <c r="Y28" i="1"/>
  <c r="Z28" i="1" s="1"/>
  <c r="K11" i="2"/>
  <c r="K9" i="2" s="1"/>
  <c r="H9" i="2"/>
  <c r="I10" i="2"/>
  <c r="AE32" i="1" l="1"/>
  <c r="AF31" i="1"/>
  <c r="AF32" i="1" s="1"/>
  <c r="I13" i="2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J10" i="2"/>
  <c r="L11" i="2" l="1"/>
  <c r="L9" i="2" s="1"/>
  <c r="J13" i="2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K10" i="2"/>
  <c r="K13" i="2" l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L10" i="2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T102" i="1" l="1"/>
  <c r="U102" i="1" s="1"/>
  <c r="V102" i="1" s="1"/>
  <c r="T92" i="1"/>
  <c r="U92" i="1" s="1"/>
  <c r="V92" i="1" s="1"/>
  <c r="T62" i="1"/>
  <c r="V62" i="1" s="1"/>
  <c r="T82" i="1"/>
  <c r="U82" i="1" s="1"/>
  <c r="V82" i="1" s="1"/>
  <c r="T72" i="1"/>
  <c r="U72" i="1" s="1"/>
  <c r="V72" i="1" s="1"/>
  <c r="T42" i="1"/>
  <c r="T52" i="1"/>
  <c r="U52" i="1" s="1"/>
  <c r="V52" i="1" s="1"/>
  <c r="U42" i="1" l="1"/>
  <c r="Z39" i="1"/>
  <c r="V107" i="1"/>
  <c r="V111" i="1" s="1"/>
  <c r="AE43" i="1" l="1"/>
  <c r="AF40" i="1"/>
  <c r="Z10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tc={0BF1AA02-8D37-45FA-91EA-30469E6AD616}</author>
    <author>tc={870B0A20-7BDB-4481-BCCD-22A9E0788564}</author>
    <author>tc={AA4355EC-AEC3-47AC-B303-931E651F98F0}</author>
    <author>tc={7589921C-10CE-4BD5-9259-7057415B223C}</author>
    <author>tc={36AD0099-043C-4DD5-824C-B4FF9E0247F2}</author>
    <author>tc={8D35E28E-24D7-40B0-8CE7-F4A1C8D9EBCB}</author>
    <author>tc={DC79BDAB-019A-41D4-B7F8-BF4E99E0077E}</author>
    <author>tc={2DB4904C-065A-4C6E-B23E-E46C22EC1A36}</author>
  </authors>
  <commentList>
    <comment ref="E31" authorId="0" shapeId="0" xr:uid="{0BF1AA02-8D37-45FA-91EA-30469E6AD61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waarden zijn restwaarden en niet volgens de formule (jaar1*3+jaar2*3+jaar3+jaar4)/8 bepaald</t>
      </text>
    </comment>
    <comment ref="H42" authorId="1" shapeId="0" xr:uid="{870B0A20-7BDB-4481-BCCD-22A9E078856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waarden zijn restwaarden en niet volgens de formule (jaar1*3+jaar2*3+jaar3+jaar4)/8 bepaald</t>
      </text>
    </comment>
    <comment ref="H52" authorId="2" shapeId="0" xr:uid="{AA4355EC-AEC3-47AC-B303-931E651F98F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waarden zijn restwaarden en niet volgens de formule (jaar1*3+jaar2*3+jaar3+jaar4)/8 bepaald</t>
      </text>
    </comment>
    <comment ref="H62" authorId="3" shapeId="0" xr:uid="{7589921C-10CE-4BD5-9259-7057415B223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waarden zijn restwaarden en niet volgens de formule (jaar1*3+jaar2*3+jaar3+jaar4)/8 bepaald</t>
      </text>
    </comment>
    <comment ref="H72" authorId="4" shapeId="0" xr:uid="{36AD0099-043C-4DD5-824C-B4FF9E0247F2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waarden zijn restwaarden en niet volgens de formule (jaar1*3+jaar2*3+jaar3+jaar4)/8 bepaald</t>
      </text>
    </comment>
    <comment ref="H82" authorId="5" shapeId="0" xr:uid="{8D35E28E-24D7-40B0-8CE7-F4A1C8D9EBC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waarden zijn restwaarden en niet volgens de formule (jaar1*3+jaar2*3+jaar3+jaar4)/8 bepaald</t>
      </text>
    </comment>
    <comment ref="H92" authorId="6" shapeId="0" xr:uid="{DC79BDAB-019A-41D4-B7F8-BF4E99E0077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waarden zijn restwaarden en niet volgens de formule (jaar1*3+jaar2*3+jaar3+jaar4)/8 bepaald</t>
      </text>
    </comment>
    <comment ref="H102" authorId="7" shapeId="0" xr:uid="{2DB4904C-065A-4C6E-B23E-E46C22EC1A3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waarden zijn restwaarden en niet volgens de formule (jaar1*3+jaar2*3+jaar3+jaar4)/8 bepaald</t>
      </text>
    </comment>
  </commentList>
</comments>
</file>

<file path=xl/sharedStrings.xml><?xml version="1.0" encoding="utf-8"?>
<sst xmlns="http://schemas.openxmlformats.org/spreadsheetml/2006/main" count="395" uniqueCount="113">
  <si>
    <t>Eisen</t>
  </si>
  <si>
    <t>:</t>
  </si>
  <si>
    <t>Wensen</t>
  </si>
  <si>
    <t>Categorie</t>
  </si>
  <si>
    <t>SROI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</si>
  <si>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</si>
  <si>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</si>
  <si>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</si>
  <si>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</si>
  <si>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</si>
  <si>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</si>
  <si>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punten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</si>
  <si>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</si>
  <si>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</si>
  <si>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</si>
  <si>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maximaal te behalen score</t>
  </si>
  <si>
    <t>boetefactor 1 tot 3 keer 
stappen van 0,2</t>
  </si>
  <si>
    <t>Maximaal toe te kennen punten</t>
  </si>
  <si>
    <t>Door inschrijver behaalde punten</t>
  </si>
  <si>
    <t>behaalde score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</si>
  <si>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</si>
  <si>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</si>
  <si>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</si>
  <si>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</si>
  <si>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</si>
  <si>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</si>
  <si>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</si>
  <si>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stap</t>
  </si>
  <si>
    <t>minimaal te behalen score</t>
  </si>
  <si>
    <t>Voertuigen</t>
  </si>
  <si>
    <t>%</t>
  </si>
  <si>
    <t>Minimaal toe te kennen punten</t>
  </si>
  <si>
    <t>Basis voor berekening</t>
  </si>
  <si>
    <t>totaal</t>
  </si>
  <si>
    <t>inschrijver</t>
  </si>
  <si>
    <t>naam</t>
  </si>
  <si>
    <t>functie</t>
  </si>
  <si>
    <t>Handtekening</t>
  </si>
  <si>
    <t>Geeft u invulling aan de minimaal gestelde eis van 2% in te zetten Social Return?</t>
  </si>
  <si>
    <t>Social Return</t>
  </si>
  <si>
    <t>aanvullende</t>
  </si>
  <si>
    <t>Gipshoudend afval</t>
  </si>
  <si>
    <t>c1</t>
  </si>
  <si>
    <t>b</t>
  </si>
  <si>
    <t>voorbereiding voor hergebruik</t>
  </si>
  <si>
    <t>recycling in gelijke kwaliteit</t>
  </si>
  <si>
    <t>c2</t>
  </si>
  <si>
    <t>recycling in minderwaardige kwaliteit</t>
  </si>
  <si>
    <t>d</t>
  </si>
  <si>
    <t>subtotaal</t>
  </si>
  <si>
    <t>resterend</t>
  </si>
  <si>
    <t>punten na boetefactor</t>
  </si>
  <si>
    <t>e</t>
  </si>
  <si>
    <t>verbranden als verwijdering, storten of lozen</t>
  </si>
  <si>
    <t>Best Beschikbare Techniek</t>
  </si>
  <si>
    <t>Dakafval (bitumen en composiet)</t>
  </si>
  <si>
    <t>Grond</t>
  </si>
  <si>
    <t>Hout kwaliteit A en B gemengd</t>
  </si>
  <si>
    <t>Hout kwaliteit C</t>
  </si>
  <si>
    <t>Puin schoon</t>
  </si>
  <si>
    <t>Vlakglas</t>
  </si>
  <si>
    <t>Bestek 2021-4040</t>
  </si>
  <si>
    <t>Aanbesteding transport en verwerking milieustraatstromen c.a.</t>
  </si>
  <si>
    <t>andere nuttige toepassing (vb thermische terugwinning)</t>
  </si>
  <si>
    <t>Best Beschikbare Technieken</t>
  </si>
  <si>
    <t>Bouwstromen</t>
  </si>
  <si>
    <t>voertuigen</t>
  </si>
  <si>
    <t>Euro 4</t>
  </si>
  <si>
    <t>Euro 5</t>
  </si>
  <si>
    <t>Euro 6</t>
  </si>
  <si>
    <t>hybride</t>
  </si>
  <si>
    <t>volledig</t>
  </si>
  <si>
    <t>boete-
factor</t>
  </si>
  <si>
    <t>a</t>
  </si>
  <si>
    <t>c</t>
  </si>
  <si>
    <t>Bent u bereid om aanvullende Socialreturn toe te passen boven op de minimaal vereiste 2% en zoja hoeveel
 hoeveel % aanvullende SROI zet u in?</t>
  </si>
  <si>
    <t>score met bonus</t>
  </si>
  <si>
    <t>/3000</t>
  </si>
  <si>
    <t>zonder/met bonus</t>
  </si>
  <si>
    <t>1-4-2024
31-3-2025</t>
  </si>
  <si>
    <t>1-4-2025
31-3-2026</t>
  </si>
  <si>
    <t>1-4-2026
31-3-2027</t>
  </si>
  <si>
    <t>ton</t>
  </si>
  <si>
    <t>vrachten per jaar</t>
  </si>
  <si>
    <t>max</t>
  </si>
  <si>
    <t>ptn</t>
  </si>
  <si>
    <t>Voor elke vracht (rit vanaf de individuele milieustraat) belooft de inschrijver de inzet van de volgende voertuigen</t>
  </si>
  <si>
    <t xml:space="preserve">aantal ritten door voertuigen met een volledige aandrijving op basis van de energiedragers elektriciteit of waterstof </t>
  </si>
  <si>
    <t>aantal ritten door 'voertuigen met een aandrijfmotor klasse Euro 6</t>
  </si>
  <si>
    <t>aantal ritten door voertuigen met een aandrijfmotor klasse Euro 5</t>
  </si>
  <si>
    <t>'aantal ritten door voertuigen met een aandrijfmotor klasse Euro 4 of lager</t>
  </si>
  <si>
    <t>van niet ingezette 
aanvullende SROI</t>
  </si>
  <si>
    <t>waarderings-factor
van tijdvakken</t>
  </si>
  <si>
    <t>toegevoegde waarde (fictieve korting)</t>
  </si>
  <si>
    <t>maximaal mogelijke toegevoegde waarde</t>
  </si>
  <si>
    <t>'aantal ritten door voertuigen met hybride aandrijfmotoren (elektriciteit én fossiele brandstof als energiedragers), danwel een verbrandingsmotor klasse euro 7</t>
  </si>
  <si>
    <t>1-5-2023
31-3-2024</t>
  </si>
  <si>
    <t>130, 10, 5</t>
  </si>
  <si>
    <t>150,150,900,150</t>
  </si>
  <si>
    <t>160,10,0,5</t>
  </si>
  <si>
    <t>550,50,5,20</t>
  </si>
  <si>
    <t>2000,200,500,90,10</t>
  </si>
  <si>
    <t>80,500,1850,20,40</t>
  </si>
  <si>
    <t>85,10,,0,5</t>
  </si>
  <si>
    <t>emvi-bonus</t>
  </si>
  <si>
    <t>max boete</t>
  </si>
  <si>
    <t>van totaal uitgevoerde ritten die neerwaarts afwijken</t>
  </si>
  <si>
    <t>prestatie-bonus voor positieve afwijking</t>
  </si>
  <si>
    <t>max. prestatie-bonus</t>
  </si>
  <si>
    <t>Bonus bij een prestatie hoger dan toegezegd (max 5%)</t>
  </si>
  <si>
    <t>NVT</t>
  </si>
  <si>
    <t>Boete bij niet nakoming toezegging</t>
  </si>
  <si>
    <t>Aantal behaalde punten per stroom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</si>
</sst>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&quot;€&quot;\ #,##0.00\ &quot;per ton&quot;"/>
    <numFmt numFmtId="167" formatCode="0.000"/>
    <numFmt numFmtId="168" formatCode="0.0%"/>
    <numFmt numFmtId="169" formatCode="&quot;€&quot;\ #,##0.00\ &quot;per vracht&quot;"/>
    <numFmt numFmtId="170" formatCode="0.000%"/>
    <numFmt numFmtId="171" formatCode="##,##0.000\ &quot;punten&quot;"/>
    <numFmt numFmtId="172" formatCode="&quot;€&quot;\ #,##0.00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rgb="FF363636"/>
      <name val="Arial"/>
      <family val="2"/>
    </font>
    <font>
      <i/>
      <sz val="10"/>
      <color theme="0" tint="-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9">
    <xf numFmtId="0" fontId="0" fillId="0" borderId="0" xfId="0"/>
    <xf numFmtId="164" fontId="0" fillId="0" borderId="0" xfId="0" applyNumberFormat="1"/>
    <xf numFmtId="44" fontId="3" fillId="0" borderId="0" xfId="1" applyFont="1" applyFill="1" applyBorder="1" applyAlignment="1" applyProtection="1">
      <alignment vertical="top"/>
    </xf>
    <xf numFmtId="165" fontId="2" fillId="0" borderId="0" xfId="2" applyNumberFormat="1" applyFont="1" applyFill="1" applyBorder="1" applyAlignment="1" applyProtection="1">
      <alignment vertical="top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8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6" xfId="0" applyFill="1" applyBorder="1"/>
    <xf numFmtId="0" fontId="0" fillId="3" borderId="7" xfId="0" applyFill="1" applyBorder="1"/>
    <xf numFmtId="0" fontId="0" fillId="0" borderId="19" xfId="0" applyBorder="1"/>
    <xf numFmtId="0" fontId="0" fillId="0" borderId="20" xfId="0" applyBorder="1"/>
    <xf numFmtId="1" fontId="0" fillId="3" borderId="7" xfId="0" applyNumberFormat="1" applyFill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1" fontId="0" fillId="3" borderId="0" xfId="0" applyNumberFormat="1" applyFill="1"/>
    <xf numFmtId="168" fontId="2" fillId="0" borderId="0" xfId="3" applyNumberFormat="1" applyFont="1" applyFill="1" applyBorder="1" applyAlignment="1" applyProtection="1">
      <alignment vertical="top"/>
    </xf>
    <xf numFmtId="0" fontId="2" fillId="0" borderId="0" xfId="0" applyFont="1" applyProtection="1"/>
    <xf numFmtId="0" fontId="2" fillId="0" borderId="0" xfId="0" applyFont="1" applyAlignment="1" applyProtection="1">
      <alignment vertical="top"/>
    </xf>
    <xf numFmtId="0" fontId="0" fillId="0" borderId="0" xfId="0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3" xfId="0" applyFont="1" applyBorder="1" applyProtection="1"/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1" xfId="0" applyFont="1" applyBorder="1" applyAlignment="1" applyProtection="1">
      <alignment vertical="top"/>
    </xf>
    <xf numFmtId="0" fontId="2" fillId="0" borderId="4" xfId="0" applyFont="1" applyBorder="1" applyProtection="1"/>
    <xf numFmtId="0" fontId="2" fillId="0" borderId="5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7" xfId="0" applyFont="1" applyBorder="1" applyAlignment="1" applyProtection="1">
      <alignment vertical="top"/>
    </xf>
    <xf numFmtId="0" fontId="2" fillId="0" borderId="8" xfId="0" applyFont="1" applyBorder="1" applyAlignment="1" applyProtection="1">
      <alignment vertical="top"/>
    </xf>
    <xf numFmtId="0" fontId="2" fillId="0" borderId="6" xfId="0" applyFont="1" applyBorder="1" applyAlignment="1" applyProtection="1">
      <alignment vertical="top"/>
    </xf>
    <xf numFmtId="0" fontId="2" fillId="0" borderId="7" xfId="0" applyFont="1" applyBorder="1" applyAlignment="1" applyProtection="1">
      <alignment vertical="top" wrapText="1"/>
    </xf>
    <xf numFmtId="0" fontId="2" fillId="0" borderId="5" xfId="0" applyFont="1" applyBorder="1" applyAlignment="1" applyProtection="1">
      <alignment vertical="top" wrapText="1"/>
    </xf>
    <xf numFmtId="0" fontId="2" fillId="0" borderId="9" xfId="0" applyFont="1" applyBorder="1" applyAlignment="1" applyProtection="1">
      <alignment horizontal="left" vertical="top"/>
    </xf>
    <xf numFmtId="0" fontId="2" fillId="0" borderId="10" xfId="0" applyFont="1" applyBorder="1" applyAlignment="1" applyProtection="1">
      <alignment horizontal="left" vertical="top"/>
    </xf>
    <xf numFmtId="0" fontId="2" fillId="0" borderId="12" xfId="0" applyFont="1" applyBorder="1" applyAlignment="1" applyProtection="1">
      <alignment horizontal="left" vertical="top"/>
    </xf>
    <xf numFmtId="0" fontId="2" fillId="0" borderId="11" xfId="0" applyFont="1" applyBorder="1" applyAlignment="1" applyProtection="1">
      <alignment horizontal="left" vertical="top"/>
    </xf>
    <xf numFmtId="14" fontId="2" fillId="0" borderId="21" xfId="0" applyNumberFormat="1" applyFont="1" applyBorder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left" vertical="top"/>
    </xf>
    <xf numFmtId="0" fontId="2" fillId="0" borderId="13" xfId="0" applyFont="1" applyBorder="1" applyAlignment="1" applyProtection="1">
      <alignment vertical="top"/>
    </xf>
    <xf numFmtId="0" fontId="2" fillId="0" borderId="22" xfId="0" applyFont="1" applyBorder="1" applyAlignment="1" applyProtection="1">
      <alignment vertical="top"/>
    </xf>
    <xf numFmtId="0" fontId="2" fillId="0" borderId="22" xfId="0" applyFont="1" applyBorder="1" applyProtection="1"/>
    <xf numFmtId="0" fontId="2" fillId="0" borderId="17" xfId="0" applyFont="1" applyBorder="1" applyProtection="1"/>
    <xf numFmtId="0" fontId="2" fillId="0" borderId="4" xfId="0" applyFont="1" applyBorder="1" applyAlignment="1" applyProtection="1">
      <alignment horizontal="left" vertical="top"/>
    </xf>
    <xf numFmtId="0" fontId="2" fillId="0" borderId="23" xfId="0" applyFont="1" applyBorder="1" applyAlignment="1" applyProtection="1">
      <alignment vertical="top"/>
    </xf>
    <xf numFmtId="0" fontId="3" fillId="0" borderId="23" xfId="0" applyFont="1" applyBorder="1" applyAlignment="1" applyProtection="1">
      <alignment vertical="top"/>
    </xf>
    <xf numFmtId="0" fontId="3" fillId="0" borderId="0" xfId="0" applyFont="1" applyAlignment="1" applyProtection="1">
      <alignment vertical="top"/>
    </xf>
    <xf numFmtId="0" fontId="2" fillId="0" borderId="18" xfId="0" applyFont="1" applyBorder="1" applyProtection="1"/>
    <xf numFmtId="0" fontId="2" fillId="0" borderId="5" xfId="0" applyFont="1" applyBorder="1" applyProtection="1"/>
    <xf numFmtId="1" fontId="2" fillId="0" borderId="0" xfId="0" applyNumberFormat="1" applyFont="1" applyProtection="1"/>
    <xf numFmtId="0" fontId="2" fillId="0" borderId="23" xfId="0" applyFont="1" applyBorder="1" applyProtection="1"/>
    <xf numFmtId="0" fontId="2" fillId="0" borderId="0" xfId="0" applyFont="1" applyAlignment="1" applyProtection="1">
      <alignment wrapText="1"/>
    </xf>
    <xf numFmtId="0" fontId="2" fillId="0" borderId="0" xfId="0" quotePrefix="1" applyFont="1" applyProtection="1"/>
    <xf numFmtId="1" fontId="2" fillId="0" borderId="4" xfId="0" applyNumberFormat="1" applyFont="1" applyBorder="1" applyAlignment="1" applyProtection="1">
      <alignment vertical="top"/>
    </xf>
    <xf numFmtId="44" fontId="2" fillId="0" borderId="5" xfId="0" applyNumberFormat="1" applyFont="1" applyBorder="1" applyAlignment="1" applyProtection="1">
      <alignment vertical="top"/>
    </xf>
    <xf numFmtId="16" fontId="2" fillId="0" borderId="0" xfId="0" applyNumberFormat="1" applyFont="1" applyAlignment="1" applyProtection="1">
      <alignment vertical="top"/>
    </xf>
    <xf numFmtId="0" fontId="2" fillId="0" borderId="0" xfId="0" quotePrefix="1" applyFont="1" applyAlignment="1" applyProtection="1">
      <alignment horizontal="left" indent="1"/>
    </xf>
    <xf numFmtId="0" fontId="2" fillId="0" borderId="0" xfId="0" applyFont="1" applyAlignment="1" applyProtection="1">
      <alignment horizontal="left" indent="1"/>
    </xf>
    <xf numFmtId="164" fontId="2" fillId="0" borderId="0" xfId="0" applyNumberFormat="1" applyFont="1" applyAlignment="1" applyProtection="1">
      <alignment vertical="top"/>
    </xf>
    <xf numFmtId="1" fontId="2" fillId="0" borderId="23" xfId="0" applyNumberFormat="1" applyFont="1" applyBorder="1" applyAlignment="1" applyProtection="1">
      <alignment vertical="top"/>
    </xf>
    <xf numFmtId="2" fontId="2" fillId="0" borderId="25" xfId="0" applyNumberFormat="1" applyFont="1" applyBorder="1" applyAlignment="1" applyProtection="1">
      <alignment vertical="top"/>
    </xf>
    <xf numFmtId="0" fontId="0" fillId="0" borderId="23" xfId="0" applyBorder="1" applyProtection="1"/>
    <xf numFmtId="0" fontId="3" fillId="0" borderId="0" xfId="0" applyFont="1" applyAlignment="1" applyProtection="1">
      <alignment horizontal="left"/>
    </xf>
    <xf numFmtId="0" fontId="2" fillId="5" borderId="4" xfId="0" applyFont="1" applyFill="1" applyBorder="1" applyProtection="1"/>
    <xf numFmtId="0" fontId="2" fillId="5" borderId="0" xfId="0" applyFont="1" applyFill="1" applyProtection="1"/>
    <xf numFmtId="0" fontId="2" fillId="5" borderId="0" xfId="0" applyFont="1" applyFill="1" applyAlignment="1" applyProtection="1">
      <alignment horizontal="left"/>
    </xf>
    <xf numFmtId="0" fontId="2" fillId="5" borderId="14" xfId="0" applyFont="1" applyFill="1" applyBorder="1" applyAlignment="1" applyProtection="1">
      <alignment vertical="top"/>
    </xf>
    <xf numFmtId="0" fontId="2" fillId="5" borderId="0" xfId="0" applyFont="1" applyFill="1" applyAlignment="1" applyProtection="1">
      <alignment vertical="top"/>
    </xf>
    <xf numFmtId="0" fontId="2" fillId="5" borderId="4" xfId="0" applyFont="1" applyFill="1" applyBorder="1" applyAlignment="1" applyProtection="1">
      <alignment vertical="top"/>
    </xf>
    <xf numFmtId="0" fontId="0" fillId="5" borderId="23" xfId="0" applyFill="1" applyBorder="1" applyProtection="1"/>
    <xf numFmtId="2" fontId="2" fillId="5" borderId="23" xfId="0" applyNumberFormat="1" applyFont="1" applyFill="1" applyBorder="1" applyAlignment="1" applyProtection="1">
      <alignment vertical="top"/>
    </xf>
    <xf numFmtId="1" fontId="2" fillId="5" borderId="0" xfId="0" applyNumberFormat="1" applyFont="1" applyFill="1" applyAlignment="1" applyProtection="1">
      <alignment vertical="top"/>
    </xf>
    <xf numFmtId="2" fontId="2" fillId="5" borderId="0" xfId="0" applyNumberFormat="1" applyFont="1" applyFill="1" applyAlignment="1" applyProtection="1">
      <alignment vertical="top"/>
    </xf>
    <xf numFmtId="0" fontId="0" fillId="5" borderId="0" xfId="0" applyFill="1" applyProtection="1"/>
    <xf numFmtId="167" fontId="2" fillId="0" borderId="25" xfId="0" applyNumberFormat="1" applyFont="1" applyBorder="1" applyAlignment="1" applyProtection="1">
      <alignment vertical="top"/>
    </xf>
    <xf numFmtId="167" fontId="0" fillId="0" borderId="0" xfId="0" applyNumberFormat="1" applyProtection="1"/>
    <xf numFmtId="167" fontId="2" fillId="0" borderId="23" xfId="0" applyNumberFormat="1" applyFont="1" applyBorder="1" applyAlignment="1" applyProtection="1">
      <alignment vertical="top"/>
    </xf>
    <xf numFmtId="0" fontId="2" fillId="0" borderId="24" xfId="0" applyFont="1" applyBorder="1" applyAlignment="1" applyProtection="1">
      <alignment vertical="top"/>
    </xf>
    <xf numFmtId="0" fontId="2" fillId="0" borderId="24" xfId="0" applyFont="1" applyBorder="1" applyProtection="1"/>
    <xf numFmtId="164" fontId="2" fillId="0" borderId="7" xfId="0" applyNumberFormat="1" applyFont="1" applyBorder="1" applyAlignment="1" applyProtection="1">
      <alignment vertical="top"/>
    </xf>
    <xf numFmtId="0" fontId="2" fillId="0" borderId="15" xfId="0" applyFont="1" applyBorder="1" applyAlignment="1" applyProtection="1">
      <alignment vertical="top"/>
    </xf>
    <xf numFmtId="164" fontId="2" fillId="0" borderId="2" xfId="0" applyNumberFormat="1" applyFont="1" applyBorder="1" applyAlignment="1" applyProtection="1">
      <alignment vertical="top"/>
    </xf>
    <xf numFmtId="0" fontId="2" fillId="0" borderId="8" xfId="0" applyFont="1" applyBorder="1" applyProtection="1"/>
    <xf numFmtId="0" fontId="5" fillId="0" borderId="0" xfId="0" applyFont="1" applyAlignment="1" applyProtection="1">
      <alignment vertical="center"/>
    </xf>
    <xf numFmtId="0" fontId="5" fillId="0" borderId="2" xfId="0" applyFont="1" applyBorder="1" applyAlignment="1" applyProtection="1">
      <alignment vertical="center"/>
    </xf>
    <xf numFmtId="0" fontId="0" fillId="0" borderId="3" xfId="0" applyBorder="1" applyProtection="1"/>
    <xf numFmtId="0" fontId="0" fillId="0" borderId="5" xfId="0" applyBorder="1" applyProtection="1"/>
    <xf numFmtId="0" fontId="0" fillId="0" borderId="4" xfId="0" applyBorder="1" applyProtection="1"/>
    <xf numFmtId="167" fontId="3" fillId="0" borderId="0" xfId="0" applyNumberFormat="1" applyFont="1" applyAlignment="1" applyProtection="1">
      <alignment vertical="top"/>
    </xf>
    <xf numFmtId="2" fontId="3" fillId="0" borderId="0" xfId="0" applyNumberFormat="1" applyFont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Border="1" applyProtection="1"/>
    <xf numFmtId="164" fontId="2" fillId="0" borderId="0" xfId="0" applyNumberFormat="1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 wrapText="1"/>
    </xf>
    <xf numFmtId="44" fontId="3" fillId="0" borderId="14" xfId="1" applyFont="1" applyFill="1" applyBorder="1" applyAlignment="1" applyProtection="1">
      <alignment vertical="top"/>
    </xf>
    <xf numFmtId="0" fontId="2" fillId="0" borderId="14" xfId="0" applyFont="1" applyBorder="1" applyAlignment="1" applyProtection="1">
      <alignment horizontal="left" vertical="top" wrapText="1"/>
    </xf>
    <xf numFmtId="166" fontId="2" fillId="5" borderId="14" xfId="0" applyNumberFormat="1" applyFont="1" applyFill="1" applyBorder="1" applyAlignment="1" applyProtection="1">
      <alignment vertical="top"/>
    </xf>
    <xf numFmtId="0" fontId="2" fillId="0" borderId="9" xfId="0" applyFont="1" applyBorder="1" applyAlignment="1" applyProtection="1">
      <alignment horizontal="left" vertical="top" wrapText="1"/>
    </xf>
    <xf numFmtId="44" fontId="3" fillId="0" borderId="4" xfId="1" applyFont="1" applyFill="1" applyBorder="1" applyAlignment="1" applyProtection="1">
      <alignment vertical="top"/>
    </xf>
    <xf numFmtId="167" fontId="2" fillId="5" borderId="0" xfId="0" applyNumberFormat="1" applyFont="1" applyFill="1" applyAlignment="1" applyProtection="1">
      <alignment vertical="top"/>
    </xf>
    <xf numFmtId="2" fontId="2" fillId="0" borderId="18" xfId="0" applyNumberFormat="1" applyFont="1" applyBorder="1" applyAlignment="1" applyProtection="1">
      <alignment vertical="top"/>
    </xf>
    <xf numFmtId="2" fontId="2" fillId="0" borderId="18" xfId="0" applyNumberFormat="1" applyFont="1" applyBorder="1" applyProtection="1"/>
    <xf numFmtId="167" fontId="2" fillId="0" borderId="7" xfId="0" applyNumberFormat="1" applyFont="1" applyBorder="1" applyAlignment="1" applyProtection="1">
      <alignment vertical="top"/>
    </xf>
    <xf numFmtId="167" fontId="2" fillId="0" borderId="2" xfId="0" applyNumberFormat="1" applyFont="1" applyBorder="1" applyAlignment="1" applyProtection="1">
      <alignment vertical="top"/>
    </xf>
    <xf numFmtId="44" fontId="3" fillId="0" borderId="4" xfId="1" applyFont="1" applyFill="1" applyBorder="1" applyAlignment="1" applyProtection="1">
      <alignment vertical="top" wrapText="1"/>
    </xf>
    <xf numFmtId="169" fontId="2" fillId="0" borderId="5" xfId="0" applyNumberFormat="1" applyFont="1" applyBorder="1" applyAlignment="1" applyProtection="1">
      <alignment vertical="top"/>
    </xf>
    <xf numFmtId="44" fontId="2" fillId="0" borderId="14" xfId="1" applyFont="1" applyFill="1" applyBorder="1" applyAlignment="1" applyProtection="1">
      <alignment horizontal="right" vertical="top" wrapText="1"/>
    </xf>
    <xf numFmtId="44" fontId="2" fillId="0" borderId="4" xfId="1" applyFont="1" applyFill="1" applyBorder="1" applyAlignment="1" applyProtection="1">
      <alignment vertical="top" wrapText="1"/>
    </xf>
    <xf numFmtId="0" fontId="2" fillId="0" borderId="14" xfId="0" applyFont="1" applyBorder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167" fontId="2" fillId="0" borderId="0" xfId="0" applyNumberFormat="1" applyFont="1" applyAlignment="1" applyProtection="1">
      <alignment vertical="top"/>
    </xf>
    <xf numFmtId="167" fontId="2" fillId="0" borderId="18" xfId="0" applyNumberFormat="1" applyFont="1" applyBorder="1" applyAlignment="1" applyProtection="1">
      <alignment vertical="top"/>
    </xf>
    <xf numFmtId="14" fontId="0" fillId="0" borderId="10" xfId="0" applyNumberFormat="1" applyFont="1" applyFill="1" applyBorder="1" applyAlignment="1" applyProtection="1">
      <alignment horizontal="left" vertical="top" wrapText="1"/>
    </xf>
    <xf numFmtId="167" fontId="2" fillId="0" borderId="0" xfId="0" applyNumberFormat="1" applyFont="1" applyBorder="1" applyAlignment="1" applyProtection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2" fontId="2" fillId="0" borderId="0" xfId="0" applyNumberFormat="1" applyFont="1" applyBorder="1" applyAlignment="1" applyProtection="1">
      <alignment vertical="top"/>
    </xf>
    <xf numFmtId="2" fontId="2" fillId="0" borderId="0" xfId="0" applyNumberFormat="1" applyFont="1" applyBorder="1" applyAlignment="1">
      <alignment vertical="top"/>
    </xf>
    <xf numFmtId="167" fontId="2" fillId="0" borderId="0" xfId="0" applyNumberFormat="1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0" xfId="0" applyFont="1" applyFill="1" applyBorder="1" applyAlignment="1" applyProtection="1">
      <alignment vertical="top"/>
    </xf>
    <xf numFmtId="44" fontId="2" fillId="6" borderId="0" xfId="1" applyFont="1" applyFill="1" applyBorder="1" applyAlignment="1" applyProtection="1">
      <alignment horizontal="center" vertical="top"/>
    </xf>
    <xf numFmtId="44" fontId="2" fillId="0" borderId="0" xfId="1" applyFont="1" applyFill="1" applyBorder="1" applyAlignment="1" applyProtection="1">
      <alignment horizontal="center" vertical="top"/>
    </xf>
    <xf numFmtId="167" fontId="2" fillId="0" borderId="0" xfId="0" applyNumberFormat="1" applyFont="1" applyBorder="1" applyProtection="1"/>
    <xf numFmtId="167" fontId="2" fillId="0" borderId="0" xfId="0" applyNumberFormat="1" applyFont="1" applyBorder="1" applyAlignment="1" applyProtection="1">
      <alignment vertical="top" wrapText="1"/>
    </xf>
    <xf numFmtId="0" fontId="2" fillId="5" borderId="0" xfId="0" applyFont="1" applyFill="1" applyBorder="1" applyAlignment="1" applyProtection="1">
      <alignment vertical="top"/>
    </xf>
    <xf numFmtId="167" fontId="2" fillId="5" borderId="0" xfId="0" applyNumberFormat="1" applyFont="1" applyFill="1" applyBorder="1" applyAlignment="1" applyProtection="1">
      <alignment vertical="top"/>
    </xf>
    <xf numFmtId="167" fontId="2" fillId="0" borderId="0" xfId="0" applyNumberFormat="1" applyFont="1" applyBorder="1" applyAlignment="1">
      <alignment vertical="top" wrapText="1"/>
    </xf>
    <xf numFmtId="169" fontId="2" fillId="0" borderId="5" xfId="0" applyNumberFormat="1" applyFont="1" applyFill="1" applyBorder="1" applyAlignment="1" applyProtection="1">
      <alignment vertical="top"/>
    </xf>
    <xf numFmtId="44" fontId="2" fillId="0" borderId="5" xfId="0" applyNumberFormat="1" applyFont="1" applyFill="1" applyBorder="1" applyAlignment="1" applyProtection="1">
      <alignment vertical="top"/>
    </xf>
    <xf numFmtId="0" fontId="2" fillId="0" borderId="5" xfId="0" applyFont="1" applyFill="1" applyBorder="1" applyAlignment="1" applyProtection="1">
      <alignment vertical="top"/>
    </xf>
    <xf numFmtId="166" fontId="2" fillId="0" borderId="5" xfId="0" applyNumberFormat="1" applyFont="1" applyFill="1" applyBorder="1" applyAlignment="1" applyProtection="1">
      <alignment vertical="top"/>
    </xf>
    <xf numFmtId="0" fontId="2" fillId="0" borderId="8" xfId="0" applyFont="1" applyFill="1" applyBorder="1" applyAlignment="1" applyProtection="1">
      <alignment vertical="top"/>
    </xf>
    <xf numFmtId="170" fontId="2" fillId="0" borderId="0" xfId="3" applyNumberFormat="1" applyFont="1" applyFill="1" applyBorder="1" applyAlignment="1" applyProtection="1">
      <alignment vertical="top"/>
    </xf>
    <xf numFmtId="170" fontId="2" fillId="0" borderId="0" xfId="0" applyNumberFormat="1" applyFont="1" applyAlignment="1" applyProtection="1">
      <alignment vertical="top"/>
    </xf>
    <xf numFmtId="171" fontId="2" fillId="0" borderId="5" xfId="0" applyNumberFormat="1" applyFont="1" applyFill="1" applyBorder="1" applyAlignment="1">
      <alignment vertical="top"/>
    </xf>
    <xf numFmtId="171" fontId="2" fillId="0" borderId="5" xfId="0" applyNumberFormat="1" applyFont="1" applyFill="1" applyBorder="1" applyAlignment="1" applyProtection="1">
      <alignment vertical="top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/>
    </xf>
    <xf numFmtId="0" fontId="2" fillId="3" borderId="0" xfId="0" applyFont="1" applyFill="1" applyAlignment="1" applyProtection="1">
      <alignment horizontal="left" vertical="top" wrapText="1"/>
    </xf>
    <xf numFmtId="0" fontId="2" fillId="0" borderId="0" xfId="0" applyFont="1" applyFill="1" applyProtection="1"/>
    <xf numFmtId="1" fontId="2" fillId="0" borderId="0" xfId="0" applyNumberFormat="1" applyFont="1" applyFill="1" applyProtection="1"/>
    <xf numFmtId="0" fontId="0" fillId="0" borderId="0" xfId="0" applyFill="1" applyProtection="1"/>
    <xf numFmtId="167" fontId="2" fillId="0" borderId="0" xfId="0" applyNumberFormat="1" applyFont="1" applyFill="1" applyAlignment="1" applyProtection="1">
      <alignment vertical="top"/>
    </xf>
    <xf numFmtId="0" fontId="2" fillId="0" borderId="0" xfId="0" quotePrefix="1" applyFont="1" applyBorder="1" applyAlignment="1" applyProtection="1">
      <alignment vertical="top"/>
    </xf>
    <xf numFmtId="0" fontId="2" fillId="0" borderId="4" xfId="0" applyFont="1" applyFill="1" applyBorder="1" applyAlignment="1">
      <alignment vertical="top"/>
    </xf>
    <xf numFmtId="0" fontId="2" fillId="0" borderId="0" xfId="0" applyFont="1" applyFill="1" applyBorder="1"/>
    <xf numFmtId="9" fontId="2" fillId="0" borderId="0" xfId="3" applyFont="1" applyAlignment="1" applyProtection="1">
      <alignment vertical="top"/>
    </xf>
    <xf numFmtId="172" fontId="2" fillId="0" borderId="0" xfId="0" applyNumberFormat="1" applyFont="1" applyAlignment="1" applyProtection="1">
      <alignment vertical="top"/>
    </xf>
    <xf numFmtId="0" fontId="2" fillId="0" borderId="4" xfId="0" applyFont="1" applyFill="1" applyBorder="1" applyProtection="1"/>
    <xf numFmtId="0" fontId="2" fillId="0" borderId="0" xfId="0" applyFont="1" applyFill="1" applyAlignment="1" applyProtection="1">
      <alignment horizontal="left"/>
    </xf>
    <xf numFmtId="0" fontId="2" fillId="0" borderId="14" xfId="0" applyFont="1" applyFill="1" applyBorder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0" fontId="2" fillId="0" borderId="4" xfId="0" applyFont="1" applyFill="1" applyBorder="1" applyAlignment="1" applyProtection="1">
      <alignment vertical="top"/>
    </xf>
    <xf numFmtId="2" fontId="2" fillId="0" borderId="0" xfId="0" applyNumberFormat="1" applyFont="1" applyFill="1" applyAlignment="1" applyProtection="1">
      <alignment vertical="top"/>
    </xf>
    <xf numFmtId="167" fontId="2" fillId="0" borderId="0" xfId="0" applyNumberFormat="1" applyFont="1" applyFill="1" applyBorder="1" applyAlignment="1" applyProtection="1">
      <alignment vertical="top"/>
    </xf>
    <xf numFmtId="44" fontId="2" fillId="0" borderId="0" xfId="1" applyFont="1" applyAlignment="1" applyProtection="1">
      <alignment vertical="top"/>
    </xf>
    <xf numFmtId="0" fontId="2" fillId="2" borderId="0" xfId="0" applyFont="1" applyFill="1" applyBorder="1" applyAlignment="1" applyProtection="1">
      <alignment vertical="top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167" fontId="2" fillId="0" borderId="0" xfId="0" applyNumberFormat="1" applyFont="1" applyBorder="1" applyAlignment="1" applyProtection="1">
      <alignment horizontal="center" vertical="center"/>
    </xf>
    <xf numFmtId="172" fontId="6" fillId="0" borderId="0" xfId="0" applyNumberFormat="1" applyFont="1" applyFill="1" applyProtection="1"/>
    <xf numFmtId="0" fontId="2" fillId="2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167" fontId="2" fillId="0" borderId="0" xfId="0" applyNumberFormat="1" applyFont="1" applyBorder="1" applyAlignment="1" applyProtection="1">
      <alignment vertical="center"/>
    </xf>
    <xf numFmtId="44" fontId="3" fillId="0" borderId="0" xfId="1" applyFont="1" applyFill="1" applyBorder="1" applyAlignment="1" applyProtection="1">
      <alignment vertical="top" wrapText="1"/>
    </xf>
    <xf numFmtId="44" fontId="3" fillId="0" borderId="0" xfId="1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vertical="top"/>
      <protection locked="0"/>
    </xf>
    <xf numFmtId="0" fontId="2" fillId="3" borderId="7" xfId="0" applyFont="1" applyFill="1" applyBorder="1" applyAlignment="1" applyProtection="1">
      <alignment vertical="top"/>
      <protection locked="0"/>
    </xf>
    <xf numFmtId="9" fontId="3" fillId="0" borderId="0" xfId="1" applyNumberFormat="1" applyFont="1" applyFill="1" applyBorder="1" applyAlignment="1" applyProtection="1">
      <alignment horizontal="center" vertical="top"/>
    </xf>
    <xf numFmtId="0" fontId="2" fillId="2" borderId="4" xfId="0" applyFont="1" applyFill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167" fontId="2" fillId="0" borderId="0" xfId="0" applyNumberFormat="1" applyFont="1" applyBorder="1" applyAlignment="1" applyProtection="1">
      <alignment horizontal="center" vertical="top"/>
    </xf>
    <xf numFmtId="167" fontId="3" fillId="0" borderId="0" xfId="0" applyNumberFormat="1" applyFont="1" applyBorder="1" applyAlignment="1" applyProtection="1">
      <alignment horizontal="center" vertical="top"/>
    </xf>
    <xf numFmtId="0" fontId="2" fillId="0" borderId="11" xfId="0" applyFont="1" applyBorder="1" applyAlignment="1">
      <alignment horizontal="left" vertical="top" wrapText="1"/>
    </xf>
    <xf numFmtId="0" fontId="2" fillId="3" borderId="23" xfId="0" applyFont="1" applyFill="1" applyBorder="1" applyAlignment="1" applyProtection="1">
      <alignment vertical="top"/>
      <protection locked="0"/>
    </xf>
    <xf numFmtId="0" fontId="2" fillId="0" borderId="0" xfId="0" applyFont="1" applyAlignment="1">
      <alignment vertical="top"/>
    </xf>
    <xf numFmtId="166" fontId="3" fillId="0" borderId="14" xfId="0" applyNumberFormat="1" applyFont="1" applyBorder="1" applyAlignment="1" applyProtection="1">
      <alignment horizontal="center" vertical="center"/>
    </xf>
    <xf numFmtId="166" fontId="3" fillId="0" borderId="0" xfId="0" applyNumberFormat="1" applyFont="1" applyBorder="1" applyAlignment="1" applyProtection="1">
      <alignment vertical="center"/>
    </xf>
    <xf numFmtId="166" fontId="3" fillId="0" borderId="0" xfId="0" applyNumberFormat="1" applyFont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left" vertical="top" wrapText="1"/>
    </xf>
    <xf numFmtId="166" fontId="3" fillId="0" borderId="14" xfId="0" applyNumberFormat="1" applyFont="1" applyBorder="1" applyAlignment="1" applyProtection="1">
      <alignment vertical="center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wrapText="1"/>
    </xf>
    <xf numFmtId="0" fontId="2" fillId="0" borderId="18" xfId="0" applyFont="1" applyBorder="1" applyAlignment="1" applyProtection="1">
      <alignment horizontal="left" wrapText="1"/>
    </xf>
    <xf numFmtId="0" fontId="2" fillId="0" borderId="0" xfId="0" quotePrefix="1" applyFont="1" applyAlignment="1" applyProtection="1">
      <alignment horizontal="left" vertical="top" wrapText="1"/>
    </xf>
    <xf numFmtId="0" fontId="2" fillId="0" borderId="18" xfId="0" quotePrefix="1" applyFont="1" applyBorder="1" applyAlignment="1" applyProtection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18" xfId="0" quotePrefix="1" applyFont="1" applyBorder="1" applyAlignment="1">
      <alignment horizontal="left" vertical="top" wrapText="1"/>
    </xf>
    <xf numFmtId="0" fontId="2" fillId="4" borderId="2" xfId="0" applyFont="1" applyFill="1" applyBorder="1" applyAlignment="1" applyProtection="1">
      <alignment horizontal="left" vertical="top" wrapText="1"/>
    </xf>
    <xf numFmtId="0" fontId="2" fillId="4" borderId="3" xfId="0" applyFont="1" applyFill="1" applyBorder="1" applyAlignment="1" applyProtection="1">
      <alignment horizontal="left" vertical="top" wrapText="1"/>
    </xf>
    <xf numFmtId="0" fontId="2" fillId="4" borderId="0" xfId="0" applyFont="1" applyFill="1" applyAlignment="1" applyProtection="1">
      <alignment horizontal="left" vertical="top" wrapText="1"/>
    </xf>
    <xf numFmtId="0" fontId="2" fillId="4" borderId="5" xfId="0" applyFont="1" applyFill="1" applyBorder="1" applyAlignment="1" applyProtection="1">
      <alignment horizontal="left" vertical="top" wrapText="1"/>
    </xf>
    <xf numFmtId="0" fontId="2" fillId="4" borderId="7" xfId="0" applyFont="1" applyFill="1" applyBorder="1" applyAlignment="1" applyProtection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top" wrapText="1"/>
    </xf>
    <xf numFmtId="0" fontId="2" fillId="3" borderId="0" xfId="0" applyFont="1" applyFill="1" applyAlignment="1" applyProtection="1">
      <alignment horizontal="left" vertical="top" wrapText="1"/>
    </xf>
    <xf numFmtId="0" fontId="2" fillId="0" borderId="7" xfId="0" applyFont="1" applyBorder="1" applyAlignment="1" applyProtection="1">
      <alignment horizontal="left" vertical="top"/>
    </xf>
    <xf numFmtId="0" fontId="2" fillId="0" borderId="0" xfId="0" applyFont="1" applyAlignment="1" applyProtection="1">
      <alignment horizontal="left"/>
    </xf>
    <xf numFmtId="169" fontId="3" fillId="0" borderId="14" xfId="1" applyNumberFormat="1" applyFont="1" applyFill="1" applyBorder="1" applyAlignment="1" applyProtection="1">
      <alignment horizontal="center" vertical="center"/>
    </xf>
    <xf numFmtId="169" fontId="3" fillId="0" borderId="0" xfId="1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/>
    </xf>
    <xf numFmtId="0" fontId="2" fillId="0" borderId="18" xfId="0" applyFont="1" applyBorder="1" applyAlignment="1" applyProtection="1">
      <alignment horizontal="left" vertical="top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</cellXfs>
  <cellStyles count="6">
    <cellStyle name="Komma" xfId="2" builtinId="3"/>
    <cellStyle name="Komma 2" xfId="5" xr:uid="{3A085982-0AE3-4A89-886B-0F8C5CBE1404}"/>
    <cellStyle name="Procent" xfId="3" builtinId="5"/>
    <cellStyle name="Standaard" xfId="0" builtinId="0"/>
    <cellStyle name="Valuta" xfId="1" builtinId="4"/>
    <cellStyle name="Valuta 2" xfId="4" xr:uid="{2D35D094-BD0A-4C64-8417-BA3C823F422A}"/>
  </cellStyles>
  <dxfs count="17">
    <dxf>
      <font>
        <b/>
        <i val="0"/>
        <color theme="0"/>
      </font>
      <fill>
        <patternFill>
          <fgColor theme="0"/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fgColor theme="0"/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ans van den Wijngaard | gemeente Meierijstad" id="{1EFF1417-00F7-4FFE-A6CB-7EC8D81B8D11}" userId="S::HvandenWijngaard@meierijstad.nl::6cf1609d-1b5e-4c8b-bb70-55ce603b3596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1" dT="2022-11-04T10:34:38.26" personId="{1EFF1417-00F7-4FFE-A6CB-7EC8D81B8D11}" id="{0BF1AA02-8D37-45FA-91EA-30469E6AD616}">
    <text>Deze waarden zijn restwaarden en niet volgens de formule (jaar1*3+jaar2*3+jaar3+jaar4)/8 bepaald</text>
  </threadedComment>
  <threadedComment ref="H42" dT="2022-11-04T11:55:54.27" personId="{1EFF1417-00F7-4FFE-A6CB-7EC8D81B8D11}" id="{870B0A20-7BDB-4481-BCCD-22A9E0788564}">
    <text>Deze waarden zijn restwaarden en niet volgens de formule (jaar1*3+jaar2*3+jaar3+jaar4)/8 bepaald</text>
  </threadedComment>
  <threadedComment ref="H52" dT="2022-11-04T11:55:54.27" personId="{1EFF1417-00F7-4FFE-A6CB-7EC8D81B8D11}" id="{AA4355EC-AEC3-47AC-B303-931E651F98F0}">
    <text>Deze waarden zijn restwaarden en niet volgens de formule (jaar1*3+jaar2*3+jaar3+jaar4)/8 bepaald</text>
  </threadedComment>
  <threadedComment ref="H62" dT="2022-11-04T11:55:54.27" personId="{1EFF1417-00F7-4FFE-A6CB-7EC8D81B8D11}" id="{7589921C-10CE-4BD5-9259-7057415B223C}">
    <text>Deze waarden zijn restwaarden en niet volgens de formule (jaar1*3+jaar2*3+jaar3+jaar4)/8 bepaald</text>
  </threadedComment>
  <threadedComment ref="H72" dT="2022-11-04T11:55:54.27" personId="{1EFF1417-00F7-4FFE-A6CB-7EC8D81B8D11}" id="{36AD0099-043C-4DD5-824C-B4FF9E0247F2}">
    <text>Deze waarden zijn restwaarden en niet volgens de formule (jaar1*3+jaar2*3+jaar3+jaar4)/8 bepaald</text>
  </threadedComment>
  <threadedComment ref="H82" dT="2022-11-04T11:55:54.27" personId="{1EFF1417-00F7-4FFE-A6CB-7EC8D81B8D11}" id="{8D35E28E-24D7-40B0-8CE7-F4A1C8D9EBCB}">
    <text>Deze waarden zijn restwaarden en niet volgens de formule (jaar1*3+jaar2*3+jaar3+jaar4)/8 bepaald</text>
  </threadedComment>
  <threadedComment ref="H92" dT="2022-11-04T11:55:54.27" personId="{1EFF1417-00F7-4FFE-A6CB-7EC8D81B8D11}" id="{DC79BDAB-019A-41D4-B7F8-BF4E99E0077E}">
    <text>Deze waarden zijn restwaarden en niet volgens de formule (jaar1*3+jaar2*3+jaar3+jaar4)/8 bepaald</text>
  </threadedComment>
  <threadedComment ref="H102" dT="2022-11-04T11:55:54.27" personId="{1EFF1417-00F7-4FFE-A6CB-7EC8D81B8D11}" id="{2DB4904C-065A-4C6E-B23E-E46C22EC1A36}">
    <text>Deze waarden zijn restwaarden en niet volgens de formule (jaar1*3+jaar2*3+jaar3+jaar4)/8 bepaald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BE130"/>
  <sheetViews>
    <sheetView tabSelected="1" zoomScale="85" zoomScaleNormal="85" workbookViewId="0">
      <pane xSplit="12" ySplit="17" topLeftCell="M34" activePane="bottomRight" state="frozen"/>
      <selection pane="topRight" activeCell="M1" sqref="M1"/>
      <selection pane="bottomLeft" activeCell="A18" sqref="A18"/>
      <selection pane="bottomRight" activeCell="V42" sqref="V42"/>
    </sheetView>
  </sheetViews>
  <sheetFormatPr defaultColWidth="9.140625" defaultRowHeight="12.75" x14ac:dyDescent="0.2"/>
  <cols>
    <col min="1" max="1" width="9.140625" style="23"/>
    <col min="2" max="2" width="12.85546875" style="23" bestFit="1" customWidth="1"/>
    <col min="3" max="3" width="1.140625" style="23" customWidth="1"/>
    <col min="4" max="4" width="3.140625" style="23" customWidth="1"/>
    <col min="5" max="5" width="10.7109375" style="23" customWidth="1"/>
    <col min="6" max="6" width="11.28515625" style="23" customWidth="1"/>
    <col min="7" max="7" width="9.140625" style="23"/>
    <col min="8" max="8" width="34.28515625" style="23" customWidth="1"/>
    <col min="9" max="9" width="6.42578125" style="23" customWidth="1"/>
    <col min="10" max="10" width="4.85546875" style="23" customWidth="1"/>
    <col min="11" max="11" width="3.140625" style="23" bestFit="1" customWidth="1"/>
    <col min="12" max="12" width="4.140625" style="23" customWidth="1"/>
    <col min="13" max="13" width="3.85546875" style="23" customWidth="1"/>
    <col min="14" max="17" width="9.28515625" style="23" customWidth="1"/>
    <col min="18" max="18" width="11.42578125" style="23" customWidth="1"/>
    <col min="19" max="19" width="10.42578125" style="23" customWidth="1"/>
    <col min="20" max="21" width="9.28515625" style="23" customWidth="1"/>
    <col min="22" max="22" width="16.85546875" style="23" bestFit="1" customWidth="1"/>
    <col min="23" max="23" width="18.7109375" style="23" customWidth="1"/>
    <col min="24" max="25" width="10.85546875" style="23" hidden="1" customWidth="1"/>
    <col min="26" max="26" width="10.7109375" style="23" hidden="1" customWidth="1"/>
    <col min="27" max="27" width="18.42578125" style="23" bestFit="1" customWidth="1"/>
    <col min="28" max="28" width="16.85546875" style="23" customWidth="1"/>
    <col min="29" max="29" width="3.85546875" style="23" customWidth="1"/>
    <col min="30" max="30" width="2.42578125" style="23" bestFit="1" customWidth="1"/>
    <col min="31" max="31" width="17.5703125" style="23" hidden="1" customWidth="1"/>
    <col min="32" max="32" width="16.85546875" style="23" hidden="1" customWidth="1"/>
    <col min="33" max="34" width="12.140625" style="23" hidden="1" customWidth="1"/>
    <col min="35" max="36" width="12.140625" style="23" customWidth="1"/>
    <col min="37" max="37" width="15.42578125" style="23" customWidth="1"/>
    <col min="38" max="38" width="3.140625" style="23" customWidth="1"/>
    <col min="39" max="39" width="16.140625" style="23" customWidth="1"/>
    <col min="40" max="40" width="2.85546875" style="23" customWidth="1"/>
    <col min="41" max="41" width="6.140625" style="23" bestFit="1" customWidth="1"/>
    <col min="42" max="43" width="5.42578125" style="23" customWidth="1"/>
    <col min="44" max="44" width="7.7109375" style="23" bestFit="1" customWidth="1"/>
    <col min="45" max="45" width="6.140625" style="23" bestFit="1" customWidth="1"/>
    <col min="46" max="46" width="5.7109375" style="23" bestFit="1" customWidth="1"/>
    <col min="47" max="48" width="5" style="23" customWidth="1"/>
    <col min="49" max="49" width="6.42578125" style="159" customWidth="1"/>
    <col min="50" max="51" width="5" style="159" customWidth="1"/>
    <col min="52" max="53" width="9.28515625" style="159" bestFit="1" customWidth="1"/>
    <col min="54" max="16384" width="9.140625" style="159"/>
  </cols>
  <sheetData>
    <row r="1" spans="2:45" x14ac:dyDescent="0.2"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</row>
    <row r="2" spans="2:45" x14ac:dyDescent="0.2">
      <c r="B2" s="25" t="s">
        <v>61</v>
      </c>
      <c r="C2" s="25"/>
      <c r="E2" s="201" t="s">
        <v>62</v>
      </c>
      <c r="F2" s="201"/>
      <c r="G2" s="201"/>
      <c r="H2" s="201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</row>
    <row r="3" spans="2:45" x14ac:dyDescent="0.2"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</row>
    <row r="4" spans="2:45" x14ac:dyDescent="0.2">
      <c r="E4" s="218"/>
      <c r="F4" s="218"/>
      <c r="G4" s="218"/>
      <c r="H4" s="218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</row>
    <row r="5" spans="2:45" ht="13.5" thickBot="1" x14ac:dyDescent="0.25">
      <c r="B5" s="23" t="s">
        <v>0</v>
      </c>
      <c r="E5" s="155"/>
      <c r="F5" s="155"/>
      <c r="G5" s="155"/>
      <c r="H5" s="155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 t="s">
        <v>23</v>
      </c>
      <c r="AL5" s="24"/>
      <c r="AM5" s="24"/>
      <c r="AN5" s="24"/>
      <c r="AO5" s="24"/>
      <c r="AP5" s="24"/>
      <c r="AQ5" s="24"/>
      <c r="AR5" s="24"/>
      <c r="AS5" s="24"/>
    </row>
    <row r="6" spans="2:45" ht="13.5" thickBot="1" x14ac:dyDescent="0.25">
      <c r="B6" s="26" t="s">
        <v>3</v>
      </c>
      <c r="C6" s="27"/>
      <c r="D6" s="27"/>
      <c r="E6" s="221" t="s">
        <v>21</v>
      </c>
      <c r="F6" s="221"/>
      <c r="G6" s="221"/>
      <c r="H6" s="221"/>
      <c r="I6" s="27" t="s">
        <v>20</v>
      </c>
      <c r="J6" s="27"/>
      <c r="K6" s="27"/>
      <c r="L6" s="28"/>
      <c r="M6" s="26"/>
      <c r="N6" s="27" t="s">
        <v>22</v>
      </c>
      <c r="O6" s="27"/>
      <c r="P6" s="27"/>
      <c r="Q6" s="27"/>
      <c r="R6" s="27"/>
      <c r="S6" s="27"/>
      <c r="T6" s="27"/>
      <c r="U6" s="27"/>
      <c r="V6" s="27"/>
      <c r="W6" s="29"/>
      <c r="X6" s="29"/>
      <c r="Y6" s="29"/>
      <c r="Z6" s="29"/>
      <c r="AA6" s="29"/>
      <c r="AB6" s="30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</row>
    <row r="7" spans="2:45" ht="12.75" customHeight="1" x14ac:dyDescent="0.2">
      <c r="B7" s="26" t="s">
        <v>10</v>
      </c>
      <c r="C7" s="27" t="s">
        <v>1</v>
      </c>
      <c r="D7" s="27"/>
      <c r="E7" s="221" t="s">
        <v>9</v>
      </c>
      <c r="F7" s="221"/>
      <c r="G7" s="221"/>
      <c r="H7" s="221"/>
      <c r="I7" s="29" t="s">
        <v>5</v>
      </c>
      <c r="J7" s="29"/>
      <c r="K7" s="29"/>
      <c r="L7" s="30"/>
      <c r="M7" s="31"/>
      <c r="N7" s="186" t="s">
        <v>6</v>
      </c>
      <c r="O7" s="29">
        <f>IF(N7="Ja",1,0)</f>
        <v>1</v>
      </c>
      <c r="P7" s="29"/>
      <c r="Q7" s="29"/>
      <c r="R7" s="29"/>
      <c r="S7" s="29"/>
      <c r="T7" s="29"/>
      <c r="U7" s="29"/>
      <c r="V7" s="29"/>
      <c r="W7" s="209" t="s">
        <v>8</v>
      </c>
      <c r="X7" s="209"/>
      <c r="Y7" s="209"/>
      <c r="Z7" s="209"/>
      <c r="AA7" s="209"/>
      <c r="AB7" s="210"/>
      <c r="AD7" s="24"/>
      <c r="AE7" s="24"/>
      <c r="AF7" s="24"/>
      <c r="AG7" s="24"/>
      <c r="AH7" s="24"/>
      <c r="AI7" s="24"/>
      <c r="AJ7" s="24"/>
      <c r="AK7" s="215" t="s">
        <v>24</v>
      </c>
      <c r="AL7" s="215"/>
      <c r="AM7" s="215"/>
      <c r="AN7" s="215"/>
      <c r="AO7" s="215"/>
      <c r="AP7" s="215"/>
      <c r="AQ7" s="215"/>
      <c r="AR7" s="215"/>
      <c r="AS7" s="215"/>
    </row>
    <row r="8" spans="2:45" x14ac:dyDescent="0.2">
      <c r="B8" s="32"/>
      <c r="E8" s="218"/>
      <c r="F8" s="218"/>
      <c r="G8" s="218"/>
      <c r="H8" s="218"/>
      <c r="I8" s="24"/>
      <c r="J8" s="24"/>
      <c r="K8" s="24"/>
      <c r="L8" s="33"/>
      <c r="M8" s="34"/>
      <c r="N8" s="195"/>
      <c r="O8" s="24"/>
      <c r="P8" s="35"/>
      <c r="Q8" s="35"/>
      <c r="R8" s="35"/>
      <c r="S8" s="35"/>
      <c r="T8" s="24"/>
      <c r="U8" s="35"/>
      <c r="V8" s="35"/>
      <c r="W8" s="211"/>
      <c r="X8" s="211"/>
      <c r="Y8" s="211"/>
      <c r="Z8" s="211"/>
      <c r="AA8" s="211"/>
      <c r="AB8" s="212"/>
      <c r="AD8" s="24"/>
      <c r="AE8" s="24"/>
      <c r="AF8" s="24"/>
      <c r="AG8" s="24"/>
      <c r="AH8" s="24"/>
      <c r="AI8" s="24"/>
      <c r="AJ8" s="24"/>
      <c r="AK8" s="215"/>
      <c r="AL8" s="215"/>
      <c r="AM8" s="215"/>
      <c r="AN8" s="215"/>
      <c r="AO8" s="215"/>
      <c r="AP8" s="215"/>
      <c r="AQ8" s="215"/>
      <c r="AR8" s="215"/>
      <c r="AS8" s="215"/>
    </row>
    <row r="9" spans="2:45" x14ac:dyDescent="0.2">
      <c r="B9" s="32"/>
      <c r="E9" s="155"/>
      <c r="F9" s="155"/>
      <c r="G9" s="155"/>
      <c r="H9" s="155"/>
      <c r="I9" s="24"/>
      <c r="J9" s="24"/>
      <c r="K9" s="24"/>
      <c r="L9" s="33"/>
      <c r="M9" s="34"/>
      <c r="N9" s="195"/>
      <c r="O9" s="24"/>
      <c r="P9" s="35"/>
      <c r="Q9" s="35"/>
      <c r="R9" s="35"/>
      <c r="S9" s="35"/>
      <c r="T9" s="24"/>
      <c r="U9" s="35"/>
      <c r="V9" s="35"/>
      <c r="W9" s="211"/>
      <c r="X9" s="211"/>
      <c r="Y9" s="211"/>
      <c r="Z9" s="211"/>
      <c r="AA9" s="211"/>
      <c r="AB9" s="212"/>
      <c r="AD9" s="24"/>
      <c r="AE9" s="24"/>
      <c r="AF9" s="24"/>
      <c r="AG9" s="24"/>
      <c r="AH9" s="24"/>
      <c r="AI9" s="24"/>
      <c r="AJ9" s="24"/>
      <c r="AK9" s="216" t="s">
        <v>25</v>
      </c>
      <c r="AL9" s="216"/>
      <c r="AM9" s="216"/>
      <c r="AN9" s="216"/>
      <c r="AO9" s="216"/>
      <c r="AP9" s="216"/>
      <c r="AQ9" s="216"/>
      <c r="AR9" s="216"/>
      <c r="AS9" s="216"/>
    </row>
    <row r="10" spans="2:45" x14ac:dyDescent="0.2">
      <c r="B10" s="32"/>
      <c r="E10" s="155"/>
      <c r="F10" s="155"/>
      <c r="G10" s="155"/>
      <c r="H10" s="155"/>
      <c r="I10" s="24"/>
      <c r="J10" s="24"/>
      <c r="K10" s="24"/>
      <c r="L10" s="33"/>
      <c r="M10" s="34"/>
      <c r="N10" s="195"/>
      <c r="O10" s="24"/>
      <c r="P10" s="35"/>
      <c r="Q10" s="35"/>
      <c r="R10" s="35"/>
      <c r="S10" s="35"/>
      <c r="T10" s="24"/>
      <c r="U10" s="35"/>
      <c r="V10" s="35"/>
      <c r="W10" s="211"/>
      <c r="X10" s="211"/>
      <c r="Y10" s="211"/>
      <c r="Z10" s="211"/>
      <c r="AA10" s="211"/>
      <c r="AB10" s="212"/>
      <c r="AD10" s="24"/>
      <c r="AE10" s="24"/>
      <c r="AF10" s="24"/>
      <c r="AG10" s="24"/>
      <c r="AH10" s="24"/>
      <c r="AI10" s="24"/>
      <c r="AJ10" s="24"/>
      <c r="AK10" s="216"/>
      <c r="AL10" s="216"/>
      <c r="AM10" s="216"/>
      <c r="AN10" s="216"/>
      <c r="AO10" s="216"/>
      <c r="AP10" s="216"/>
      <c r="AQ10" s="216"/>
      <c r="AR10" s="216"/>
      <c r="AS10" s="216"/>
    </row>
    <row r="11" spans="2:45" x14ac:dyDescent="0.2">
      <c r="B11" s="32"/>
      <c r="E11" s="155"/>
      <c r="F11" s="155"/>
      <c r="G11" s="155"/>
      <c r="H11" s="155"/>
      <c r="I11" s="24"/>
      <c r="J11" s="24"/>
      <c r="K11" s="24"/>
      <c r="L11" s="33"/>
      <c r="M11" s="34"/>
      <c r="N11" s="195"/>
      <c r="O11" s="24"/>
      <c r="P11" s="35"/>
      <c r="Q11" s="35"/>
      <c r="R11" s="35"/>
      <c r="S11" s="35"/>
      <c r="T11" s="24"/>
      <c r="U11" s="35"/>
      <c r="V11" s="35"/>
      <c r="W11" s="211"/>
      <c r="X11" s="211"/>
      <c r="Y11" s="211"/>
      <c r="Z11" s="211"/>
      <c r="AA11" s="211"/>
      <c r="AB11" s="212"/>
      <c r="AD11" s="24"/>
      <c r="AE11" s="24"/>
      <c r="AF11" s="24"/>
      <c r="AG11" s="24"/>
      <c r="AH11" s="24"/>
      <c r="AI11" s="24"/>
      <c r="AJ11" s="24"/>
      <c r="AK11" s="158"/>
      <c r="AL11" s="158"/>
      <c r="AM11" s="158"/>
      <c r="AN11" s="158"/>
      <c r="AO11" s="158"/>
      <c r="AP11" s="158"/>
      <c r="AQ11" s="158"/>
      <c r="AR11" s="158"/>
      <c r="AS11" s="158"/>
    </row>
    <row r="12" spans="2:45" ht="13.5" thickBot="1" x14ac:dyDescent="0.25">
      <c r="B12" s="36" t="s">
        <v>4</v>
      </c>
      <c r="C12" s="37" t="s">
        <v>1</v>
      </c>
      <c r="D12" s="37"/>
      <c r="E12" s="222" t="s">
        <v>38</v>
      </c>
      <c r="F12" s="222"/>
      <c r="G12" s="222"/>
      <c r="H12" s="222"/>
      <c r="I12" s="38" t="s">
        <v>5</v>
      </c>
      <c r="J12" s="38"/>
      <c r="K12" s="38"/>
      <c r="L12" s="39"/>
      <c r="M12" s="40"/>
      <c r="N12" s="187" t="s">
        <v>6</v>
      </c>
      <c r="O12" s="38">
        <f>IF(N12="Ja",1,0)</f>
        <v>1</v>
      </c>
      <c r="P12" s="41"/>
      <c r="Q12" s="41"/>
      <c r="R12" s="41"/>
      <c r="S12" s="41"/>
      <c r="T12" s="38"/>
      <c r="U12" s="41"/>
      <c r="V12" s="41"/>
      <c r="W12" s="213"/>
      <c r="X12" s="213"/>
      <c r="Y12" s="213"/>
      <c r="Z12" s="213"/>
      <c r="AA12" s="213"/>
      <c r="AB12" s="214"/>
      <c r="AD12" s="24"/>
      <c r="AE12" s="24"/>
      <c r="AF12" s="24"/>
      <c r="AG12" s="24"/>
      <c r="AH12" s="24"/>
      <c r="AI12" s="24"/>
      <c r="AJ12" s="24"/>
      <c r="AK12" s="199" t="s">
        <v>26</v>
      </c>
      <c r="AL12" s="199"/>
      <c r="AM12" s="199"/>
      <c r="AN12" s="199"/>
      <c r="AO12" s="199"/>
      <c r="AP12" s="199"/>
      <c r="AQ12" s="199"/>
      <c r="AR12" s="199"/>
      <c r="AS12" s="199"/>
    </row>
    <row r="13" spans="2:45" x14ac:dyDescent="0.2">
      <c r="B13" s="32"/>
      <c r="E13" s="218"/>
      <c r="F13" s="218"/>
      <c r="G13" s="218"/>
      <c r="H13" s="218"/>
      <c r="I13" s="24"/>
      <c r="J13" s="24"/>
      <c r="K13" s="24"/>
      <c r="L13" s="33"/>
      <c r="M13" s="34"/>
      <c r="N13" s="24"/>
      <c r="O13" s="35"/>
      <c r="P13" s="35"/>
      <c r="Q13" s="35"/>
      <c r="R13" s="35"/>
      <c r="S13" s="24"/>
      <c r="T13" s="24"/>
      <c r="U13" s="35"/>
      <c r="V13" s="35"/>
      <c r="W13" s="35"/>
      <c r="X13" s="35"/>
      <c r="Y13" s="35"/>
      <c r="Z13" s="35"/>
      <c r="AA13" s="35"/>
      <c r="AB13" s="42"/>
      <c r="AD13" s="24"/>
      <c r="AE13" s="24"/>
      <c r="AF13" s="24"/>
      <c r="AG13" s="24"/>
      <c r="AH13" s="24"/>
      <c r="AI13" s="24"/>
      <c r="AJ13" s="24"/>
      <c r="AK13" s="199"/>
      <c r="AL13" s="199"/>
      <c r="AM13" s="199"/>
      <c r="AN13" s="199"/>
      <c r="AO13" s="199"/>
      <c r="AP13" s="199"/>
      <c r="AQ13" s="199"/>
      <c r="AR13" s="199"/>
      <c r="AS13" s="199"/>
    </row>
    <row r="14" spans="2:45" ht="13.5" thickBot="1" x14ac:dyDescent="0.25">
      <c r="B14" s="36"/>
      <c r="C14" s="37"/>
      <c r="D14" s="37"/>
      <c r="E14" s="222"/>
      <c r="F14" s="222"/>
      <c r="G14" s="222"/>
      <c r="H14" s="222"/>
      <c r="I14" s="38"/>
      <c r="J14" s="38"/>
      <c r="K14" s="38"/>
      <c r="L14" s="39"/>
      <c r="M14" s="40"/>
      <c r="N14" s="217" t="str">
        <f>IF(SUM(O7:O12)=COUNTA(E7:H13),"Uw inschrijving voldoet aan de minimaal gestelde inschrijfeisen", "Uw inschrijving voldoet niet aan de gestelde inschrijfeisen en is ongeldig")</f>
        <v>Uw inschrijving voldoet aan de minimaal gestelde inschrijfeisen</v>
      </c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38"/>
      <c r="Z14" s="38"/>
      <c r="AA14" s="38"/>
      <c r="AB14" s="39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</row>
    <row r="15" spans="2:45" x14ac:dyDescent="0.2">
      <c r="E15" s="218"/>
      <c r="F15" s="218"/>
      <c r="G15" s="218"/>
      <c r="H15" s="218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</row>
    <row r="16" spans="2:45" ht="13.5" thickBot="1" x14ac:dyDescent="0.25">
      <c r="B16" s="23" t="s">
        <v>2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</row>
    <row r="17" spans="2:52" ht="53.25" customHeight="1" thickBot="1" x14ac:dyDescent="0.25">
      <c r="B17" s="43" t="s">
        <v>3</v>
      </c>
      <c r="C17" s="44"/>
      <c r="D17" s="44"/>
      <c r="E17" s="44" t="s">
        <v>21</v>
      </c>
      <c r="F17" s="44"/>
      <c r="G17" s="44"/>
      <c r="H17" s="44"/>
      <c r="I17" s="45" t="s">
        <v>20</v>
      </c>
      <c r="J17" s="44"/>
      <c r="K17" s="44"/>
      <c r="L17" s="46"/>
      <c r="M17" s="43"/>
      <c r="N17" s="47" t="s">
        <v>96</v>
      </c>
      <c r="O17" s="47" t="s">
        <v>79</v>
      </c>
      <c r="P17" s="47" t="s">
        <v>80</v>
      </c>
      <c r="Q17" s="47" t="s">
        <v>81</v>
      </c>
      <c r="R17" s="125" t="s">
        <v>92</v>
      </c>
      <c r="S17" s="48" t="s">
        <v>32</v>
      </c>
      <c r="T17" s="48" t="s">
        <v>31</v>
      </c>
      <c r="U17" s="48" t="s">
        <v>17</v>
      </c>
      <c r="V17" s="49" t="s">
        <v>18</v>
      </c>
      <c r="W17" s="48" t="s">
        <v>111</v>
      </c>
      <c r="X17" s="110" t="s">
        <v>16</v>
      </c>
      <c r="Y17" s="48" t="s">
        <v>32</v>
      </c>
      <c r="Z17" s="48" t="s">
        <v>51</v>
      </c>
      <c r="AA17" s="48" t="s">
        <v>109</v>
      </c>
      <c r="AB17" s="193" t="s">
        <v>112</v>
      </c>
      <c r="AC17" s="24"/>
      <c r="AD17" s="24"/>
      <c r="AE17" s="24"/>
      <c r="AF17" s="24" t="s">
        <v>104</v>
      </c>
      <c r="AG17" s="24" t="s">
        <v>105</v>
      </c>
      <c r="AH17" s="35" t="s">
        <v>108</v>
      </c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</row>
    <row r="18" spans="2:52" x14ac:dyDescent="0.2">
      <c r="B18" s="50"/>
      <c r="C18" s="51"/>
      <c r="D18" s="223"/>
      <c r="E18" s="223"/>
      <c r="F18" s="223"/>
      <c r="G18" s="223"/>
      <c r="H18" s="223"/>
      <c r="I18" s="52"/>
      <c r="J18" s="29"/>
      <c r="K18" s="29"/>
      <c r="L18" s="29"/>
      <c r="M18" s="31"/>
      <c r="N18" s="53"/>
      <c r="O18" s="54"/>
      <c r="P18" s="54"/>
      <c r="Q18" s="54"/>
      <c r="R18" s="27"/>
      <c r="S18" s="29"/>
      <c r="T18" s="29"/>
      <c r="U18" s="27"/>
      <c r="V18" s="55"/>
      <c r="W18" s="27"/>
      <c r="X18" s="26"/>
      <c r="Y18" s="27"/>
      <c r="Z18" s="27"/>
      <c r="AA18" s="27"/>
      <c r="AB18" s="28"/>
      <c r="AC18" s="24"/>
      <c r="AD18" s="24"/>
      <c r="AE18" s="24"/>
      <c r="AF18" s="24">
        <v>900000</v>
      </c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</row>
    <row r="19" spans="2:52" ht="25.5" x14ac:dyDescent="0.2">
      <c r="B19" s="56" t="s">
        <v>39</v>
      </c>
      <c r="C19" s="157"/>
      <c r="D19" s="156"/>
      <c r="E19" s="156"/>
      <c r="F19" s="156"/>
      <c r="G19" s="156"/>
      <c r="H19" s="156"/>
      <c r="I19" s="121"/>
      <c r="J19" s="24"/>
      <c r="K19" s="24"/>
      <c r="L19" s="24"/>
      <c r="M19" s="34"/>
      <c r="N19" s="57"/>
      <c r="O19" s="58"/>
      <c r="P19" s="58"/>
      <c r="Q19" s="58"/>
      <c r="R19" s="59"/>
      <c r="S19" s="24"/>
      <c r="U19" s="59"/>
      <c r="V19" s="60"/>
      <c r="W19" s="64" t="s">
        <v>91</v>
      </c>
      <c r="X19" s="32"/>
      <c r="Y19" s="104"/>
      <c r="Z19" s="104"/>
      <c r="AA19" s="104"/>
      <c r="AB19" s="42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</row>
    <row r="20" spans="2:52" ht="28.5" customHeight="1" x14ac:dyDescent="0.2">
      <c r="B20" s="56"/>
      <c r="C20" s="157"/>
      <c r="D20" s="202" t="s">
        <v>75</v>
      </c>
      <c r="E20" s="224"/>
      <c r="F20" s="224"/>
      <c r="G20" s="224"/>
      <c r="H20" s="225"/>
      <c r="I20" s="121" t="s">
        <v>30</v>
      </c>
      <c r="J20" s="24">
        <v>0</v>
      </c>
      <c r="K20" s="24" t="s">
        <v>12</v>
      </c>
      <c r="L20" s="24">
        <v>3</v>
      </c>
      <c r="M20" s="34"/>
      <c r="N20" s="194"/>
      <c r="O20" s="194"/>
      <c r="P20" s="194"/>
      <c r="Q20" s="194"/>
      <c r="R20" s="24">
        <f>(+N20*3+O20*3+P20+Q20)/8</f>
        <v>0</v>
      </c>
      <c r="S20" s="24">
        <f>+R20</f>
        <v>0</v>
      </c>
      <c r="T20" s="59">
        <v>0</v>
      </c>
      <c r="U20" s="59">
        <v>150</v>
      </c>
      <c r="V20" s="124">
        <f>TRUNC((+S20/3*U20)*1000)/1000</f>
        <v>0</v>
      </c>
      <c r="W20" s="188">
        <v>1.5</v>
      </c>
      <c r="X20" s="189">
        <v>1</v>
      </c>
      <c r="Y20" s="190">
        <f>IF(S20=0,1,X20)</f>
        <v>1</v>
      </c>
      <c r="Z20" s="191">
        <f>TRUNC((IF(28=0,T20,+Y20*V20)*1000))/1000</f>
        <v>0</v>
      </c>
      <c r="AA20" s="192" t="s">
        <v>110</v>
      </c>
      <c r="AB20" s="154">
        <f>+V20</f>
        <v>0</v>
      </c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</row>
    <row r="21" spans="2:52" ht="26.25" customHeight="1" x14ac:dyDescent="0.2">
      <c r="B21" s="56"/>
      <c r="C21" s="157"/>
      <c r="D21" s="156"/>
      <c r="E21" s="156"/>
      <c r="F21" s="156"/>
      <c r="G21" s="156"/>
      <c r="H21" s="156"/>
      <c r="I21" s="121" t="s">
        <v>27</v>
      </c>
      <c r="J21" s="24">
        <v>1</v>
      </c>
      <c r="K21" s="24"/>
      <c r="L21" s="24"/>
      <c r="M21" s="34"/>
      <c r="N21" s="63"/>
      <c r="O21" s="63"/>
      <c r="P21" s="63"/>
      <c r="Q21" s="63"/>
      <c r="R21" s="24"/>
      <c r="S21" s="24"/>
      <c r="T21" s="24"/>
      <c r="V21" s="114"/>
      <c r="X21" s="32"/>
      <c r="Y21" s="104"/>
      <c r="Z21" s="141"/>
      <c r="AA21" s="141"/>
      <c r="AB21" s="33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</row>
    <row r="22" spans="2:52" x14ac:dyDescent="0.2">
      <c r="B22" s="32"/>
      <c r="I22" s="121"/>
      <c r="J22" s="24"/>
      <c r="K22" s="24"/>
      <c r="L22" s="24"/>
      <c r="M22" s="34"/>
      <c r="N22" s="63"/>
      <c r="O22" s="57"/>
      <c r="P22" s="57"/>
      <c r="Q22" s="57"/>
      <c r="R22" s="24"/>
      <c r="S22" s="24"/>
      <c r="T22" s="24"/>
      <c r="U22" s="24"/>
      <c r="V22" s="113"/>
      <c r="W22" s="24"/>
      <c r="X22" s="34"/>
      <c r="Y22" s="103"/>
      <c r="Z22" s="126"/>
      <c r="AA22" s="126"/>
      <c r="AB22" s="33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</row>
    <row r="23" spans="2:52" x14ac:dyDescent="0.2">
      <c r="B23" s="32"/>
      <c r="E23" s="65"/>
      <c r="I23" s="121"/>
      <c r="J23" s="122"/>
      <c r="K23" s="24"/>
      <c r="L23" s="24"/>
      <c r="M23" s="66"/>
      <c r="N23" s="63"/>
      <c r="O23" s="58"/>
      <c r="P23" s="58"/>
      <c r="Q23" s="58"/>
      <c r="T23" s="59"/>
      <c r="U23" s="59"/>
      <c r="V23" s="113"/>
      <c r="W23" s="2"/>
      <c r="X23" s="34"/>
      <c r="Y23" s="103"/>
      <c r="Z23" s="126"/>
      <c r="AA23" s="126"/>
      <c r="AB23" s="67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</row>
    <row r="24" spans="2:52" x14ac:dyDescent="0.2">
      <c r="B24" s="32"/>
      <c r="E24" s="218"/>
      <c r="F24" s="218"/>
      <c r="G24" s="218"/>
      <c r="H24" s="218"/>
      <c r="I24" s="121"/>
      <c r="J24" s="3"/>
      <c r="K24" s="68"/>
      <c r="L24" s="24"/>
      <c r="M24" s="34"/>
      <c r="N24" s="63"/>
      <c r="O24" s="58"/>
      <c r="P24" s="58"/>
      <c r="Q24" s="58"/>
      <c r="R24" s="24"/>
      <c r="T24" s="24"/>
      <c r="U24" s="59"/>
      <c r="V24" s="113"/>
      <c r="W24" s="2"/>
      <c r="X24" s="34"/>
      <c r="Y24" s="103"/>
      <c r="Z24" s="126"/>
      <c r="AA24" s="126"/>
      <c r="AB24" s="67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</row>
    <row r="25" spans="2:52" x14ac:dyDescent="0.2">
      <c r="B25" s="32" t="s">
        <v>29</v>
      </c>
      <c r="E25" s="69"/>
      <c r="F25" s="70"/>
      <c r="G25" s="70"/>
      <c r="H25" s="70"/>
      <c r="I25" s="121">
        <v>1365</v>
      </c>
      <c r="J25" s="24"/>
      <c r="K25" s="24"/>
      <c r="L25" s="24"/>
      <c r="M25" s="34"/>
      <c r="N25" s="63"/>
      <c r="O25" s="58"/>
      <c r="P25" s="58"/>
      <c r="Q25" s="58"/>
      <c r="R25" s="24"/>
      <c r="U25" s="59"/>
      <c r="V25" s="113"/>
      <c r="W25" s="105"/>
      <c r="X25" s="111"/>
      <c r="Y25" s="103"/>
      <c r="Z25" s="126"/>
      <c r="AA25" s="126"/>
      <c r="AB25" s="67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</row>
    <row r="26" spans="2:52" ht="36.75" customHeight="1" x14ac:dyDescent="0.2">
      <c r="B26" s="32"/>
      <c r="D26" s="203" t="s">
        <v>86</v>
      </c>
      <c r="E26" s="203"/>
      <c r="F26" s="203"/>
      <c r="G26" s="203"/>
      <c r="H26" s="204"/>
      <c r="I26" s="121" t="s">
        <v>83</v>
      </c>
      <c r="J26" s="24"/>
      <c r="K26" s="24"/>
      <c r="L26" s="24"/>
      <c r="M26" s="34"/>
      <c r="N26" s="63"/>
      <c r="O26" s="58"/>
      <c r="P26" s="58"/>
      <c r="Q26" s="58"/>
      <c r="R26" s="24"/>
      <c r="T26" s="24"/>
      <c r="U26" s="59"/>
      <c r="V26" s="113"/>
      <c r="W26" s="106" t="s">
        <v>106</v>
      </c>
      <c r="X26" s="111"/>
      <c r="Y26" s="103"/>
      <c r="Z26" s="126"/>
      <c r="AA26" s="142" t="s">
        <v>107</v>
      </c>
      <c r="AB26" s="67"/>
      <c r="AD26" s="24"/>
      <c r="AE26" s="24" t="s">
        <v>98</v>
      </c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</row>
    <row r="27" spans="2:52" ht="27.75" customHeight="1" x14ac:dyDescent="0.2">
      <c r="B27" s="32"/>
      <c r="D27" s="156" t="s">
        <v>73</v>
      </c>
      <c r="E27" s="205" t="s">
        <v>87</v>
      </c>
      <c r="F27" s="205"/>
      <c r="G27" s="205"/>
      <c r="H27" s="206"/>
      <c r="I27" s="121" t="s">
        <v>30</v>
      </c>
      <c r="J27" s="24">
        <f>+I25</f>
        <v>1365</v>
      </c>
      <c r="K27" s="24" t="s">
        <v>12</v>
      </c>
      <c r="L27" s="24" t="s">
        <v>43</v>
      </c>
      <c r="M27" s="34"/>
      <c r="N27" s="194"/>
      <c r="O27" s="194"/>
      <c r="P27" s="194"/>
      <c r="Q27" s="194"/>
      <c r="R27" s="24">
        <f>(+N27*3+O27*3+P27+Q27)/8</f>
        <v>0</v>
      </c>
      <c r="S27" s="151">
        <f>+R27/$I$25</f>
        <v>0</v>
      </c>
      <c r="T27" s="59">
        <v>0</v>
      </c>
      <c r="U27" s="59">
        <v>150</v>
      </c>
      <c r="V27" s="124">
        <f>IF(SUM(N27:Q31)&gt;4*I25,0,TRUNC((+S27*U27)*1000)/1000)</f>
        <v>0</v>
      </c>
      <c r="W27" s="219">
        <v>100</v>
      </c>
      <c r="X27" s="177">
        <v>1</v>
      </c>
      <c r="Y27" s="178">
        <f>IF(S27="ja",1,X27)</f>
        <v>1</v>
      </c>
      <c r="Z27" s="179">
        <f>TRUNC((IF(28=0,T27,+Y27*V27)*1000))/1000</f>
        <v>0</v>
      </c>
      <c r="AA27" s="220">
        <f>+W27</f>
        <v>100</v>
      </c>
      <c r="AB27" s="118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</row>
    <row r="28" spans="2:52" ht="39" customHeight="1" x14ac:dyDescent="0.2">
      <c r="B28" s="32"/>
      <c r="D28" s="24" t="s">
        <v>43</v>
      </c>
      <c r="E28" s="207" t="s">
        <v>95</v>
      </c>
      <c r="F28" s="207"/>
      <c r="G28" s="207"/>
      <c r="H28" s="208"/>
      <c r="I28" s="121" t="s">
        <v>30</v>
      </c>
      <c r="J28" s="24" t="s">
        <v>43</v>
      </c>
      <c r="K28" s="24" t="s">
        <v>12</v>
      </c>
      <c r="L28" s="24" t="s">
        <v>74</v>
      </c>
      <c r="M28" s="34"/>
      <c r="N28" s="194"/>
      <c r="O28" s="194"/>
      <c r="P28" s="194"/>
      <c r="Q28" s="194"/>
      <c r="R28" s="24">
        <f t="shared" ref="R28:R30" si="0">(+N28*3+O28*3+P28+Q28)/8</f>
        <v>0</v>
      </c>
      <c r="S28" s="151">
        <f t="shared" ref="S28:S30" si="1">+R28/$I$25</f>
        <v>0</v>
      </c>
      <c r="T28" s="59">
        <v>0</v>
      </c>
      <c r="U28" s="59">
        <v>90</v>
      </c>
      <c r="V28" s="124">
        <f>IF(SUM(N27:Q31)&gt;4*I25,0,TRUNC((+S28*U28)*1000)/1000)</f>
        <v>0</v>
      </c>
      <c r="W28" s="219"/>
      <c r="X28" s="177">
        <v>1</v>
      </c>
      <c r="Y28" s="178">
        <f>IF(S28="ja",1,X28)</f>
        <v>1</v>
      </c>
      <c r="Z28" s="179">
        <f t="shared" ref="Z28:Z30" si="2">TRUNC((IF(28=0,T28,+Y28*V28)*1000))/1000</f>
        <v>0</v>
      </c>
      <c r="AA28" s="220"/>
      <c r="AB28" s="146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</row>
    <row r="29" spans="2:52" x14ac:dyDescent="0.2">
      <c r="B29" s="32"/>
      <c r="D29" s="24" t="s">
        <v>74</v>
      </c>
      <c r="E29" s="205" t="s">
        <v>88</v>
      </c>
      <c r="F29" s="205"/>
      <c r="G29" s="205"/>
      <c r="H29" s="206"/>
      <c r="I29" s="121" t="s">
        <v>30</v>
      </c>
      <c r="J29" s="24" t="s">
        <v>74</v>
      </c>
      <c r="K29" s="24" t="s">
        <v>12</v>
      </c>
      <c r="L29" s="24" t="s">
        <v>48</v>
      </c>
      <c r="M29" s="34"/>
      <c r="N29" s="194"/>
      <c r="O29" s="194"/>
      <c r="P29" s="194"/>
      <c r="Q29" s="194"/>
      <c r="R29" s="24">
        <f t="shared" si="0"/>
        <v>0</v>
      </c>
      <c r="S29" s="151">
        <f t="shared" si="1"/>
        <v>0</v>
      </c>
      <c r="T29" s="59">
        <v>0</v>
      </c>
      <c r="U29" s="59">
        <v>0</v>
      </c>
      <c r="V29" s="124">
        <f>IF(SUM(N27:Q31)&gt;4*I25,0,TRUNC((+S29*U29)*1000)/1000)</f>
        <v>0</v>
      </c>
      <c r="W29" s="219"/>
      <c r="X29" s="177">
        <v>1</v>
      </c>
      <c r="Y29" s="178">
        <f t="shared" ref="Y29:Y30" si="3">IF(S29="ja",1,X29)</f>
        <v>1</v>
      </c>
      <c r="Z29" s="179">
        <f t="shared" si="2"/>
        <v>0</v>
      </c>
      <c r="AA29" s="220"/>
      <c r="AB29" s="146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</row>
    <row r="30" spans="2:52" x14ac:dyDescent="0.2">
      <c r="B30" s="32"/>
      <c r="D30" s="24" t="s">
        <v>48</v>
      </c>
      <c r="E30" s="205" t="s">
        <v>89</v>
      </c>
      <c r="F30" s="205"/>
      <c r="G30" s="205"/>
      <c r="H30" s="206"/>
      <c r="I30" s="121" t="s">
        <v>30</v>
      </c>
      <c r="J30" s="24" t="s">
        <v>48</v>
      </c>
      <c r="K30" s="24" t="s">
        <v>12</v>
      </c>
      <c r="L30" s="24" t="s">
        <v>52</v>
      </c>
      <c r="M30" s="34"/>
      <c r="N30" s="194"/>
      <c r="O30" s="194"/>
      <c r="P30" s="194"/>
      <c r="Q30" s="194"/>
      <c r="R30" s="24">
        <f t="shared" si="0"/>
        <v>0</v>
      </c>
      <c r="S30" s="151">
        <f t="shared" si="1"/>
        <v>0</v>
      </c>
      <c r="T30" s="59">
        <v>-100</v>
      </c>
      <c r="U30" s="59">
        <v>0</v>
      </c>
      <c r="V30" s="124">
        <f>IF(SUM(N27:Q31)&gt;4*I25,0,TRUNC((+S30*T30)*1000)/1000)</f>
        <v>0</v>
      </c>
      <c r="W30" s="219"/>
      <c r="X30" s="177">
        <v>1</v>
      </c>
      <c r="Y30" s="178">
        <f t="shared" si="3"/>
        <v>1</v>
      </c>
      <c r="Z30" s="179">
        <f t="shared" si="2"/>
        <v>0</v>
      </c>
      <c r="AA30" s="220"/>
      <c r="AB30" s="146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</row>
    <row r="31" spans="2:52" ht="26.1" customHeight="1" x14ac:dyDescent="0.2">
      <c r="B31" s="32"/>
      <c r="D31" s="24" t="s">
        <v>52</v>
      </c>
      <c r="E31" s="205" t="s">
        <v>90</v>
      </c>
      <c r="F31" s="205"/>
      <c r="G31" s="205"/>
      <c r="H31" s="206"/>
      <c r="I31" s="121" t="s">
        <v>30</v>
      </c>
      <c r="J31" s="24" t="s">
        <v>52</v>
      </c>
      <c r="K31" s="24" t="s">
        <v>12</v>
      </c>
      <c r="L31" s="24">
        <v>0</v>
      </c>
      <c r="M31" s="34"/>
      <c r="N31" s="72">
        <f>IF($I$25-SUM(N27:N30)&lt;0,"fout",$I$25-SUM(N27:N30))</f>
        <v>1365</v>
      </c>
      <c r="O31" s="72">
        <f>IF($I$25-SUM(O27:O30)&lt;0,"fout",$I$25-SUM(O27:O30))</f>
        <v>1365</v>
      </c>
      <c r="P31" s="72">
        <f t="shared" ref="P31:Q31" si="4">IF($I$25-SUM(P27:P30)&lt;0,"fout",$I$25-SUM(P27:P30))</f>
        <v>1365</v>
      </c>
      <c r="Q31" s="72">
        <f t="shared" si="4"/>
        <v>1365</v>
      </c>
      <c r="R31" s="73">
        <f>I25-SUM(R27:R30)</f>
        <v>1365</v>
      </c>
      <c r="S31" s="152">
        <f>1-SUM(S27:S30)</f>
        <v>1</v>
      </c>
      <c r="T31" s="59">
        <v>-150</v>
      </c>
      <c r="U31" s="59">
        <v>0</v>
      </c>
      <c r="V31" s="124">
        <f>IF(SUM(N27:Q31)&gt;4*I25,0,TRUNC((+S31*T31)*1000)/1000)</f>
        <v>-150</v>
      </c>
      <c r="X31" s="120"/>
      <c r="Y31" s="104"/>
      <c r="Z31" s="141">
        <f>+V31</f>
        <v>-150</v>
      </c>
      <c r="AA31" s="141"/>
      <c r="AB31" s="154">
        <f>SUM(V27:V31)</f>
        <v>-150</v>
      </c>
      <c r="AE31" s="24">
        <v>13.736000000000001</v>
      </c>
      <c r="AF31" s="175">
        <f>+AB31/1000*$AF$18</f>
        <v>-135000</v>
      </c>
      <c r="AG31" s="167">
        <f>0.95*I25*W27</f>
        <v>129675</v>
      </c>
      <c r="AH31" s="167">
        <f>+I25*0.05*AA27</f>
        <v>6825</v>
      </c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</row>
    <row r="32" spans="2:52" x14ac:dyDescent="0.2">
      <c r="B32" s="32"/>
      <c r="E32" s="69"/>
      <c r="F32" s="70"/>
      <c r="G32" s="70"/>
      <c r="H32" s="70"/>
      <c r="I32" s="121"/>
      <c r="J32" s="24"/>
      <c r="K32" s="24"/>
      <c r="L32" s="24"/>
      <c r="M32" s="34"/>
      <c r="N32" s="63"/>
      <c r="O32" s="57"/>
      <c r="P32" s="57"/>
      <c r="Q32" s="57"/>
      <c r="R32" s="24"/>
      <c r="S32" s="24"/>
      <c r="T32" s="24"/>
      <c r="U32" s="24"/>
      <c r="V32" s="123"/>
      <c r="W32" s="119"/>
      <c r="X32" s="111"/>
      <c r="Y32" s="142"/>
      <c r="Z32" s="126"/>
      <c r="AA32" s="126"/>
      <c r="AB32" s="146"/>
      <c r="AD32" s="24"/>
      <c r="AE32" s="166">
        <f>+AB31/AE31</f>
        <v>-10.920209668025626</v>
      </c>
      <c r="AF32" s="24">
        <f>ROUND(+AF31/I25,-1)</f>
        <v>-100</v>
      </c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Z32" s="160"/>
    </row>
    <row r="33" spans="1:57" x14ac:dyDescent="0.2">
      <c r="B33" s="32"/>
      <c r="E33" s="69"/>
      <c r="F33" s="70"/>
      <c r="G33" s="70"/>
      <c r="H33" s="70"/>
      <c r="I33" s="121"/>
      <c r="J33" s="24"/>
      <c r="K33" s="24"/>
      <c r="L33" s="24"/>
      <c r="M33" s="34"/>
      <c r="N33" s="63"/>
      <c r="O33" s="58"/>
      <c r="P33" s="58"/>
      <c r="Q33" s="58"/>
      <c r="R33" s="24"/>
      <c r="S33" s="24"/>
      <c r="T33" s="59"/>
      <c r="U33" s="59"/>
      <c r="V33" s="123"/>
      <c r="W33" s="107"/>
      <c r="X33" s="111"/>
      <c r="Y33" s="103"/>
      <c r="Z33" s="126"/>
      <c r="AA33" s="126"/>
      <c r="AB33" s="147"/>
      <c r="AD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Z33" s="160"/>
    </row>
    <row r="34" spans="1:57" s="161" customFormat="1" x14ac:dyDescent="0.2">
      <c r="A34" s="25"/>
      <c r="B34" s="32"/>
      <c r="C34" s="23"/>
      <c r="D34" s="23"/>
      <c r="E34" s="69"/>
      <c r="F34" s="70"/>
      <c r="G34" s="70"/>
      <c r="H34" s="70"/>
      <c r="I34" s="121"/>
      <c r="J34" s="24"/>
      <c r="K34" s="24"/>
      <c r="L34" s="24"/>
      <c r="M34" s="34"/>
      <c r="N34" s="74"/>
      <c r="O34" s="58"/>
      <c r="P34" s="58"/>
      <c r="Q34" s="58"/>
      <c r="R34" s="24"/>
      <c r="S34" s="24"/>
      <c r="T34" s="24"/>
      <c r="U34" s="59"/>
      <c r="V34" s="123"/>
      <c r="W34" s="107"/>
      <c r="X34" s="34"/>
      <c r="Y34" s="103"/>
      <c r="Z34" s="126"/>
      <c r="AA34" s="126"/>
      <c r="AB34" s="147"/>
      <c r="AC34" s="23"/>
      <c r="AD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3"/>
      <c r="AU34" s="23"/>
      <c r="AV34" s="23"/>
      <c r="AW34" s="159"/>
      <c r="AX34" s="159"/>
      <c r="AY34" s="159"/>
    </row>
    <row r="35" spans="1:57" s="161" customFormat="1" x14ac:dyDescent="0.2">
      <c r="A35" s="25"/>
      <c r="B35" s="32" t="s">
        <v>54</v>
      </c>
      <c r="C35" s="23"/>
      <c r="D35" s="23"/>
      <c r="E35" s="69"/>
      <c r="F35" s="25"/>
      <c r="G35" s="70"/>
      <c r="H35" s="70"/>
      <c r="I35" s="121"/>
      <c r="J35" s="24"/>
      <c r="K35" s="24"/>
      <c r="L35" s="24"/>
      <c r="M35" s="34"/>
      <c r="N35" s="74"/>
      <c r="O35" s="58"/>
      <c r="P35" s="58"/>
      <c r="Q35" s="58"/>
      <c r="R35" s="24"/>
      <c r="S35" s="24"/>
      <c r="T35" s="24"/>
      <c r="U35" s="59"/>
      <c r="V35" s="123"/>
      <c r="W35" s="108"/>
      <c r="X35" s="34"/>
      <c r="Y35" s="103"/>
      <c r="Z35" s="126"/>
      <c r="AA35" s="126"/>
      <c r="AB35" s="147"/>
      <c r="AC35" s="23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3"/>
      <c r="AU35" s="23"/>
      <c r="AV35" s="23"/>
      <c r="AW35" s="159"/>
      <c r="AX35" s="159"/>
      <c r="AY35" s="159"/>
    </row>
    <row r="36" spans="1:57" s="161" customFormat="1" x14ac:dyDescent="0.2">
      <c r="A36" s="25"/>
      <c r="B36" s="32"/>
      <c r="C36" s="23"/>
      <c r="D36" s="23"/>
      <c r="E36" s="69"/>
      <c r="F36" s="70"/>
      <c r="G36" s="70"/>
      <c r="H36" s="70"/>
      <c r="I36" s="121"/>
      <c r="J36" s="24"/>
      <c r="K36" s="24"/>
      <c r="L36" s="24"/>
      <c r="M36" s="34"/>
      <c r="N36" s="74"/>
      <c r="O36" s="58"/>
      <c r="P36" s="58"/>
      <c r="Q36" s="58"/>
      <c r="R36" s="24"/>
      <c r="S36" s="24"/>
      <c r="T36" s="24"/>
      <c r="U36" s="59"/>
      <c r="V36" s="123"/>
      <c r="W36" s="107"/>
      <c r="X36" s="34"/>
      <c r="Y36" s="103"/>
      <c r="Z36" s="126"/>
      <c r="AA36" s="126"/>
      <c r="AB36" s="147"/>
      <c r="AC36" s="23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3"/>
      <c r="AU36" s="23"/>
      <c r="AV36" s="23"/>
      <c r="AW36" s="159"/>
      <c r="AX36" s="159"/>
      <c r="AY36" s="159"/>
    </row>
    <row r="37" spans="1:57" s="161" customFormat="1" x14ac:dyDescent="0.2">
      <c r="A37" s="25"/>
      <c r="B37" s="32">
        <v>145</v>
      </c>
      <c r="C37" s="23" t="s">
        <v>82</v>
      </c>
      <c r="D37" s="23"/>
      <c r="E37" s="75" t="s">
        <v>55</v>
      </c>
      <c r="F37" s="23"/>
      <c r="G37" s="23"/>
      <c r="H37" s="23"/>
      <c r="I37" s="121" t="s">
        <v>84</v>
      </c>
      <c r="J37" s="24">
        <v>55</v>
      </c>
      <c r="K37" s="24" t="s">
        <v>85</v>
      </c>
      <c r="L37" s="24"/>
      <c r="M37" s="34"/>
      <c r="N37" s="74"/>
      <c r="O37" s="57"/>
      <c r="P37" s="57"/>
      <c r="Q37" s="57"/>
      <c r="R37" s="24"/>
      <c r="S37" s="24"/>
      <c r="T37" s="24"/>
      <c r="U37" s="24"/>
      <c r="V37" s="123"/>
      <c r="W37" s="121"/>
      <c r="X37" s="34"/>
      <c r="Y37" s="103"/>
      <c r="Z37" s="126"/>
      <c r="AA37" s="126"/>
      <c r="AB37" s="148"/>
      <c r="AC37" s="23"/>
      <c r="AD37" s="24"/>
      <c r="AE37" s="24" t="s">
        <v>97</v>
      </c>
      <c r="AF37" s="24"/>
      <c r="AG37" s="24"/>
      <c r="AH37" s="24"/>
      <c r="AI37" s="24"/>
      <c r="AJ37" s="24"/>
      <c r="AL37" s="24"/>
      <c r="AM37" s="24"/>
      <c r="AN37" s="24"/>
      <c r="AO37" s="24"/>
      <c r="AP37" s="24"/>
      <c r="AQ37" s="24"/>
      <c r="AR37" s="24"/>
      <c r="AS37" s="24"/>
      <c r="AT37" s="23"/>
      <c r="AU37" s="23"/>
      <c r="AV37" s="23"/>
      <c r="AW37" s="159"/>
      <c r="AX37" s="159"/>
      <c r="AY37" s="159"/>
    </row>
    <row r="38" spans="1:57" s="161" customFormat="1" ht="12.75" hidden="1" customHeight="1" x14ac:dyDescent="0.2">
      <c r="A38" s="86"/>
      <c r="B38" s="76"/>
      <c r="C38" s="77"/>
      <c r="D38" s="77" t="s">
        <v>43</v>
      </c>
      <c r="E38" s="78" t="s">
        <v>44</v>
      </c>
      <c r="F38" s="77"/>
      <c r="G38" s="77"/>
      <c r="H38" s="77"/>
      <c r="I38" s="79" t="s">
        <v>30</v>
      </c>
      <c r="J38" s="80">
        <v>100</v>
      </c>
      <c r="K38" s="80" t="s">
        <v>12</v>
      </c>
      <c r="L38" s="80" t="s">
        <v>43</v>
      </c>
      <c r="M38" s="81"/>
      <c r="N38" s="82">
        <v>0</v>
      </c>
      <c r="O38" s="83">
        <v>0</v>
      </c>
      <c r="P38" s="83">
        <v>0</v>
      </c>
      <c r="Q38" s="83">
        <v>0</v>
      </c>
      <c r="R38" s="80">
        <v>0</v>
      </c>
      <c r="S38" s="84">
        <f>+R38</f>
        <v>0</v>
      </c>
      <c r="T38" s="85"/>
      <c r="U38" s="85"/>
      <c r="V38" s="112">
        <f>IF(SUM(N38:Q42)&gt;4*B37,0,TRUNC((+S38*U38)*1000)/1000)</f>
        <v>0</v>
      </c>
      <c r="W38" s="109"/>
      <c r="X38" s="81">
        <v>1</v>
      </c>
      <c r="Y38" s="143">
        <f>IF(S38=0,1,X38)</f>
        <v>1</v>
      </c>
      <c r="Z38" s="144">
        <f>IF(S38=0,V38,+Y38)*V38</f>
        <v>0</v>
      </c>
      <c r="AA38" s="144"/>
      <c r="AB38" s="149"/>
      <c r="AC38" s="77"/>
      <c r="AD38" s="80"/>
      <c r="AE38" s="24"/>
      <c r="AF38" s="175">
        <f>+AB42/1000*$AF$18</f>
        <v>49500</v>
      </c>
      <c r="AG38" s="167">
        <f>0.95*B37*W40</f>
        <v>46835</v>
      </c>
      <c r="AH38" s="167">
        <f>+B37*0.05*AA40</f>
        <v>2465</v>
      </c>
      <c r="AI38" s="24"/>
      <c r="AJ38" s="24"/>
      <c r="AL38" s="24"/>
      <c r="AM38" s="24"/>
      <c r="AN38" s="24"/>
      <c r="AO38" s="24"/>
      <c r="AP38" s="24"/>
      <c r="AQ38" s="24"/>
      <c r="AR38" s="24"/>
      <c r="AS38" s="24"/>
      <c r="AT38" s="23"/>
      <c r="AU38" s="23"/>
      <c r="AV38" s="23"/>
      <c r="AW38" s="159"/>
      <c r="AX38" s="159"/>
      <c r="AY38" s="159"/>
    </row>
    <row r="39" spans="1:57" s="161" customFormat="1" ht="12.75" hidden="1" customHeight="1" x14ac:dyDescent="0.2">
      <c r="A39" s="86"/>
      <c r="B39" s="76"/>
      <c r="C39" s="77"/>
      <c r="D39" s="77" t="s">
        <v>42</v>
      </c>
      <c r="E39" s="78" t="s">
        <v>45</v>
      </c>
      <c r="F39" s="77"/>
      <c r="G39" s="77"/>
      <c r="H39" s="77"/>
      <c r="I39" s="79" t="s">
        <v>30</v>
      </c>
      <c r="J39" s="80" t="s">
        <v>43</v>
      </c>
      <c r="K39" s="80" t="s">
        <v>12</v>
      </c>
      <c r="L39" s="80" t="s">
        <v>42</v>
      </c>
      <c r="M39" s="81"/>
      <c r="N39" s="82">
        <v>0</v>
      </c>
      <c r="O39" s="83">
        <v>0</v>
      </c>
      <c r="P39" s="83">
        <v>0</v>
      </c>
      <c r="Q39" s="83">
        <v>0</v>
      </c>
      <c r="R39" s="80">
        <v>0</v>
      </c>
      <c r="S39" s="84">
        <f>IF(S38+R39&gt;100,0,+R39)</f>
        <v>0</v>
      </c>
      <c r="T39" s="85"/>
      <c r="U39" s="85"/>
      <c r="V39" s="112">
        <f>IF(SUM(N37:Q41)&gt;4*B37,0,TRUNC((+S39*U39)*1000)/1000)</f>
        <v>0</v>
      </c>
      <c r="W39" s="109"/>
      <c r="X39" s="81">
        <v>1</v>
      </c>
      <c r="Y39" s="143">
        <f>IF(S39=0,1,X39)</f>
        <v>1</v>
      </c>
      <c r="Z39" s="144">
        <f>IF(S39=0,V39,+Y39)*V39</f>
        <v>0</v>
      </c>
      <c r="AA39" s="144"/>
      <c r="AB39" s="149"/>
      <c r="AC39" s="77"/>
      <c r="AD39" s="80"/>
      <c r="AE39" s="24"/>
      <c r="AF39" s="180">
        <f>+AF38/B37</f>
        <v>341.37931034482756</v>
      </c>
      <c r="AG39" s="24"/>
      <c r="AH39" s="24"/>
      <c r="AI39" s="24"/>
      <c r="AJ39" s="24"/>
      <c r="AL39" s="24"/>
      <c r="AM39" s="24"/>
      <c r="AN39" s="24"/>
      <c r="AO39" s="24"/>
      <c r="AP39" s="24"/>
      <c r="AQ39" s="24"/>
      <c r="AR39" s="24"/>
      <c r="AS39" s="24"/>
      <c r="AT39" s="23"/>
      <c r="AU39" s="23"/>
      <c r="AV39" s="23"/>
      <c r="AW39" s="159"/>
      <c r="AX39" s="159"/>
      <c r="AY39" s="159"/>
    </row>
    <row r="40" spans="1:57" s="161" customFormat="1" x14ac:dyDescent="0.2">
      <c r="A40" s="25"/>
      <c r="B40" s="32"/>
      <c r="C40" s="23"/>
      <c r="D40" s="23" t="s">
        <v>46</v>
      </c>
      <c r="E40" s="155" t="s">
        <v>47</v>
      </c>
      <c r="F40" s="23"/>
      <c r="G40" s="23"/>
      <c r="H40" s="23"/>
      <c r="I40" s="121" t="s">
        <v>82</v>
      </c>
      <c r="J40" s="24">
        <f>+B37</f>
        <v>145</v>
      </c>
      <c r="K40" s="24" t="s">
        <v>12</v>
      </c>
      <c r="L40" s="24" t="s">
        <v>46</v>
      </c>
      <c r="M40" s="34"/>
      <c r="N40" s="194"/>
      <c r="O40" s="194"/>
      <c r="P40" s="194"/>
      <c r="Q40" s="194"/>
      <c r="R40" s="123">
        <f t="shared" ref="R40:R41" si="5">(+N40*3+O40*3+P40+Q40)/8</f>
        <v>0</v>
      </c>
      <c r="S40" s="22">
        <f>+R40/$B$37</f>
        <v>0</v>
      </c>
      <c r="T40" s="102">
        <v>0</v>
      </c>
      <c r="U40" s="101">
        <f>+J37</f>
        <v>55</v>
      </c>
      <c r="V40" s="162">
        <f>IF(SUM(N38:Q42)&gt;4*B37,0,TRUNC((+S40*U40)*1000)/1000)</f>
        <v>0</v>
      </c>
      <c r="W40" s="196">
        <v>340</v>
      </c>
      <c r="X40" s="176">
        <v>1</v>
      </c>
      <c r="Y40" s="103">
        <f>IF(S40=0,1,X40)</f>
        <v>1</v>
      </c>
      <c r="Z40" s="126">
        <f t="shared" ref="Z40:Z41" si="6">TRUNC((IF(28=0,T40,+Y40*V40)*1000))/1000</f>
        <v>0</v>
      </c>
      <c r="AA40" s="198">
        <f>+W40</f>
        <v>340</v>
      </c>
      <c r="AB40" s="149"/>
      <c r="AC40" s="23"/>
      <c r="AD40" s="24"/>
      <c r="AE40" s="24"/>
      <c r="AF40" s="24">
        <f>ROUND(+AF38/B37,-1)</f>
        <v>340</v>
      </c>
      <c r="AI40" s="24"/>
      <c r="AJ40" s="24"/>
      <c r="AL40" s="24"/>
      <c r="AM40" s="24"/>
      <c r="AN40" s="24"/>
      <c r="AO40" s="24"/>
      <c r="AP40" s="24"/>
      <c r="AQ40" s="24"/>
      <c r="AR40" s="24"/>
      <c r="AS40" s="24"/>
      <c r="AT40" s="23"/>
      <c r="AU40" s="23"/>
      <c r="AV40" s="23"/>
      <c r="AW40" s="159"/>
      <c r="AX40" s="159"/>
      <c r="AY40" s="159"/>
    </row>
    <row r="41" spans="1:57" s="161" customFormat="1" x14ac:dyDescent="0.2">
      <c r="A41" s="25"/>
      <c r="B41" s="32"/>
      <c r="C41" s="23"/>
      <c r="D41" s="23" t="s">
        <v>48</v>
      </c>
      <c r="E41" s="155" t="s">
        <v>63</v>
      </c>
      <c r="F41" s="23"/>
      <c r="G41" s="23"/>
      <c r="H41" s="23"/>
      <c r="I41" s="121" t="s">
        <v>82</v>
      </c>
      <c r="J41" s="24" t="s">
        <v>46</v>
      </c>
      <c r="K41" s="24" t="s">
        <v>12</v>
      </c>
      <c r="L41" s="24" t="s">
        <v>48</v>
      </c>
      <c r="M41" s="34"/>
      <c r="N41" s="194"/>
      <c r="O41" s="194"/>
      <c r="P41" s="194"/>
      <c r="Q41" s="194"/>
      <c r="R41" s="123">
        <f t="shared" si="5"/>
        <v>0</v>
      </c>
      <c r="S41" s="22">
        <f t="shared" ref="S41:S42" si="7">+R41/$B$37</f>
        <v>0</v>
      </c>
      <c r="T41" s="102">
        <v>0</v>
      </c>
      <c r="U41" s="101">
        <f>+U40/2</f>
        <v>27.5</v>
      </c>
      <c r="V41" s="162">
        <f>IF(SUM(N38:Q42)&gt;4*B37,0,TRUNC((+S41*U41)*1000)/1000)</f>
        <v>0</v>
      </c>
      <c r="W41" s="196"/>
      <c r="X41" s="176">
        <v>1</v>
      </c>
      <c r="Y41" s="103">
        <f>IF(S41=0,1,X41)</f>
        <v>1</v>
      </c>
      <c r="Z41" s="126">
        <f t="shared" si="6"/>
        <v>0</v>
      </c>
      <c r="AA41" s="198"/>
      <c r="AB41" s="149"/>
      <c r="AC41" s="23"/>
      <c r="AD41" s="24"/>
      <c r="AE41" s="24"/>
      <c r="AI41" s="24"/>
      <c r="AJ41" s="24"/>
      <c r="AL41" s="24"/>
      <c r="AM41" s="24"/>
      <c r="AN41" s="24"/>
      <c r="AO41" s="24"/>
      <c r="AP41" s="24"/>
      <c r="AQ41" s="24"/>
      <c r="AR41" s="24"/>
      <c r="AS41" s="24"/>
      <c r="AT41" s="23"/>
      <c r="AU41" s="23"/>
      <c r="AV41" s="23"/>
      <c r="AW41" s="159"/>
      <c r="AX41" s="159"/>
      <c r="AY41" s="159"/>
    </row>
    <row r="42" spans="1:57" x14ac:dyDescent="0.2">
      <c r="B42" s="32"/>
      <c r="D42" s="23" t="s">
        <v>52</v>
      </c>
      <c r="E42" s="155" t="s">
        <v>53</v>
      </c>
      <c r="I42" s="121" t="s">
        <v>82</v>
      </c>
      <c r="J42" s="24" t="s">
        <v>48</v>
      </c>
      <c r="K42" s="24" t="s">
        <v>12</v>
      </c>
      <c r="L42" s="24">
        <v>0</v>
      </c>
      <c r="M42" s="34"/>
      <c r="N42" s="72">
        <f>IF($B$37-SUM(N40:N41)&lt;0,"fout",$B$37-SUM(N40:N41))</f>
        <v>145</v>
      </c>
      <c r="O42" s="72">
        <f t="shared" ref="O42:Q42" si="8">IF($B$37-SUM(O40:O41)&lt;0,"fout",$B$37-SUM(O40:O41))</f>
        <v>145</v>
      </c>
      <c r="P42" s="72">
        <f t="shared" si="8"/>
        <v>145</v>
      </c>
      <c r="Q42" s="72">
        <f t="shared" si="8"/>
        <v>145</v>
      </c>
      <c r="R42" s="87">
        <f>B37-SUM(R38:R41)</f>
        <v>145</v>
      </c>
      <c r="S42" s="22">
        <f t="shared" si="7"/>
        <v>1</v>
      </c>
      <c r="T42" s="102">
        <f>+Invulwaarden!S$7</f>
        <v>0</v>
      </c>
      <c r="U42" s="101">
        <f>+T42</f>
        <v>0</v>
      </c>
      <c r="V42" s="162">
        <f>IF(SUM(N38:Q42)&gt;4*B40,0,TRUNC((+S42*U42)*1000)/1000)</f>
        <v>0</v>
      </c>
      <c r="X42" s="117"/>
      <c r="Y42" s="104"/>
      <c r="Z42" s="104"/>
      <c r="AA42" s="104"/>
      <c r="AB42" s="153">
        <f>+J37</f>
        <v>55</v>
      </c>
      <c r="AD42" s="24"/>
      <c r="AE42" s="24">
        <v>49.31</v>
      </c>
      <c r="AF42" s="24"/>
      <c r="AG42" s="24"/>
      <c r="AH42" s="24"/>
      <c r="AI42" s="24"/>
      <c r="AJ42" s="24"/>
      <c r="AL42" s="24"/>
      <c r="AM42" s="24"/>
      <c r="AN42" s="24"/>
      <c r="AO42" s="24"/>
      <c r="AP42" s="24"/>
      <c r="AQ42" s="24"/>
      <c r="AR42" s="24"/>
      <c r="AS42" s="24"/>
      <c r="AZ42" s="161"/>
      <c r="BA42" s="161"/>
      <c r="BB42" s="161"/>
      <c r="BC42" s="161"/>
      <c r="BD42" s="161"/>
      <c r="BE42" s="161"/>
    </row>
    <row r="43" spans="1:57" x14ac:dyDescent="0.2">
      <c r="B43" s="32"/>
      <c r="E43" s="70"/>
      <c r="I43" s="121"/>
      <c r="J43" s="24"/>
      <c r="K43" s="24"/>
      <c r="L43" s="24"/>
      <c r="M43" s="34"/>
      <c r="N43" s="63"/>
      <c r="O43" s="74"/>
      <c r="P43" s="74"/>
      <c r="Q43" s="74"/>
      <c r="R43" s="24"/>
      <c r="S43" s="24"/>
      <c r="T43" s="59"/>
      <c r="U43" s="25"/>
      <c r="V43" s="88"/>
      <c r="W43" s="119"/>
      <c r="X43" s="34"/>
      <c r="Y43" s="145"/>
      <c r="Z43" s="126"/>
      <c r="AA43" s="126"/>
      <c r="AB43" s="149"/>
      <c r="AC43" s="25"/>
      <c r="AD43" s="25"/>
      <c r="AE43" s="166">
        <f>+AB42/AE42</f>
        <v>1.1153924153315757</v>
      </c>
      <c r="AF43" s="24"/>
      <c r="AG43" s="24"/>
      <c r="AH43" s="24"/>
      <c r="AI43" s="24"/>
      <c r="AJ43" s="24"/>
      <c r="AL43" s="24"/>
      <c r="AM43" s="24"/>
      <c r="AN43" s="24"/>
      <c r="AO43" s="24"/>
      <c r="AP43" s="24"/>
      <c r="AQ43" s="24"/>
      <c r="AR43" s="24"/>
      <c r="AS43" s="24"/>
      <c r="AZ43" s="161"/>
      <c r="BA43" s="161"/>
      <c r="BB43" s="161"/>
      <c r="BC43" s="161"/>
      <c r="BD43" s="161"/>
      <c r="BE43" s="161"/>
    </row>
    <row r="44" spans="1:57" x14ac:dyDescent="0.2">
      <c r="B44" s="32"/>
      <c r="E44" s="70"/>
      <c r="I44" s="121"/>
      <c r="J44" s="24"/>
      <c r="K44" s="24"/>
      <c r="L44" s="24"/>
      <c r="M44" s="34"/>
      <c r="N44" s="63"/>
      <c r="O44" s="74"/>
      <c r="P44" s="74"/>
      <c r="Q44" s="74"/>
      <c r="R44" s="24"/>
      <c r="S44" s="24"/>
      <c r="T44" s="59"/>
      <c r="U44" s="25"/>
      <c r="V44" s="88"/>
      <c r="W44" s="119"/>
      <c r="X44" s="34"/>
      <c r="Y44" s="145"/>
      <c r="Z44" s="126"/>
      <c r="AA44" s="126"/>
      <c r="AB44" s="149"/>
      <c r="AC44" s="25"/>
      <c r="AD44" s="25"/>
      <c r="AE44" s="25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Z44" s="161"/>
      <c r="BA44" s="161"/>
      <c r="BB44" s="161"/>
      <c r="BC44" s="161"/>
      <c r="BD44" s="161"/>
      <c r="BE44" s="161"/>
    </row>
    <row r="45" spans="1:57" x14ac:dyDescent="0.2">
      <c r="B45" s="32"/>
      <c r="E45" s="70"/>
      <c r="I45" s="121"/>
      <c r="J45" s="24"/>
      <c r="K45" s="24"/>
      <c r="L45" s="24"/>
      <c r="M45" s="34"/>
      <c r="N45" s="63"/>
      <c r="O45" s="74"/>
      <c r="P45" s="74"/>
      <c r="Q45" s="74"/>
      <c r="R45" s="24"/>
      <c r="S45" s="24"/>
      <c r="T45" s="59"/>
      <c r="U45" s="25"/>
      <c r="V45" s="88"/>
      <c r="W45" s="119"/>
      <c r="X45" s="34"/>
      <c r="Y45" s="145"/>
      <c r="Z45" s="126"/>
      <c r="AA45" s="126"/>
      <c r="AB45" s="149"/>
      <c r="AC45" s="25"/>
      <c r="AD45" s="25"/>
      <c r="AE45" s="25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Z45" s="161"/>
      <c r="BA45" s="161"/>
      <c r="BB45" s="161"/>
      <c r="BC45" s="161"/>
      <c r="BD45" s="161"/>
      <c r="BE45" s="161"/>
    </row>
    <row r="46" spans="1:57" x14ac:dyDescent="0.2">
      <c r="B46" s="32"/>
      <c r="E46" s="70"/>
      <c r="I46" s="121"/>
      <c r="J46" s="24"/>
      <c r="K46" s="24"/>
      <c r="L46" s="24"/>
      <c r="M46" s="34"/>
      <c r="N46" s="63"/>
      <c r="O46" s="74"/>
      <c r="P46" s="74"/>
      <c r="Q46" s="74"/>
      <c r="R46" s="24"/>
      <c r="S46" s="24"/>
      <c r="T46" s="59"/>
      <c r="U46" s="25"/>
      <c r="V46" s="88"/>
      <c r="W46" s="119"/>
      <c r="X46" s="34"/>
      <c r="Y46" s="103"/>
      <c r="Z46" s="126"/>
      <c r="AA46" s="126"/>
      <c r="AB46" s="148"/>
      <c r="AC46" s="25"/>
      <c r="AD46" s="25"/>
      <c r="AE46" s="25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Z46" s="161"/>
      <c r="BA46" s="161"/>
      <c r="BB46" s="161"/>
      <c r="BC46" s="161"/>
      <c r="BD46" s="161"/>
      <c r="BE46" s="161"/>
    </row>
    <row r="47" spans="1:57" s="161" customFormat="1" x14ac:dyDescent="0.2">
      <c r="A47" s="25"/>
      <c r="B47" s="32">
        <v>175</v>
      </c>
      <c r="C47" s="23" t="s">
        <v>82</v>
      </c>
      <c r="D47" s="23"/>
      <c r="E47" s="75" t="s">
        <v>41</v>
      </c>
      <c r="F47" s="23"/>
      <c r="G47" s="23"/>
      <c r="H47" s="23"/>
      <c r="I47" s="121" t="s">
        <v>84</v>
      </c>
      <c r="J47" s="24">
        <v>15</v>
      </c>
      <c r="K47" s="24" t="s">
        <v>85</v>
      </c>
      <c r="L47" s="24"/>
      <c r="M47" s="34"/>
      <c r="N47" s="74"/>
      <c r="O47" s="57"/>
      <c r="P47" s="57"/>
      <c r="Q47" s="57"/>
      <c r="R47" s="24"/>
      <c r="S47" s="24"/>
      <c r="T47" s="24"/>
      <c r="U47" s="24"/>
      <c r="V47" s="123"/>
      <c r="W47" s="121"/>
      <c r="X47" s="34"/>
      <c r="Y47" s="103"/>
      <c r="Z47" s="126"/>
      <c r="AA47" s="126"/>
      <c r="AB47" s="148"/>
      <c r="AC47" s="23"/>
      <c r="AD47" s="24"/>
      <c r="AE47" s="24" t="s">
        <v>99</v>
      </c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3"/>
      <c r="AU47" s="23"/>
      <c r="AV47" s="23"/>
      <c r="AW47" s="159"/>
      <c r="AX47" s="159"/>
      <c r="AY47" s="159"/>
    </row>
    <row r="48" spans="1:57" s="161" customFormat="1" ht="12.75" hidden="1" customHeight="1" x14ac:dyDescent="0.2">
      <c r="A48" s="86"/>
      <c r="B48" s="76"/>
      <c r="C48" s="77"/>
      <c r="D48" s="77" t="s">
        <v>43</v>
      </c>
      <c r="E48" s="78" t="s">
        <v>44</v>
      </c>
      <c r="F48" s="77"/>
      <c r="G48" s="77"/>
      <c r="H48" s="77"/>
      <c r="I48" s="79" t="s">
        <v>30</v>
      </c>
      <c r="J48" s="80">
        <v>100</v>
      </c>
      <c r="K48" s="80" t="s">
        <v>12</v>
      </c>
      <c r="L48" s="80" t="s">
        <v>43</v>
      </c>
      <c r="M48" s="81"/>
      <c r="N48" s="82">
        <v>0</v>
      </c>
      <c r="O48" s="83">
        <v>0</v>
      </c>
      <c r="P48" s="83">
        <v>0</v>
      </c>
      <c r="Q48" s="83">
        <v>0</v>
      </c>
      <c r="R48" s="80"/>
      <c r="S48" s="84">
        <f>+R48</f>
        <v>0</v>
      </c>
      <c r="T48" s="85"/>
      <c r="U48" s="85"/>
      <c r="V48" s="112">
        <f>IF(SUM(N48:Q52)&gt;4*B47,0,TRUNC((+S48*U48)*1000)/1000)</f>
        <v>0</v>
      </c>
      <c r="W48" s="109"/>
      <c r="X48" s="81">
        <v>1</v>
      </c>
      <c r="Y48" s="143">
        <f>IF(S48=0,1,X48)</f>
        <v>1</v>
      </c>
      <c r="Z48" s="144">
        <f>IF(S48=0,V48,+Y48)*V48</f>
        <v>0</v>
      </c>
      <c r="AA48" s="144"/>
      <c r="AB48" s="149"/>
      <c r="AC48" s="77"/>
      <c r="AD48" s="80"/>
      <c r="AE48" s="24"/>
      <c r="AF48" s="175">
        <f>+AB52/1000*$AF$18</f>
        <v>13500</v>
      </c>
      <c r="AG48" s="167">
        <f>+B47*W49*0.95</f>
        <v>13300</v>
      </c>
      <c r="AH48" s="167">
        <f>+B47*0.05*AA49</f>
        <v>700</v>
      </c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3"/>
      <c r="AU48" s="23"/>
      <c r="AV48" s="23"/>
      <c r="AW48" s="159"/>
      <c r="AX48" s="159"/>
      <c r="AY48" s="159"/>
    </row>
    <row r="49" spans="1:57" s="161" customFormat="1" x14ac:dyDescent="0.2">
      <c r="A49" s="25"/>
      <c r="B49" s="32"/>
      <c r="C49" s="23"/>
      <c r="D49" s="23" t="s">
        <v>42</v>
      </c>
      <c r="E49" s="155" t="s">
        <v>45</v>
      </c>
      <c r="F49" s="23"/>
      <c r="G49" s="23"/>
      <c r="H49" s="23"/>
      <c r="I49" s="121" t="s">
        <v>30</v>
      </c>
      <c r="J49" s="24">
        <f>+B47</f>
        <v>175</v>
      </c>
      <c r="K49" s="24" t="s">
        <v>12</v>
      </c>
      <c r="L49" s="24" t="s">
        <v>42</v>
      </c>
      <c r="M49" s="34"/>
      <c r="N49" s="194"/>
      <c r="O49" s="194"/>
      <c r="P49" s="194"/>
      <c r="Q49" s="194"/>
      <c r="R49" s="123">
        <f t="shared" ref="R49:R51" si="9">(+N49*3+O49*3+P49+Q49)/8</f>
        <v>0</v>
      </c>
      <c r="S49" s="22">
        <f>+R49/$B$47</f>
        <v>0</v>
      </c>
      <c r="T49" s="102">
        <v>0</v>
      </c>
      <c r="U49" s="101">
        <f>+J47</f>
        <v>15</v>
      </c>
      <c r="V49" s="124">
        <f>IF(SUM(N48:Q52)&gt;4*B47,0,TRUNC((+S49*U49)*1000)/1000)</f>
        <v>0</v>
      </c>
      <c r="W49" s="200">
        <v>80</v>
      </c>
      <c r="X49" s="176">
        <v>1</v>
      </c>
      <c r="Y49" s="103">
        <f>IF(S49=0,1,X49)</f>
        <v>1</v>
      </c>
      <c r="Z49" s="126">
        <f t="shared" ref="Z49:Z51" si="10">TRUNC((IF(28=0,T49,+Y49*V49)*1000))/1000</f>
        <v>0</v>
      </c>
      <c r="AA49" s="197">
        <f>+W49</f>
        <v>80</v>
      </c>
      <c r="AB49" s="149"/>
      <c r="AC49" s="23"/>
      <c r="AD49" s="24"/>
      <c r="AE49" s="24"/>
      <c r="AF49" s="180">
        <f>+AF48/B47</f>
        <v>77.142857142857139</v>
      </c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3"/>
      <c r="AU49" s="23"/>
      <c r="AV49" s="23"/>
      <c r="AW49" s="159"/>
      <c r="AX49" s="159"/>
      <c r="AY49" s="159"/>
    </row>
    <row r="50" spans="1:57" s="161" customFormat="1" x14ac:dyDescent="0.2">
      <c r="A50" s="25"/>
      <c r="B50" s="32"/>
      <c r="C50" s="23"/>
      <c r="D50" s="23" t="s">
        <v>46</v>
      </c>
      <c r="E50" s="155" t="s">
        <v>47</v>
      </c>
      <c r="F50" s="23"/>
      <c r="G50" s="23"/>
      <c r="H50" s="23"/>
      <c r="I50" s="121" t="s">
        <v>30</v>
      </c>
      <c r="J50" s="24" t="s">
        <v>42</v>
      </c>
      <c r="K50" s="24" t="s">
        <v>12</v>
      </c>
      <c r="L50" s="24" t="s">
        <v>46</v>
      </c>
      <c r="M50" s="34"/>
      <c r="N50" s="194"/>
      <c r="O50" s="194"/>
      <c r="P50" s="194"/>
      <c r="Q50" s="194"/>
      <c r="R50" s="123">
        <f t="shared" si="9"/>
        <v>0</v>
      </c>
      <c r="S50" s="22">
        <f t="shared" ref="S50:S52" si="11">+R50/$B$47</f>
        <v>0</v>
      </c>
      <c r="T50" s="102">
        <v>0</v>
      </c>
      <c r="U50" s="101">
        <f>+U49/2</f>
        <v>7.5</v>
      </c>
      <c r="V50" s="124">
        <f>IF(SUM(N48:Q52)&gt;4*B47,0,TRUNC((+S50*U50)*1000)/1000)</f>
        <v>0</v>
      </c>
      <c r="W50" s="200"/>
      <c r="X50" s="176">
        <v>1</v>
      </c>
      <c r="Y50" s="103">
        <f>IF(S50=0,1,X50)</f>
        <v>1</v>
      </c>
      <c r="Z50" s="126">
        <f t="shared" si="10"/>
        <v>0</v>
      </c>
      <c r="AA50" s="197"/>
      <c r="AB50" s="149"/>
      <c r="AC50" s="23"/>
      <c r="AD50" s="24"/>
      <c r="AE50" s="24"/>
      <c r="AF50" s="24">
        <f>ROUND(+AF48/B47,-1)</f>
        <v>80</v>
      </c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3"/>
      <c r="AU50" s="23"/>
      <c r="AV50" s="23"/>
      <c r="AW50" s="159"/>
      <c r="AX50" s="159"/>
      <c r="AY50" s="159"/>
    </row>
    <row r="51" spans="1:57" s="161" customFormat="1" x14ac:dyDescent="0.2">
      <c r="A51" s="25"/>
      <c r="B51" s="32"/>
      <c r="C51" s="23"/>
      <c r="D51" s="23" t="s">
        <v>48</v>
      </c>
      <c r="E51" s="155" t="s">
        <v>63</v>
      </c>
      <c r="F51" s="23"/>
      <c r="G51" s="23"/>
      <c r="H51" s="23"/>
      <c r="I51" s="121" t="s">
        <v>30</v>
      </c>
      <c r="J51" s="24" t="s">
        <v>46</v>
      </c>
      <c r="K51" s="24" t="s">
        <v>12</v>
      </c>
      <c r="L51" s="24" t="s">
        <v>48</v>
      </c>
      <c r="M51" s="34"/>
      <c r="N51" s="194"/>
      <c r="O51" s="194"/>
      <c r="P51" s="194"/>
      <c r="Q51" s="194"/>
      <c r="R51" s="123">
        <f t="shared" si="9"/>
        <v>0</v>
      </c>
      <c r="S51" s="22">
        <f t="shared" si="11"/>
        <v>0</v>
      </c>
      <c r="T51" s="102">
        <v>0</v>
      </c>
      <c r="U51" s="101">
        <f>+U50/2</f>
        <v>3.75</v>
      </c>
      <c r="V51" s="124">
        <f>IF(SUM(N48:Q52)&gt;4*B47,0,TRUNC((+S51*U51)*1000)/1000)</f>
        <v>0</v>
      </c>
      <c r="W51" s="200"/>
      <c r="X51" s="176">
        <v>1</v>
      </c>
      <c r="Y51" s="103">
        <f>IF(S51=0,1,X51)</f>
        <v>1</v>
      </c>
      <c r="Z51" s="126">
        <f t="shared" si="10"/>
        <v>0</v>
      </c>
      <c r="AA51" s="197"/>
      <c r="AB51" s="149"/>
      <c r="AC51" s="23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3"/>
      <c r="AU51" s="23"/>
      <c r="AV51" s="23"/>
      <c r="AW51" s="159"/>
      <c r="AX51" s="159"/>
      <c r="AY51" s="159"/>
    </row>
    <row r="52" spans="1:57" x14ac:dyDescent="0.2">
      <c r="B52" s="32"/>
      <c r="D52" s="23" t="s">
        <v>52</v>
      </c>
      <c r="E52" s="155" t="s">
        <v>53</v>
      </c>
      <c r="I52" s="121" t="s">
        <v>30</v>
      </c>
      <c r="J52" s="24" t="s">
        <v>48</v>
      </c>
      <c r="K52" s="24" t="s">
        <v>12</v>
      </c>
      <c r="L52" s="24">
        <v>0</v>
      </c>
      <c r="M52" s="34"/>
      <c r="N52" s="72">
        <f>IF($B$47-SUM(N49:N51)&lt;0,"fout",$B$47-SUM(N49:N51))</f>
        <v>175</v>
      </c>
      <c r="O52" s="72">
        <f t="shared" ref="O52:Q52" si="12">IF($B$47-SUM(O49:O51)&lt;0,"fout",$B$47-SUM(O49:O51))</f>
        <v>175</v>
      </c>
      <c r="P52" s="72">
        <f t="shared" si="12"/>
        <v>175</v>
      </c>
      <c r="Q52" s="72">
        <f t="shared" si="12"/>
        <v>175</v>
      </c>
      <c r="R52" s="87">
        <f>B47-SUM(R48:R51)</f>
        <v>175</v>
      </c>
      <c r="S52" s="22">
        <f t="shared" si="11"/>
        <v>1</v>
      </c>
      <c r="T52" s="102">
        <f>+Invulwaarden!S$7</f>
        <v>0</v>
      </c>
      <c r="U52" s="101">
        <f>+T52</f>
        <v>0</v>
      </c>
      <c r="V52" s="124">
        <f>IF(SUM(N48:Q52)&gt;4*B47,0,TRUNC((+S52*U52)*1000)/1000)</f>
        <v>0</v>
      </c>
      <c r="X52" s="117"/>
      <c r="Y52" s="104"/>
      <c r="Z52" s="104"/>
      <c r="AA52" s="104"/>
      <c r="AB52" s="153">
        <f>+J47</f>
        <v>15</v>
      </c>
      <c r="AD52" s="24"/>
      <c r="AE52" s="24">
        <v>18.856000000000002</v>
      </c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Z52" s="161"/>
      <c r="BA52" s="161"/>
      <c r="BB52" s="161"/>
      <c r="BC52" s="161"/>
      <c r="BD52" s="161"/>
      <c r="BE52" s="161"/>
    </row>
    <row r="53" spans="1:57" x14ac:dyDescent="0.2">
      <c r="B53" s="32"/>
      <c r="E53" s="70"/>
      <c r="I53" s="121"/>
      <c r="J53" s="24"/>
      <c r="K53" s="24"/>
      <c r="L53" s="24"/>
      <c r="M53" s="34"/>
      <c r="N53" s="63"/>
      <c r="O53" s="74"/>
      <c r="P53" s="74"/>
      <c r="Q53" s="74"/>
      <c r="R53" s="24"/>
      <c r="S53" s="24"/>
      <c r="T53" s="59"/>
      <c r="U53" s="25"/>
      <c r="V53" s="88"/>
      <c r="W53" s="119"/>
      <c r="X53" s="34"/>
      <c r="Y53" s="145"/>
      <c r="Z53" s="126"/>
      <c r="AA53" s="126"/>
      <c r="AB53" s="149"/>
      <c r="AC53" s="25"/>
      <c r="AD53" s="25"/>
      <c r="AE53" s="166">
        <f>+AB52/AE52</f>
        <v>0.79550275774289347</v>
      </c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Z53" s="161"/>
      <c r="BA53" s="161"/>
      <c r="BB53" s="161"/>
      <c r="BC53" s="161"/>
      <c r="BD53" s="161"/>
      <c r="BE53" s="161"/>
    </row>
    <row r="54" spans="1:57" x14ac:dyDescent="0.2">
      <c r="B54" s="32"/>
      <c r="E54" s="70"/>
      <c r="I54" s="121"/>
      <c r="J54" s="24"/>
      <c r="K54" s="24"/>
      <c r="L54" s="24"/>
      <c r="M54" s="34"/>
      <c r="N54" s="63"/>
      <c r="O54" s="74"/>
      <c r="P54" s="74"/>
      <c r="Q54" s="74"/>
      <c r="R54" s="24"/>
      <c r="S54" s="24"/>
      <c r="T54" s="59"/>
      <c r="U54" s="25"/>
      <c r="V54" s="88"/>
      <c r="W54" s="119"/>
      <c r="X54" s="34"/>
      <c r="Y54" s="145"/>
      <c r="Z54" s="126"/>
      <c r="AA54" s="126"/>
      <c r="AB54" s="149"/>
      <c r="AC54" s="25"/>
      <c r="AD54" s="25"/>
      <c r="AE54" s="25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Z54" s="161"/>
      <c r="BA54" s="161"/>
      <c r="BB54" s="161"/>
      <c r="BC54" s="161"/>
      <c r="BD54" s="161"/>
      <c r="BE54" s="161"/>
    </row>
    <row r="55" spans="1:57" x14ac:dyDescent="0.2">
      <c r="B55" s="32"/>
      <c r="E55" s="70"/>
      <c r="I55" s="121"/>
      <c r="J55" s="24"/>
      <c r="K55" s="24"/>
      <c r="L55" s="24"/>
      <c r="M55" s="34"/>
      <c r="N55" s="63"/>
      <c r="O55" s="74"/>
      <c r="P55" s="74"/>
      <c r="Q55" s="74"/>
      <c r="R55" s="24"/>
      <c r="S55" s="24"/>
      <c r="T55" s="59"/>
      <c r="U55" s="25"/>
      <c r="V55" s="88"/>
      <c r="W55" s="119"/>
      <c r="X55" s="34"/>
      <c r="Y55" s="145"/>
      <c r="Z55" s="126"/>
      <c r="AA55" s="126"/>
      <c r="AB55" s="149"/>
      <c r="AC55" s="25"/>
      <c r="AD55" s="25"/>
      <c r="AE55" s="25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Z55" s="161"/>
      <c r="BA55" s="161"/>
      <c r="BB55" s="161"/>
      <c r="BC55" s="161"/>
      <c r="BD55" s="161"/>
      <c r="BE55" s="161"/>
    </row>
    <row r="56" spans="1:57" x14ac:dyDescent="0.2">
      <c r="B56" s="32"/>
      <c r="E56" s="70"/>
      <c r="I56" s="121"/>
      <c r="J56" s="24"/>
      <c r="K56" s="24"/>
      <c r="L56" s="24"/>
      <c r="M56" s="34"/>
      <c r="N56" s="63"/>
      <c r="O56" s="74"/>
      <c r="P56" s="74"/>
      <c r="Q56" s="74"/>
      <c r="R56" s="24"/>
      <c r="S56" s="24"/>
      <c r="T56" s="59"/>
      <c r="U56" s="25"/>
      <c r="V56" s="88"/>
      <c r="W56" s="119"/>
      <c r="X56" s="34"/>
      <c r="Y56" s="103"/>
      <c r="Z56" s="126"/>
      <c r="AA56" s="126"/>
      <c r="AB56" s="149"/>
      <c r="AC56" s="25"/>
      <c r="AD56" s="25"/>
      <c r="AE56" s="25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Z56" s="161"/>
      <c r="BA56" s="161"/>
      <c r="BB56" s="161"/>
      <c r="BC56" s="161"/>
      <c r="BD56" s="161"/>
      <c r="BE56" s="161"/>
    </row>
    <row r="57" spans="1:57" s="161" customFormat="1" x14ac:dyDescent="0.2">
      <c r="A57" s="25"/>
      <c r="B57" s="32">
        <v>625</v>
      </c>
      <c r="C57" s="23" t="s">
        <v>82</v>
      </c>
      <c r="D57" s="23"/>
      <c r="E57" s="75" t="s">
        <v>56</v>
      </c>
      <c r="F57" s="23"/>
      <c r="G57" s="23"/>
      <c r="H57" s="23"/>
      <c r="I57" s="121" t="s">
        <v>84</v>
      </c>
      <c r="J57" s="24">
        <v>15</v>
      </c>
      <c r="K57" s="24" t="s">
        <v>85</v>
      </c>
      <c r="L57" s="24"/>
      <c r="M57" s="34"/>
      <c r="N57" s="74"/>
      <c r="O57" s="57"/>
      <c r="P57" s="57"/>
      <c r="Q57" s="57"/>
      <c r="R57" s="24"/>
      <c r="S57" s="24"/>
      <c r="T57" s="24"/>
      <c r="U57" s="24"/>
      <c r="V57" s="123"/>
      <c r="W57" s="121"/>
      <c r="X57" s="34"/>
      <c r="Y57" s="103"/>
      <c r="Z57" s="126"/>
      <c r="AA57" s="126"/>
      <c r="AB57" s="148"/>
      <c r="AC57" s="23"/>
      <c r="AD57" s="24"/>
      <c r="AE57" s="24" t="s">
        <v>100</v>
      </c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3"/>
      <c r="AU57" s="23"/>
      <c r="AV57" s="23"/>
      <c r="AW57" s="159"/>
      <c r="AX57" s="159"/>
      <c r="AY57" s="159"/>
    </row>
    <row r="58" spans="1:57" s="161" customFormat="1" ht="12.75" hidden="1" customHeight="1" x14ac:dyDescent="0.2">
      <c r="A58" s="86"/>
      <c r="B58" s="76"/>
      <c r="C58" s="77"/>
      <c r="D58" s="77" t="s">
        <v>43</v>
      </c>
      <c r="E58" s="78" t="s">
        <v>44</v>
      </c>
      <c r="F58" s="77"/>
      <c r="G58" s="77"/>
      <c r="H58" s="77"/>
      <c r="I58" s="79" t="s">
        <v>30</v>
      </c>
      <c r="J58" s="80">
        <v>100</v>
      </c>
      <c r="K58" s="80" t="s">
        <v>12</v>
      </c>
      <c r="L58" s="80" t="s">
        <v>43</v>
      </c>
      <c r="M58" s="81"/>
      <c r="N58" s="82">
        <v>0</v>
      </c>
      <c r="O58" s="83">
        <v>0</v>
      </c>
      <c r="P58" s="83"/>
      <c r="Q58" s="83">
        <v>0</v>
      </c>
      <c r="R58" s="80"/>
      <c r="S58" s="84">
        <f>+R58</f>
        <v>0</v>
      </c>
      <c r="T58" s="85">
        <v>0</v>
      </c>
      <c r="U58" s="85"/>
      <c r="V58" s="112">
        <f>IF(SUM(N58:Q62)&gt;4*B57,0,TRUNC((+S58*U58)*1000)/1000)</f>
        <v>0</v>
      </c>
      <c r="W58" s="109"/>
      <c r="X58" s="81">
        <v>1</v>
      </c>
      <c r="Y58" s="143">
        <f>IF(S58=0,1,X58)</f>
        <v>1</v>
      </c>
      <c r="Z58" s="144">
        <f>IF(S58=0,V58,+Y58)*V58</f>
        <v>0</v>
      </c>
      <c r="AA58" s="144"/>
      <c r="AB58" s="149"/>
      <c r="AC58" s="77"/>
      <c r="AD58" s="80"/>
      <c r="AE58" s="24"/>
      <c r="AF58" s="175">
        <f>+AB62/1000*$AF$18</f>
        <v>13500</v>
      </c>
      <c r="AG58" s="167">
        <f>+B57*W59*0.95</f>
        <v>11875</v>
      </c>
      <c r="AH58" s="167">
        <f>+B57*0.05*AA59</f>
        <v>625</v>
      </c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3"/>
      <c r="AU58" s="23"/>
      <c r="AV58" s="23"/>
      <c r="AW58" s="159"/>
      <c r="AX58" s="159"/>
      <c r="AY58" s="159"/>
    </row>
    <row r="59" spans="1:57" s="161" customFormat="1" x14ac:dyDescent="0.2">
      <c r="A59" s="25"/>
      <c r="B59" s="32"/>
      <c r="C59" s="23"/>
      <c r="D59" s="23" t="s">
        <v>42</v>
      </c>
      <c r="E59" s="155" t="s">
        <v>45</v>
      </c>
      <c r="F59" s="23"/>
      <c r="G59" s="23"/>
      <c r="H59" s="23"/>
      <c r="I59" s="121" t="s">
        <v>30</v>
      </c>
      <c r="J59" s="24">
        <f>+B57</f>
        <v>625</v>
      </c>
      <c r="K59" s="24" t="s">
        <v>12</v>
      </c>
      <c r="L59" s="24" t="s">
        <v>42</v>
      </c>
      <c r="M59" s="34"/>
      <c r="N59" s="194"/>
      <c r="O59" s="194"/>
      <c r="P59" s="194"/>
      <c r="Q59" s="194"/>
      <c r="R59" s="123">
        <f t="shared" ref="R59:R61" si="13">(+N59*3+O59*3+P59+Q59)/8</f>
        <v>0</v>
      </c>
      <c r="S59" s="22">
        <f>+R59/$B$57</f>
        <v>0</v>
      </c>
      <c r="T59" s="102">
        <v>0</v>
      </c>
      <c r="U59" s="101">
        <f>+J57</f>
        <v>15</v>
      </c>
      <c r="V59" s="124">
        <f>IF(SUM(N58:Q62)&gt;4*B57,0,TRUNC((+S59*U59)*1000)/1000)</f>
        <v>0</v>
      </c>
      <c r="W59" s="196">
        <v>20</v>
      </c>
      <c r="X59" s="181">
        <v>1</v>
      </c>
      <c r="Y59" s="182">
        <f>IF(S59=0,1,X59)</f>
        <v>1</v>
      </c>
      <c r="Z59" s="183">
        <f t="shared" ref="Z59:Z61" si="14">TRUNC((IF(28=0,T59,+Y59*V59)*1000))/1000</f>
        <v>0</v>
      </c>
      <c r="AA59" s="197">
        <f>+W59</f>
        <v>20</v>
      </c>
      <c r="AB59" s="149"/>
      <c r="AC59" s="23"/>
      <c r="AD59" s="24"/>
      <c r="AE59" s="24"/>
      <c r="AF59" s="180">
        <f>+AF58/B57</f>
        <v>21.6</v>
      </c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3"/>
      <c r="AU59" s="23"/>
      <c r="AV59" s="23"/>
      <c r="AW59" s="159"/>
      <c r="AX59" s="159"/>
      <c r="AY59" s="159"/>
    </row>
    <row r="60" spans="1:57" s="161" customFormat="1" x14ac:dyDescent="0.2">
      <c r="A60" s="25"/>
      <c r="B60" s="32"/>
      <c r="C60" s="23"/>
      <c r="D60" s="23" t="s">
        <v>46</v>
      </c>
      <c r="E60" s="155" t="s">
        <v>47</v>
      </c>
      <c r="F60" s="23"/>
      <c r="G60" s="23"/>
      <c r="H60" s="23"/>
      <c r="I60" s="121" t="s">
        <v>30</v>
      </c>
      <c r="J60" s="24" t="s">
        <v>42</v>
      </c>
      <c r="K60" s="24" t="s">
        <v>12</v>
      </c>
      <c r="L60" s="24" t="s">
        <v>46</v>
      </c>
      <c r="M60" s="34"/>
      <c r="N60" s="194"/>
      <c r="O60" s="194"/>
      <c r="P60" s="194"/>
      <c r="Q60" s="194"/>
      <c r="R60" s="123">
        <f t="shared" si="13"/>
        <v>0</v>
      </c>
      <c r="S60" s="22">
        <f t="shared" ref="S60:S62" si="15">+R60/$B$57</f>
        <v>0</v>
      </c>
      <c r="T60" s="102">
        <v>0</v>
      </c>
      <c r="U60" s="101">
        <f>+U59/2</f>
        <v>7.5</v>
      </c>
      <c r="V60" s="124">
        <f>IF(SUM(N58:Q62)&gt;4*B57,0,TRUNC((+S60*U60)*1000)/1000)</f>
        <v>0</v>
      </c>
      <c r="W60" s="196"/>
      <c r="X60" s="181">
        <v>1</v>
      </c>
      <c r="Y60" s="182">
        <f>IF(S60=0,1,X60)</f>
        <v>1</v>
      </c>
      <c r="Z60" s="183">
        <f t="shared" si="14"/>
        <v>0</v>
      </c>
      <c r="AA60" s="197"/>
      <c r="AB60" s="149"/>
      <c r="AC60" s="23"/>
      <c r="AD60" s="24"/>
      <c r="AE60" s="24"/>
      <c r="AF60" s="24">
        <f>ROUND(+AF58/B57,-1)</f>
        <v>20</v>
      </c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3"/>
      <c r="AU60" s="23"/>
      <c r="AV60" s="23"/>
      <c r="AW60" s="159"/>
      <c r="AX60" s="159"/>
      <c r="AY60" s="159"/>
    </row>
    <row r="61" spans="1:57" s="161" customFormat="1" x14ac:dyDescent="0.2">
      <c r="A61" s="25"/>
      <c r="B61" s="32"/>
      <c r="C61" s="23"/>
      <c r="D61" s="23" t="s">
        <v>48</v>
      </c>
      <c r="E61" s="155" t="s">
        <v>63</v>
      </c>
      <c r="F61" s="23"/>
      <c r="G61" s="23"/>
      <c r="H61" s="23"/>
      <c r="I61" s="121" t="s">
        <v>30</v>
      </c>
      <c r="J61" s="24" t="s">
        <v>46</v>
      </c>
      <c r="K61" s="24" t="s">
        <v>12</v>
      </c>
      <c r="L61" s="24" t="s">
        <v>48</v>
      </c>
      <c r="M61" s="34"/>
      <c r="N61" s="194"/>
      <c r="O61" s="194"/>
      <c r="P61" s="194"/>
      <c r="Q61" s="194"/>
      <c r="R61" s="123">
        <f t="shared" si="13"/>
        <v>0</v>
      </c>
      <c r="S61" s="22">
        <f t="shared" si="15"/>
        <v>0</v>
      </c>
      <c r="T61" s="102">
        <v>0</v>
      </c>
      <c r="U61" s="101">
        <f>+U60/2</f>
        <v>3.75</v>
      </c>
      <c r="V61" s="124">
        <f>IF(SUM(N58:Q62)&gt;4*B57,0,TRUNC((+S61*U61)*1000)/1000)</f>
        <v>0</v>
      </c>
      <c r="W61" s="196"/>
      <c r="X61" s="181">
        <v>1</v>
      </c>
      <c r="Y61" s="182">
        <f>IF(S61=0,1,X61)</f>
        <v>1</v>
      </c>
      <c r="Z61" s="183">
        <f t="shared" si="14"/>
        <v>0</v>
      </c>
      <c r="AA61" s="197"/>
      <c r="AB61" s="149"/>
      <c r="AC61" s="23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3"/>
      <c r="AU61" s="23"/>
      <c r="AV61" s="23"/>
      <c r="AW61" s="159"/>
      <c r="AX61" s="159"/>
      <c r="AY61" s="159"/>
    </row>
    <row r="62" spans="1:57" x14ac:dyDescent="0.2">
      <c r="B62" s="32"/>
      <c r="D62" s="23" t="s">
        <v>52</v>
      </c>
      <c r="E62" s="155" t="s">
        <v>53</v>
      </c>
      <c r="I62" s="121" t="s">
        <v>30</v>
      </c>
      <c r="J62" s="24" t="s">
        <v>48</v>
      </c>
      <c r="K62" s="24" t="s">
        <v>12</v>
      </c>
      <c r="L62" s="24">
        <v>0</v>
      </c>
      <c r="M62" s="34"/>
      <c r="N62" s="72">
        <f>IF($B$57-SUM(N59:N61)&lt;0,"fout",$B$57-SUM(N59:N61))</f>
        <v>625</v>
      </c>
      <c r="O62" s="72">
        <f t="shared" ref="O62:Q62" si="16">IF($B$57-SUM(O59:O61)&lt;0,"fout",$B$57-SUM(O59:O61))</f>
        <v>625</v>
      </c>
      <c r="P62" s="72">
        <f t="shared" si="16"/>
        <v>625</v>
      </c>
      <c r="Q62" s="72">
        <f t="shared" si="16"/>
        <v>625</v>
      </c>
      <c r="R62" s="87">
        <f>B57-SUM(R58:R61)</f>
        <v>625</v>
      </c>
      <c r="S62" s="22">
        <f t="shared" si="15"/>
        <v>1</v>
      </c>
      <c r="T62" s="102">
        <f>+Invulwaarden!S$7</f>
        <v>0</v>
      </c>
      <c r="U62" s="101">
        <f>+T62</f>
        <v>0</v>
      </c>
      <c r="V62" s="124">
        <f>IF(SUM(N58:Q62)&gt;4*B57,0,TRUNC((+S62*U62)*1000)/1000)</f>
        <v>0</v>
      </c>
      <c r="X62" s="117"/>
      <c r="Y62" s="104"/>
      <c r="Z62" s="104"/>
      <c r="AA62" s="104"/>
      <c r="AB62" s="153">
        <f>+J57</f>
        <v>15</v>
      </c>
      <c r="AD62" s="24"/>
      <c r="AE62" s="24">
        <v>13.83</v>
      </c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Z62" s="161"/>
      <c r="BA62" s="161"/>
      <c r="BB62" s="161"/>
      <c r="BC62" s="161"/>
      <c r="BD62" s="161"/>
      <c r="BE62" s="161"/>
    </row>
    <row r="63" spans="1:57" x14ac:dyDescent="0.2">
      <c r="B63" s="32"/>
      <c r="E63" s="70"/>
      <c r="I63" s="121"/>
      <c r="J63" s="24"/>
      <c r="K63" s="24"/>
      <c r="L63" s="24"/>
      <c r="M63" s="34"/>
      <c r="N63" s="63"/>
      <c r="O63" s="74"/>
      <c r="P63" s="74"/>
      <c r="Q63" s="74"/>
      <c r="R63" s="24"/>
      <c r="S63" s="24"/>
      <c r="T63" s="59"/>
      <c r="U63" s="88"/>
      <c r="V63" s="88"/>
      <c r="W63" s="119"/>
      <c r="X63" s="34"/>
      <c r="Y63" s="145"/>
      <c r="Z63" s="126"/>
      <c r="AA63" s="126"/>
      <c r="AB63" s="149"/>
      <c r="AC63" s="25"/>
      <c r="AD63" s="25"/>
      <c r="AE63" s="166">
        <f>+AB62/AE62</f>
        <v>1.0845986984815619</v>
      </c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Z63" s="161"/>
      <c r="BA63" s="161"/>
      <c r="BB63" s="161"/>
      <c r="BC63" s="161"/>
      <c r="BD63" s="161"/>
      <c r="BE63" s="161"/>
    </row>
    <row r="64" spans="1:57" x14ac:dyDescent="0.2">
      <c r="B64" s="32"/>
      <c r="E64" s="70"/>
      <c r="I64" s="121"/>
      <c r="J64" s="24"/>
      <c r="K64" s="24"/>
      <c r="L64" s="24"/>
      <c r="M64" s="34"/>
      <c r="N64" s="63"/>
      <c r="O64" s="74"/>
      <c r="P64" s="74"/>
      <c r="Q64" s="74"/>
      <c r="R64" s="24"/>
      <c r="S64" s="24"/>
      <c r="T64" s="59"/>
      <c r="U64" s="88"/>
      <c r="V64" s="88"/>
      <c r="W64" s="119"/>
      <c r="X64" s="34"/>
      <c r="Y64" s="145"/>
      <c r="Z64" s="126"/>
      <c r="AA64" s="126"/>
      <c r="AB64" s="149"/>
      <c r="AC64" s="25"/>
      <c r="AD64" s="25"/>
      <c r="AE64" s="25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Z64" s="161"/>
      <c r="BA64" s="161"/>
      <c r="BB64" s="161"/>
      <c r="BC64" s="161"/>
      <c r="BD64" s="161"/>
      <c r="BE64" s="161"/>
    </row>
    <row r="65" spans="1:57" x14ac:dyDescent="0.2">
      <c r="B65" s="32"/>
      <c r="E65" s="70"/>
      <c r="I65" s="121"/>
      <c r="J65" s="24"/>
      <c r="K65" s="24"/>
      <c r="L65" s="24"/>
      <c r="M65" s="34"/>
      <c r="N65" s="63"/>
      <c r="O65" s="74"/>
      <c r="P65" s="74"/>
      <c r="Q65" s="74"/>
      <c r="R65" s="24"/>
      <c r="S65" s="24"/>
      <c r="T65" s="59"/>
      <c r="U65" s="88"/>
      <c r="V65" s="88"/>
      <c r="W65" s="119"/>
      <c r="X65" s="34"/>
      <c r="Y65" s="145"/>
      <c r="Z65" s="126"/>
      <c r="AA65" s="126"/>
      <c r="AB65" s="149"/>
      <c r="AC65" s="25"/>
      <c r="AD65" s="25"/>
      <c r="AE65" s="25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Z65" s="161"/>
      <c r="BA65" s="161"/>
      <c r="BB65" s="161"/>
      <c r="BC65" s="161"/>
      <c r="BD65" s="161"/>
      <c r="BE65" s="161"/>
    </row>
    <row r="66" spans="1:57" x14ac:dyDescent="0.2">
      <c r="B66" s="32"/>
      <c r="E66" s="70"/>
      <c r="I66" s="121"/>
      <c r="J66" s="24"/>
      <c r="K66" s="24"/>
      <c r="L66" s="24"/>
      <c r="M66" s="34"/>
      <c r="N66" s="63"/>
      <c r="O66" s="74"/>
      <c r="P66" s="74"/>
      <c r="Q66" s="74"/>
      <c r="R66" s="24"/>
      <c r="S66" s="24"/>
      <c r="T66" s="59"/>
      <c r="U66" s="88"/>
      <c r="V66" s="88"/>
      <c r="W66" s="119"/>
      <c r="X66" s="34"/>
      <c r="Y66" s="103"/>
      <c r="Z66" s="126"/>
      <c r="AA66" s="126"/>
      <c r="AB66" s="149"/>
      <c r="AC66" s="25"/>
      <c r="AD66" s="25"/>
      <c r="AE66" s="25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Z66" s="161"/>
      <c r="BA66" s="161"/>
      <c r="BB66" s="161"/>
      <c r="BC66" s="161"/>
      <c r="BD66" s="161"/>
      <c r="BE66" s="161"/>
    </row>
    <row r="67" spans="1:57" s="161" customFormat="1" x14ac:dyDescent="0.2">
      <c r="A67" s="25"/>
      <c r="B67" s="32">
        <v>2800</v>
      </c>
      <c r="C67" s="23" t="s">
        <v>82</v>
      </c>
      <c r="D67" s="23"/>
      <c r="E67" s="75" t="s">
        <v>57</v>
      </c>
      <c r="F67" s="23"/>
      <c r="G67" s="23"/>
      <c r="H67" s="23"/>
      <c r="I67" s="121" t="s">
        <v>84</v>
      </c>
      <c r="J67" s="24">
        <v>370</v>
      </c>
      <c r="K67" s="24" t="s">
        <v>85</v>
      </c>
      <c r="L67" s="24"/>
      <c r="M67" s="34"/>
      <c r="N67" s="74"/>
      <c r="O67" s="57"/>
      <c r="P67" s="57"/>
      <c r="Q67" s="57"/>
      <c r="R67" s="24"/>
      <c r="S67" s="24"/>
      <c r="T67" s="24"/>
      <c r="U67" s="123"/>
      <c r="V67" s="123"/>
      <c r="W67" s="121"/>
      <c r="X67" s="34"/>
      <c r="Y67" s="103"/>
      <c r="Z67" s="126"/>
      <c r="AA67" s="126"/>
      <c r="AB67" s="148"/>
      <c r="AC67" s="23"/>
      <c r="AD67" s="24"/>
      <c r="AE67" s="24" t="s">
        <v>101</v>
      </c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3"/>
      <c r="AU67" s="23"/>
      <c r="AV67" s="23"/>
      <c r="AW67" s="159"/>
      <c r="AX67" s="159"/>
      <c r="AY67" s="159"/>
    </row>
    <row r="68" spans="1:57" s="161" customFormat="1" x14ac:dyDescent="0.2">
      <c r="A68" s="25"/>
      <c r="B68" s="32"/>
      <c r="C68" s="23"/>
      <c r="D68" s="23" t="s">
        <v>43</v>
      </c>
      <c r="E68" s="155" t="s">
        <v>44</v>
      </c>
      <c r="F68" s="23"/>
      <c r="G68" s="23"/>
      <c r="H68" s="23"/>
      <c r="I68" s="121" t="s">
        <v>30</v>
      </c>
      <c r="J68" s="24">
        <f>+B67</f>
        <v>2800</v>
      </c>
      <c r="K68" s="24" t="s">
        <v>12</v>
      </c>
      <c r="L68" s="24" t="s">
        <v>43</v>
      </c>
      <c r="M68" s="34"/>
      <c r="N68" s="194"/>
      <c r="O68" s="194"/>
      <c r="P68" s="194"/>
      <c r="Q68" s="194"/>
      <c r="R68" s="123">
        <f t="shared" ref="R68" si="17">(+N68*3+O68*3+P68+Q68)/8</f>
        <v>0</v>
      </c>
      <c r="S68" s="22">
        <f>+R68/$B$67</f>
        <v>0</v>
      </c>
      <c r="T68" s="102">
        <v>0</v>
      </c>
      <c r="U68" s="101">
        <f>+J67</f>
        <v>370</v>
      </c>
      <c r="V68" s="124">
        <f>IF(SUM(N68:Q72)&gt;4*B67,0,TRUNC((+S68*U68)*1000)/1000)</f>
        <v>0</v>
      </c>
      <c r="W68" s="196">
        <v>120</v>
      </c>
      <c r="X68" s="176">
        <v>1</v>
      </c>
      <c r="Y68" s="103">
        <f>IF(S68=0,1,X68)</f>
        <v>1</v>
      </c>
      <c r="Z68" s="126">
        <f t="shared" ref="Z68:Z71" si="18">TRUNC((IF(28=0,T68,+Y68*V68)*1000))/1000</f>
        <v>0</v>
      </c>
      <c r="AA68" s="198">
        <f>+W68</f>
        <v>120</v>
      </c>
      <c r="AB68" s="149"/>
      <c r="AC68" s="23"/>
      <c r="AD68" s="24"/>
      <c r="AE68" s="24"/>
      <c r="AF68" s="175">
        <f>+AB72/1000*$AF$18</f>
        <v>333000</v>
      </c>
      <c r="AG68" s="167">
        <f>+B67*W68*0.95</f>
        <v>319200</v>
      </c>
      <c r="AH68" s="167">
        <f>+B67*0.05*AA68</f>
        <v>16800</v>
      </c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3"/>
      <c r="AU68" s="23"/>
      <c r="AV68" s="23"/>
      <c r="AW68" s="159"/>
      <c r="AX68" s="159"/>
      <c r="AY68" s="159"/>
    </row>
    <row r="69" spans="1:57" s="161" customFormat="1" x14ac:dyDescent="0.2">
      <c r="A69" s="25"/>
      <c r="B69" s="32"/>
      <c r="C69" s="23"/>
      <c r="D69" s="23" t="s">
        <v>42</v>
      </c>
      <c r="E69" s="155" t="s">
        <v>45</v>
      </c>
      <c r="F69" s="23"/>
      <c r="G69" s="23"/>
      <c r="H69" s="23"/>
      <c r="I69" s="121" t="s">
        <v>30</v>
      </c>
      <c r="J69" s="24" t="s">
        <v>43</v>
      </c>
      <c r="K69" s="24" t="s">
        <v>12</v>
      </c>
      <c r="L69" s="24" t="s">
        <v>42</v>
      </c>
      <c r="M69" s="34"/>
      <c r="N69" s="194"/>
      <c r="O69" s="194"/>
      <c r="P69" s="194"/>
      <c r="Q69" s="194"/>
      <c r="R69" s="123">
        <f t="shared" ref="R69:R71" si="19">(+N69*3+O69*3+P69+Q69)/8</f>
        <v>0</v>
      </c>
      <c r="S69" s="22">
        <f t="shared" ref="S69:S72" si="20">+R69/$B$67</f>
        <v>0</v>
      </c>
      <c r="T69" s="102">
        <v>0</v>
      </c>
      <c r="U69" s="101">
        <f>+U68/2</f>
        <v>185</v>
      </c>
      <c r="V69" s="124">
        <f>IF(SUM(N68:Q72)&gt;4*B67,0,TRUNC((+S69*U69)*1000)/1000)</f>
        <v>0</v>
      </c>
      <c r="W69" s="196"/>
      <c r="X69" s="176">
        <v>1</v>
      </c>
      <c r="Y69" s="103">
        <f>IF(S69=0,1,X69)</f>
        <v>1</v>
      </c>
      <c r="Z69" s="126">
        <f t="shared" si="18"/>
        <v>0</v>
      </c>
      <c r="AA69" s="198"/>
      <c r="AB69" s="149"/>
      <c r="AC69" s="23"/>
      <c r="AD69" s="24"/>
      <c r="AE69" s="24"/>
      <c r="AF69" s="180">
        <f>+AF68/B67</f>
        <v>118.92857142857143</v>
      </c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3"/>
      <c r="AU69" s="23"/>
      <c r="AV69" s="23"/>
      <c r="AW69" s="159"/>
      <c r="AX69" s="159"/>
      <c r="AY69" s="159"/>
    </row>
    <row r="70" spans="1:57" s="161" customFormat="1" x14ac:dyDescent="0.2">
      <c r="A70" s="25"/>
      <c r="B70" s="32"/>
      <c r="C70" s="23"/>
      <c r="D70" s="23" t="s">
        <v>46</v>
      </c>
      <c r="E70" s="155" t="s">
        <v>47</v>
      </c>
      <c r="F70" s="23"/>
      <c r="G70" s="23"/>
      <c r="H70" s="23"/>
      <c r="I70" s="121" t="s">
        <v>30</v>
      </c>
      <c r="J70" s="24" t="s">
        <v>42</v>
      </c>
      <c r="K70" s="24" t="s">
        <v>12</v>
      </c>
      <c r="L70" s="24" t="s">
        <v>46</v>
      </c>
      <c r="M70" s="34"/>
      <c r="N70" s="194"/>
      <c r="O70" s="194"/>
      <c r="P70" s="194"/>
      <c r="Q70" s="194"/>
      <c r="R70" s="123">
        <f t="shared" si="19"/>
        <v>0</v>
      </c>
      <c r="S70" s="22">
        <f t="shared" si="20"/>
        <v>0</v>
      </c>
      <c r="T70" s="102">
        <v>0</v>
      </c>
      <c r="U70" s="101">
        <f t="shared" ref="U70:U71" si="21">+U69/2</f>
        <v>92.5</v>
      </c>
      <c r="V70" s="124">
        <f>IF(SUM(N68:Q72)&gt;4*B67,0,TRUNC((+S70*U70)*1000)/1000)</f>
        <v>0</v>
      </c>
      <c r="W70" s="196"/>
      <c r="X70" s="176">
        <v>1</v>
      </c>
      <c r="Y70" s="103">
        <f>IF(S70=0,1,X70)</f>
        <v>1</v>
      </c>
      <c r="Z70" s="126">
        <f t="shared" si="18"/>
        <v>0</v>
      </c>
      <c r="AA70" s="198"/>
      <c r="AB70" s="149"/>
      <c r="AC70" s="23"/>
      <c r="AD70" s="24"/>
      <c r="AE70" s="24"/>
      <c r="AF70" s="24">
        <f>ROUND(+AF68/B67,-1)</f>
        <v>120</v>
      </c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3"/>
      <c r="AU70" s="23"/>
      <c r="AV70" s="23"/>
      <c r="AW70" s="159"/>
      <c r="AX70" s="159"/>
      <c r="AY70" s="159"/>
    </row>
    <row r="71" spans="1:57" s="161" customFormat="1" x14ac:dyDescent="0.2">
      <c r="A71" s="25"/>
      <c r="B71" s="32"/>
      <c r="C71" s="23"/>
      <c r="D71" s="23" t="s">
        <v>48</v>
      </c>
      <c r="E71" s="155" t="s">
        <v>63</v>
      </c>
      <c r="F71" s="23"/>
      <c r="G71" s="23"/>
      <c r="H71" s="23"/>
      <c r="I71" s="121" t="s">
        <v>30</v>
      </c>
      <c r="J71" s="24" t="s">
        <v>46</v>
      </c>
      <c r="K71" s="24" t="s">
        <v>12</v>
      </c>
      <c r="L71" s="24" t="s">
        <v>48</v>
      </c>
      <c r="M71" s="34"/>
      <c r="N71" s="194"/>
      <c r="O71" s="194"/>
      <c r="P71" s="194"/>
      <c r="Q71" s="194"/>
      <c r="R71" s="123">
        <f t="shared" si="19"/>
        <v>0</v>
      </c>
      <c r="S71" s="22">
        <f t="shared" si="20"/>
        <v>0</v>
      </c>
      <c r="T71" s="102">
        <v>0</v>
      </c>
      <c r="U71" s="101">
        <f t="shared" si="21"/>
        <v>46.25</v>
      </c>
      <c r="V71" s="124">
        <f>IF(SUM(N68:Q72)&gt;4*B67,0,TRUNC((+S71*U71)*1000)/1000)</f>
        <v>0</v>
      </c>
      <c r="W71" s="196"/>
      <c r="X71" s="176">
        <v>1</v>
      </c>
      <c r="Y71" s="103">
        <f>IF(S71=0,1,X71)</f>
        <v>1</v>
      </c>
      <c r="Z71" s="126">
        <f t="shared" si="18"/>
        <v>0</v>
      </c>
      <c r="AA71" s="198"/>
      <c r="AB71" s="149"/>
      <c r="AC71" s="23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3"/>
      <c r="AU71" s="23"/>
      <c r="AV71" s="23"/>
      <c r="AW71" s="159"/>
      <c r="AX71" s="159"/>
      <c r="AY71" s="159"/>
    </row>
    <row r="72" spans="1:57" x14ac:dyDescent="0.2">
      <c r="B72" s="32"/>
      <c r="D72" s="23" t="s">
        <v>52</v>
      </c>
      <c r="E72" s="155" t="s">
        <v>53</v>
      </c>
      <c r="I72" s="121" t="s">
        <v>30</v>
      </c>
      <c r="J72" s="24" t="s">
        <v>48</v>
      </c>
      <c r="K72" s="24" t="s">
        <v>12</v>
      </c>
      <c r="L72" s="24">
        <v>0</v>
      </c>
      <c r="M72" s="34"/>
      <c r="N72" s="72">
        <f>IF($B$67-SUM(N68:N71)&lt;0,"fout",$B$67-SUM(N68:N71))</f>
        <v>2800</v>
      </c>
      <c r="O72" s="72">
        <f t="shared" ref="O72:P72" si="22">IF($B$67-SUM(O68:O71)&lt;0,"fout",$B$67-SUM(O68:O71))</f>
        <v>2800</v>
      </c>
      <c r="P72" s="72">
        <f t="shared" si="22"/>
        <v>2800</v>
      </c>
      <c r="Q72" s="72">
        <f>IF($B$67-SUM(Q68:Q71)&lt;0,"fout",$B$67-SUM(Q68:Q71))</f>
        <v>2800</v>
      </c>
      <c r="R72" s="87">
        <f>B67-SUM(R68:R71)</f>
        <v>2800</v>
      </c>
      <c r="S72" s="22">
        <f t="shared" si="20"/>
        <v>1</v>
      </c>
      <c r="T72" s="102">
        <f>+Invulwaarden!S$7</f>
        <v>0</v>
      </c>
      <c r="U72" s="102">
        <f>+T72</f>
        <v>0</v>
      </c>
      <c r="V72" s="124">
        <f>IF(SUM(N68:Q72)&gt;4*B67,0,TRUNC((+S72*U72)*1000)/1000)</f>
        <v>0</v>
      </c>
      <c r="W72" s="196"/>
      <c r="X72" s="184"/>
      <c r="Y72" s="104"/>
      <c r="Z72" s="104"/>
      <c r="AA72" s="198"/>
      <c r="AB72" s="153">
        <f>+J67</f>
        <v>370</v>
      </c>
      <c r="AD72" s="24"/>
      <c r="AE72" s="24">
        <v>275.536</v>
      </c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Z72" s="161"/>
      <c r="BA72" s="161"/>
      <c r="BB72" s="161"/>
      <c r="BC72" s="161"/>
      <c r="BD72" s="161"/>
      <c r="BE72" s="161"/>
    </row>
    <row r="73" spans="1:57" x14ac:dyDescent="0.2">
      <c r="B73" s="32"/>
      <c r="E73" s="70"/>
      <c r="I73" s="121"/>
      <c r="J73" s="24"/>
      <c r="K73" s="24"/>
      <c r="L73" s="24"/>
      <c r="M73" s="34"/>
      <c r="N73" s="63"/>
      <c r="O73" s="74"/>
      <c r="P73" s="74"/>
      <c r="Q73" s="74"/>
      <c r="R73" s="24"/>
      <c r="S73" s="24"/>
      <c r="T73" s="59"/>
      <c r="U73" s="25"/>
      <c r="V73" s="88"/>
      <c r="W73" s="119"/>
      <c r="X73" s="34"/>
      <c r="Y73" s="145"/>
      <c r="Z73" s="126"/>
      <c r="AA73" s="126"/>
      <c r="AB73" s="149"/>
      <c r="AC73" s="25"/>
      <c r="AD73" s="25"/>
      <c r="AE73" s="166">
        <f>+AB72/AE72</f>
        <v>1.3428372336101271</v>
      </c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Z73" s="161"/>
      <c r="BA73" s="161"/>
      <c r="BB73" s="161"/>
      <c r="BC73" s="161"/>
      <c r="BD73" s="161"/>
      <c r="BE73" s="161"/>
    </row>
    <row r="74" spans="1:57" x14ac:dyDescent="0.2">
      <c r="B74" s="32"/>
      <c r="E74" s="70"/>
      <c r="I74" s="121"/>
      <c r="J74" s="24"/>
      <c r="K74" s="24"/>
      <c r="L74" s="24"/>
      <c r="M74" s="34"/>
      <c r="N74" s="63"/>
      <c r="O74" s="74"/>
      <c r="P74" s="74"/>
      <c r="Q74" s="74"/>
      <c r="R74" s="24"/>
      <c r="S74" s="24"/>
      <c r="T74" s="59"/>
      <c r="U74" s="25"/>
      <c r="V74" s="88"/>
      <c r="W74" s="119"/>
      <c r="X74" s="34"/>
      <c r="Y74" s="145"/>
      <c r="Z74" s="126"/>
      <c r="AA74" s="126"/>
      <c r="AB74" s="149"/>
      <c r="AC74" s="25"/>
      <c r="AD74" s="25"/>
      <c r="AE74" s="25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Z74" s="161"/>
      <c r="BA74" s="161"/>
      <c r="BB74" s="161"/>
      <c r="BC74" s="161"/>
      <c r="BD74" s="161"/>
      <c r="BE74" s="161"/>
    </row>
    <row r="75" spans="1:57" x14ac:dyDescent="0.2">
      <c r="B75" s="32"/>
      <c r="E75" s="70"/>
      <c r="I75" s="121"/>
      <c r="J75" s="24"/>
      <c r="K75" s="24"/>
      <c r="L75" s="24"/>
      <c r="M75" s="34"/>
      <c r="N75" s="63"/>
      <c r="O75" s="74"/>
      <c r="P75" s="74"/>
      <c r="Q75" s="74"/>
      <c r="R75" s="24"/>
      <c r="S75" s="24"/>
      <c r="T75" s="59"/>
      <c r="U75" s="25"/>
      <c r="V75" s="88"/>
      <c r="W75" s="119"/>
      <c r="X75" s="34"/>
      <c r="Y75" s="145"/>
      <c r="Z75" s="126"/>
      <c r="AA75" s="126"/>
      <c r="AB75" s="149"/>
      <c r="AC75" s="25"/>
      <c r="AD75" s="25"/>
      <c r="AE75" s="25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Z75" s="161"/>
      <c r="BA75" s="161"/>
      <c r="BB75" s="161"/>
      <c r="BC75" s="161"/>
      <c r="BD75" s="161"/>
      <c r="BE75" s="161"/>
    </row>
    <row r="76" spans="1:57" x14ac:dyDescent="0.2">
      <c r="B76" s="32"/>
      <c r="E76" s="70"/>
      <c r="I76" s="121"/>
      <c r="J76" s="24"/>
      <c r="K76" s="24"/>
      <c r="L76" s="24"/>
      <c r="M76" s="34"/>
      <c r="N76" s="63"/>
      <c r="O76" s="74"/>
      <c r="P76" s="74"/>
      <c r="Q76" s="74"/>
      <c r="R76" s="24"/>
      <c r="S76" s="24"/>
      <c r="T76" s="59"/>
      <c r="U76" s="25"/>
      <c r="V76" s="88"/>
      <c r="W76" s="121"/>
      <c r="X76" s="34"/>
      <c r="Y76" s="103"/>
      <c r="Z76" s="126"/>
      <c r="AA76" s="126"/>
      <c r="AB76" s="148"/>
      <c r="AC76" s="25"/>
      <c r="AD76" s="25"/>
      <c r="AE76" s="25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Z76" s="161"/>
      <c r="BA76" s="161"/>
      <c r="BB76" s="161"/>
      <c r="BC76" s="161"/>
      <c r="BD76" s="161"/>
      <c r="BE76" s="161"/>
    </row>
    <row r="77" spans="1:57" s="161" customFormat="1" x14ac:dyDescent="0.2">
      <c r="A77" s="25"/>
      <c r="B77" s="32">
        <v>340</v>
      </c>
      <c r="C77" s="23" t="s">
        <v>82</v>
      </c>
      <c r="D77" s="23"/>
      <c r="E77" s="75" t="s">
        <v>58</v>
      </c>
      <c r="F77" s="23"/>
      <c r="G77" s="23"/>
      <c r="H77" s="23"/>
      <c r="I77" s="121" t="s">
        <v>84</v>
      </c>
      <c r="J77" s="24">
        <v>150</v>
      </c>
      <c r="K77" s="24" t="s">
        <v>85</v>
      </c>
      <c r="L77" s="24"/>
      <c r="M77" s="34"/>
      <c r="N77" s="74"/>
      <c r="O77" s="57"/>
      <c r="P77" s="57"/>
      <c r="Q77" s="57"/>
      <c r="R77" s="24"/>
      <c r="S77" s="24"/>
      <c r="T77" s="24"/>
      <c r="U77" s="24"/>
      <c r="V77" s="123"/>
      <c r="W77" s="121"/>
      <c r="X77" s="34"/>
      <c r="Y77" s="103"/>
      <c r="Z77" s="126"/>
      <c r="AA77" s="126"/>
      <c r="AB77" s="148"/>
      <c r="AC77" s="23"/>
      <c r="AD77" s="24"/>
      <c r="AE77" s="24">
        <v>340</v>
      </c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3"/>
      <c r="AU77" s="23"/>
      <c r="AV77" s="23"/>
      <c r="AW77" s="159"/>
      <c r="AX77" s="159"/>
      <c r="AY77" s="159"/>
    </row>
    <row r="78" spans="1:57" s="161" customFormat="1" ht="12.75" hidden="1" customHeight="1" x14ac:dyDescent="0.2">
      <c r="A78" s="86"/>
      <c r="B78" s="76"/>
      <c r="C78" s="77"/>
      <c r="D78" s="77" t="s">
        <v>43</v>
      </c>
      <c r="E78" s="78" t="s">
        <v>44</v>
      </c>
      <c r="F78" s="77"/>
      <c r="G78" s="77"/>
      <c r="H78" s="77"/>
      <c r="I78" s="79" t="s">
        <v>30</v>
      </c>
      <c r="J78" s="80">
        <v>100</v>
      </c>
      <c r="K78" s="80" t="s">
        <v>12</v>
      </c>
      <c r="L78" s="80" t="s">
        <v>43</v>
      </c>
      <c r="M78" s="81"/>
      <c r="N78" s="82"/>
      <c r="O78" s="83"/>
      <c r="P78" s="83"/>
      <c r="Q78" s="83"/>
      <c r="R78" s="80">
        <v>0</v>
      </c>
      <c r="S78" s="84">
        <f>+R78</f>
        <v>0</v>
      </c>
      <c r="T78" s="85">
        <v>0</v>
      </c>
      <c r="U78" s="85"/>
      <c r="V78" s="112">
        <f>IF(SUM(N78:Q82)&gt;4*B77,0,TRUNC((+S78*U78)*1000)/1000)</f>
        <v>0</v>
      </c>
      <c r="W78" s="109"/>
      <c r="X78" s="81">
        <v>1</v>
      </c>
      <c r="Y78" s="143">
        <f>IF(S78=0,1,X78)</f>
        <v>1</v>
      </c>
      <c r="Z78" s="144">
        <f>IF(S78=0,V78,+Y78)*V78</f>
        <v>0</v>
      </c>
      <c r="AA78" s="144"/>
      <c r="AB78" s="149"/>
      <c r="AC78" s="77"/>
      <c r="AD78" s="80"/>
      <c r="AE78" s="24"/>
      <c r="AF78" s="175">
        <f>+AB82/1000*$AF$18</f>
        <v>135000</v>
      </c>
      <c r="AG78" s="167">
        <f>+B77*W80*0.95</f>
        <v>129200</v>
      </c>
      <c r="AH78" s="167">
        <f>+B77*0.05*AA80</f>
        <v>6800</v>
      </c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3"/>
      <c r="AU78" s="23"/>
      <c r="AV78" s="23"/>
      <c r="AW78" s="159"/>
      <c r="AX78" s="159"/>
      <c r="AY78" s="159"/>
    </row>
    <row r="79" spans="1:57" s="161" customFormat="1" ht="12.75" hidden="1" customHeight="1" x14ac:dyDescent="0.2">
      <c r="A79" s="86"/>
      <c r="B79" s="76"/>
      <c r="C79" s="77"/>
      <c r="D79" s="77" t="s">
        <v>42</v>
      </c>
      <c r="E79" s="78" t="s">
        <v>45</v>
      </c>
      <c r="F79" s="77"/>
      <c r="G79" s="77"/>
      <c r="H79" s="77"/>
      <c r="I79" s="79" t="s">
        <v>30</v>
      </c>
      <c r="J79" s="80" t="s">
        <v>43</v>
      </c>
      <c r="K79" s="80" t="s">
        <v>12</v>
      </c>
      <c r="L79" s="80" t="s">
        <v>42</v>
      </c>
      <c r="M79" s="81"/>
      <c r="N79" s="82"/>
      <c r="O79" s="83"/>
      <c r="P79" s="83"/>
      <c r="Q79" s="83"/>
      <c r="R79" s="80"/>
      <c r="S79" s="84">
        <f>IF(S78+R79&gt;100,0,+R79)</f>
        <v>0</v>
      </c>
      <c r="T79" s="85">
        <v>0</v>
      </c>
      <c r="U79" s="85"/>
      <c r="V79" s="112">
        <f>IF(SUM(N78:Q82)&gt;4*B77,0,TRUNC((+S79*U79)*1000)/1000)</f>
        <v>0</v>
      </c>
      <c r="W79" s="109"/>
      <c r="X79" s="81">
        <v>1</v>
      </c>
      <c r="Y79" s="143">
        <f>IF(S79=0,1,X79)</f>
        <v>1</v>
      </c>
      <c r="Z79" s="144">
        <f>IF(S79=0,V79,+Y79)*V79</f>
        <v>0</v>
      </c>
      <c r="AA79" s="144"/>
      <c r="AB79" s="149"/>
      <c r="AC79" s="77"/>
      <c r="AD79" s="80"/>
      <c r="AE79" s="24"/>
      <c r="AF79" s="180">
        <f>+AF78/B77</f>
        <v>397.05882352941177</v>
      </c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3"/>
      <c r="AU79" s="23"/>
      <c r="AV79" s="23"/>
      <c r="AW79" s="159"/>
      <c r="AX79" s="159"/>
      <c r="AY79" s="159"/>
    </row>
    <row r="80" spans="1:57" s="161" customFormat="1" ht="12.75" customHeight="1" x14ac:dyDescent="0.2">
      <c r="B80" s="168"/>
      <c r="C80" s="159"/>
      <c r="D80" s="159" t="s">
        <v>46</v>
      </c>
      <c r="E80" s="169" t="s">
        <v>47</v>
      </c>
      <c r="F80" s="159"/>
      <c r="G80" s="159"/>
      <c r="H80" s="159"/>
      <c r="I80" s="170" t="s">
        <v>30</v>
      </c>
      <c r="J80" s="171" t="s">
        <v>42</v>
      </c>
      <c r="K80" s="171" t="s">
        <v>12</v>
      </c>
      <c r="L80" s="171" t="s">
        <v>46</v>
      </c>
      <c r="M80" s="172"/>
      <c r="N80" s="194"/>
      <c r="O80" s="194"/>
      <c r="P80" s="194"/>
      <c r="Q80" s="194"/>
      <c r="R80" s="123">
        <f t="shared" ref="R80" si="23">(+N80*3+O80*3+P80+Q80)/8</f>
        <v>0</v>
      </c>
      <c r="S80" s="22">
        <f>+R80/$B$77</f>
        <v>0</v>
      </c>
      <c r="T80" s="173">
        <v>0</v>
      </c>
      <c r="U80" s="101">
        <f>+J77</f>
        <v>150</v>
      </c>
      <c r="V80" s="162">
        <f>IF(SUM(N78:Q82)&gt;4*B77,0,TRUNC((+S80*U80)*1000)/1000)</f>
        <v>0</v>
      </c>
      <c r="W80" s="196">
        <v>400</v>
      </c>
      <c r="X80" s="138">
        <v>1</v>
      </c>
      <c r="Y80" s="138">
        <f>IF(S80=0,1,X80)</f>
        <v>1</v>
      </c>
      <c r="Z80" s="174">
        <f>IF(S80=0,V80,+Y80)*V80</f>
        <v>0</v>
      </c>
      <c r="AA80" s="198">
        <f>+W80</f>
        <v>400</v>
      </c>
      <c r="AB80" s="149"/>
      <c r="AC80" s="159"/>
      <c r="AD80" s="171"/>
      <c r="AE80" s="171"/>
      <c r="AF80" s="24">
        <f>ROUND(+AF78/B77,-1)</f>
        <v>400</v>
      </c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1"/>
      <c r="AT80" s="159"/>
      <c r="AU80" s="159"/>
      <c r="AV80" s="159"/>
      <c r="AW80" s="159"/>
      <c r="AX80" s="159"/>
      <c r="AY80" s="159"/>
    </row>
    <row r="81" spans="1:57" s="161" customFormat="1" x14ac:dyDescent="0.2">
      <c r="A81" s="25"/>
      <c r="B81" s="32"/>
      <c r="C81" s="23"/>
      <c r="D81" s="23" t="s">
        <v>48</v>
      </c>
      <c r="E81" s="155" t="s">
        <v>63</v>
      </c>
      <c r="F81" s="23"/>
      <c r="G81" s="23"/>
      <c r="H81" s="23"/>
      <c r="I81" s="121" t="s">
        <v>30</v>
      </c>
      <c r="J81" s="24">
        <f>+B77</f>
        <v>340</v>
      </c>
      <c r="K81" s="24" t="s">
        <v>12</v>
      </c>
      <c r="L81" s="24" t="s">
        <v>48</v>
      </c>
      <c r="M81" s="34"/>
      <c r="N81" s="194"/>
      <c r="O81" s="194"/>
      <c r="P81" s="194"/>
      <c r="Q81" s="194"/>
      <c r="R81" s="123">
        <f t="shared" ref="R81" si="24">(+N81*3+O81*3+P81+Q81)/8</f>
        <v>0</v>
      </c>
      <c r="S81" s="22">
        <f>+R81/$B$77</f>
        <v>0</v>
      </c>
      <c r="T81" s="102">
        <v>0</v>
      </c>
      <c r="U81" s="101">
        <f>+U80/2</f>
        <v>75</v>
      </c>
      <c r="V81" s="124">
        <f>IF(SUM(N78:Q82)&gt;4*B77,0,TRUNC((+S81*U81)*1000)/1000)</f>
        <v>0</v>
      </c>
      <c r="W81" s="196"/>
      <c r="X81" s="176">
        <v>1</v>
      </c>
      <c r="Y81" s="103">
        <f>IF(S81=0,1,X81)</f>
        <v>1</v>
      </c>
      <c r="Z81" s="126">
        <f>TRUNC((IF(28=0,T81,+Y81*V81)*1000))/1000</f>
        <v>0</v>
      </c>
      <c r="AA81" s="198"/>
      <c r="AB81" s="149"/>
      <c r="AC81" s="23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3"/>
      <c r="AU81" s="23"/>
      <c r="AV81" s="23"/>
      <c r="AW81" s="159"/>
      <c r="AX81" s="159"/>
      <c r="AY81" s="159"/>
    </row>
    <row r="82" spans="1:57" x14ac:dyDescent="0.2">
      <c r="B82" s="32"/>
      <c r="D82" s="23" t="s">
        <v>52</v>
      </c>
      <c r="E82" s="155" t="s">
        <v>53</v>
      </c>
      <c r="I82" s="121" t="s">
        <v>30</v>
      </c>
      <c r="J82" s="24" t="s">
        <v>48</v>
      </c>
      <c r="K82" s="24" t="s">
        <v>12</v>
      </c>
      <c r="L82" s="24">
        <v>0</v>
      </c>
      <c r="M82" s="34"/>
      <c r="N82" s="72">
        <f>IF($B$77-SUM(N78:N81)&lt;0,"fout",$B$77-SUM(N78:N81))</f>
        <v>340</v>
      </c>
      <c r="O82" s="72">
        <f>IF($B$77-SUM(O78:O81)&lt;0,"fout",$B$77-SUM(O78:O81))</f>
        <v>340</v>
      </c>
      <c r="P82" s="72">
        <f>IF($B$77-SUM(P78:P81)&lt;0,"fout",$B$77-SUM(P78:P81))</f>
        <v>340</v>
      </c>
      <c r="Q82" s="72">
        <f>IF($B$77-SUM(Q78:Q81)&lt;0,"fout",$B$77-SUM(Q78:Q81))</f>
        <v>340</v>
      </c>
      <c r="R82" s="89">
        <f>B77-SUM(R78:R81)</f>
        <v>340</v>
      </c>
      <c r="S82" s="22">
        <f>+R82/$B$77</f>
        <v>1</v>
      </c>
      <c r="T82" s="102">
        <f>+Invulwaarden!S$7</f>
        <v>0</v>
      </c>
      <c r="U82" s="102">
        <f>+T82</f>
        <v>0</v>
      </c>
      <c r="V82" s="124">
        <f>IF(SUM(N78:Q82)&gt;4*B77,0,TRUNC((+S82*U82)*1000)/1000)</f>
        <v>0</v>
      </c>
      <c r="W82" s="196"/>
      <c r="X82" s="184"/>
      <c r="Y82" s="104"/>
      <c r="Z82" s="104"/>
      <c r="AA82" s="198"/>
      <c r="AB82" s="153">
        <f>+J77</f>
        <v>150</v>
      </c>
      <c r="AD82" s="24"/>
      <c r="AE82" s="24">
        <v>165</v>
      </c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Z82" s="161"/>
      <c r="BA82" s="161"/>
      <c r="BB82" s="161"/>
      <c r="BC82" s="161"/>
      <c r="BD82" s="161"/>
      <c r="BE82" s="161"/>
    </row>
    <row r="83" spans="1:57" x14ac:dyDescent="0.2">
      <c r="B83" s="32"/>
      <c r="E83" s="70"/>
      <c r="I83" s="121"/>
      <c r="J83" s="24"/>
      <c r="K83" s="24"/>
      <c r="L83" s="24"/>
      <c r="M83" s="34"/>
      <c r="N83" s="63"/>
      <c r="O83" s="74"/>
      <c r="P83" s="74"/>
      <c r="Q83" s="74"/>
      <c r="R83" s="24"/>
      <c r="S83" s="24"/>
      <c r="T83" s="59"/>
      <c r="U83" s="25"/>
      <c r="V83" s="88"/>
      <c r="W83" s="119"/>
      <c r="X83" s="34"/>
      <c r="Y83" s="145"/>
      <c r="Z83" s="126"/>
      <c r="AA83" s="126"/>
      <c r="AB83" s="149"/>
      <c r="AC83" s="25"/>
      <c r="AD83" s="25"/>
      <c r="AE83" s="166">
        <f>+AB82/AE82</f>
        <v>0.90909090909090906</v>
      </c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Z83" s="161"/>
      <c r="BA83" s="161"/>
      <c r="BB83" s="161"/>
      <c r="BC83" s="161"/>
      <c r="BD83" s="161"/>
      <c r="BE83" s="161"/>
    </row>
    <row r="84" spans="1:57" x14ac:dyDescent="0.2">
      <c r="B84" s="32"/>
      <c r="E84" s="70"/>
      <c r="I84" s="121"/>
      <c r="J84" s="24"/>
      <c r="K84" s="24"/>
      <c r="L84" s="24"/>
      <c r="M84" s="34"/>
      <c r="N84" s="63"/>
      <c r="O84" s="74"/>
      <c r="P84" s="74"/>
      <c r="Q84" s="74"/>
      <c r="R84" s="24"/>
      <c r="S84" s="24"/>
      <c r="T84" s="59"/>
      <c r="U84" s="25"/>
      <c r="V84" s="88"/>
      <c r="W84" s="119"/>
      <c r="X84" s="34"/>
      <c r="Y84" s="145"/>
      <c r="Z84" s="126"/>
      <c r="AA84" s="126"/>
      <c r="AB84" s="149"/>
      <c r="AC84" s="25"/>
      <c r="AD84" s="25"/>
      <c r="AE84" s="25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Z84" s="161"/>
      <c r="BA84" s="161"/>
      <c r="BB84" s="161"/>
      <c r="BC84" s="161"/>
      <c r="BD84" s="161"/>
      <c r="BE84" s="161"/>
    </row>
    <row r="85" spans="1:57" x14ac:dyDescent="0.2">
      <c r="B85" s="32"/>
      <c r="E85" s="70"/>
      <c r="I85" s="121"/>
      <c r="J85" s="24"/>
      <c r="K85" s="24"/>
      <c r="L85" s="24"/>
      <c r="M85" s="34"/>
      <c r="N85" s="63"/>
      <c r="O85" s="74"/>
      <c r="P85" s="74"/>
      <c r="Q85" s="74"/>
      <c r="R85" s="24"/>
      <c r="S85" s="24"/>
      <c r="T85" s="59"/>
      <c r="U85" s="25"/>
      <c r="V85" s="88"/>
      <c r="W85" s="119"/>
      <c r="X85" s="34"/>
      <c r="Y85" s="145"/>
      <c r="Z85" s="126"/>
      <c r="AA85" s="126"/>
      <c r="AB85" s="149"/>
      <c r="AC85" s="25"/>
      <c r="AD85" s="25"/>
      <c r="AE85" s="25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Z85" s="161"/>
      <c r="BA85" s="161"/>
      <c r="BB85" s="161"/>
      <c r="BC85" s="161"/>
      <c r="BD85" s="161"/>
      <c r="BE85" s="161"/>
    </row>
    <row r="86" spans="1:57" x14ac:dyDescent="0.2">
      <c r="B86" s="32"/>
      <c r="E86" s="70"/>
      <c r="I86" s="121"/>
      <c r="J86" s="24"/>
      <c r="K86" s="24"/>
      <c r="L86" s="24"/>
      <c r="M86" s="34"/>
      <c r="N86" s="63"/>
      <c r="O86" s="74"/>
      <c r="P86" s="74"/>
      <c r="Q86" s="74"/>
      <c r="R86" s="24"/>
      <c r="S86" s="24"/>
      <c r="T86" s="59"/>
      <c r="U86" s="25"/>
      <c r="V86" s="88"/>
      <c r="W86" s="121"/>
      <c r="X86" s="34"/>
      <c r="Y86" s="103"/>
      <c r="Z86" s="126"/>
      <c r="AA86" s="126"/>
      <c r="AB86" s="148"/>
      <c r="AC86" s="25"/>
      <c r="AD86" s="25"/>
      <c r="AE86" s="25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Z86" s="161"/>
      <c r="BA86" s="161"/>
      <c r="BB86" s="161"/>
      <c r="BC86" s="161"/>
      <c r="BD86" s="161"/>
      <c r="BE86" s="161"/>
    </row>
    <row r="87" spans="1:57" s="161" customFormat="1" x14ac:dyDescent="0.2">
      <c r="A87" s="25"/>
      <c r="B87" s="32">
        <v>2490</v>
      </c>
      <c r="C87" s="23" t="s">
        <v>82</v>
      </c>
      <c r="D87" s="23"/>
      <c r="E87" s="75" t="s">
        <v>59</v>
      </c>
      <c r="F87" s="23"/>
      <c r="G87" s="23"/>
      <c r="H87" s="23"/>
      <c r="I87" s="121" t="s">
        <v>84</v>
      </c>
      <c r="J87" s="24">
        <v>85</v>
      </c>
      <c r="K87" s="24" t="s">
        <v>85</v>
      </c>
      <c r="L87" s="24"/>
      <c r="M87" s="34"/>
      <c r="N87" s="74"/>
      <c r="O87" s="57"/>
      <c r="P87" s="57"/>
      <c r="Q87" s="57"/>
      <c r="R87" s="24"/>
      <c r="S87" s="24"/>
      <c r="T87" s="24"/>
      <c r="U87" s="24"/>
      <c r="V87" s="123"/>
      <c r="W87" s="121"/>
      <c r="X87" s="34"/>
      <c r="Y87" s="103"/>
      <c r="Z87" s="126"/>
      <c r="AA87" s="126"/>
      <c r="AB87" s="148"/>
      <c r="AC87" s="23"/>
      <c r="AD87" s="24"/>
      <c r="AE87" s="24" t="s">
        <v>102</v>
      </c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3"/>
      <c r="AU87" s="23"/>
      <c r="AV87" s="23"/>
      <c r="AW87" s="159"/>
      <c r="AX87" s="159"/>
      <c r="AY87" s="159"/>
    </row>
    <row r="88" spans="1:57" s="161" customFormat="1" x14ac:dyDescent="0.2">
      <c r="A88" s="25"/>
      <c r="B88" s="32"/>
      <c r="C88" s="23"/>
      <c r="D88" s="23" t="s">
        <v>43</v>
      </c>
      <c r="E88" s="155" t="s">
        <v>44</v>
      </c>
      <c r="F88" s="23"/>
      <c r="G88" s="23"/>
      <c r="H88" s="23"/>
      <c r="I88" s="121" t="s">
        <v>30</v>
      </c>
      <c r="J88" s="24">
        <f>+B87</f>
        <v>2490</v>
      </c>
      <c r="K88" s="24" t="s">
        <v>12</v>
      </c>
      <c r="L88" s="24" t="s">
        <v>43</v>
      </c>
      <c r="M88" s="34"/>
      <c r="N88" s="194"/>
      <c r="O88" s="194"/>
      <c r="P88" s="194"/>
      <c r="Q88" s="194"/>
      <c r="R88" s="123">
        <f t="shared" ref="R88" si="25">(+N88*3+O88*3+P88+Q88)/8</f>
        <v>0</v>
      </c>
      <c r="S88" s="22">
        <f>+R88/$B$87</f>
        <v>0</v>
      </c>
      <c r="T88" s="102">
        <v>0</v>
      </c>
      <c r="U88" s="101">
        <v>85</v>
      </c>
      <c r="V88" s="162">
        <f>IF(SUM(N88:Q92)&gt;4*B87,0,TRUNC((+S88*U88)*1000)/1000)</f>
        <v>0</v>
      </c>
      <c r="W88" s="196">
        <v>30</v>
      </c>
      <c r="X88" s="181">
        <v>1</v>
      </c>
      <c r="Y88" s="182">
        <f>IF(S88=0,1,X88)</f>
        <v>1</v>
      </c>
      <c r="Z88" s="183">
        <f t="shared" ref="Z88:Z91" si="26">TRUNC((IF(28=0,T88,+Y88*V88)*1000))/1000</f>
        <v>0</v>
      </c>
      <c r="AA88" s="197">
        <f>+W88</f>
        <v>30</v>
      </c>
      <c r="AB88" s="149"/>
      <c r="AC88" s="23"/>
      <c r="AD88" s="24"/>
      <c r="AE88" s="24"/>
      <c r="AF88" s="175">
        <f>+AB92/1000*$AF$18</f>
        <v>76500</v>
      </c>
      <c r="AG88" s="167">
        <f>+B87*W88*0.95</f>
        <v>70965</v>
      </c>
      <c r="AH88" s="167">
        <f>+B87*0.05*AA88</f>
        <v>3735</v>
      </c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3"/>
      <c r="AU88" s="23"/>
      <c r="AV88" s="23"/>
      <c r="AW88" s="159"/>
      <c r="AX88" s="159"/>
      <c r="AY88" s="159"/>
    </row>
    <row r="89" spans="1:57" s="161" customFormat="1" x14ac:dyDescent="0.2">
      <c r="A89" s="25"/>
      <c r="B89" s="32"/>
      <c r="C89" s="23"/>
      <c r="D89" s="23" t="s">
        <v>42</v>
      </c>
      <c r="E89" s="155" t="s">
        <v>45</v>
      </c>
      <c r="F89" s="23"/>
      <c r="G89" s="23"/>
      <c r="H89" s="23"/>
      <c r="I89" s="121" t="s">
        <v>30</v>
      </c>
      <c r="J89" s="24" t="s">
        <v>43</v>
      </c>
      <c r="K89" s="24" t="s">
        <v>12</v>
      </c>
      <c r="L89" s="24" t="s">
        <v>42</v>
      </c>
      <c r="M89" s="34"/>
      <c r="N89" s="194"/>
      <c r="O89" s="194"/>
      <c r="P89" s="194"/>
      <c r="Q89" s="194"/>
      <c r="R89" s="123">
        <f t="shared" ref="R89:R91" si="27">(+N89*3+O89*3+P89+Q89)/8</f>
        <v>0</v>
      </c>
      <c r="S89" s="22">
        <f t="shared" ref="S89:S91" si="28">+R89/$B$87</f>
        <v>0</v>
      </c>
      <c r="T89" s="102">
        <v>0</v>
      </c>
      <c r="U89" s="101">
        <v>42.5</v>
      </c>
      <c r="V89" s="124">
        <f>IF(SUM(N88:Q92)&gt;4*B87,0,TRUNC((+S89*U89)*1000)/1000)</f>
        <v>0</v>
      </c>
      <c r="W89" s="196"/>
      <c r="X89" s="181">
        <v>1</v>
      </c>
      <c r="Y89" s="182">
        <f>IF(S89=0,1,X89)</f>
        <v>1</v>
      </c>
      <c r="Z89" s="183">
        <f t="shared" si="26"/>
        <v>0</v>
      </c>
      <c r="AA89" s="197"/>
      <c r="AB89" s="149"/>
      <c r="AC89" s="23"/>
      <c r="AD89" s="24"/>
      <c r="AE89" s="24"/>
      <c r="AF89" s="180">
        <f>+AF88/B87</f>
        <v>30.722891566265059</v>
      </c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3"/>
      <c r="AU89" s="23"/>
      <c r="AV89" s="23"/>
      <c r="AW89" s="159"/>
      <c r="AX89" s="159"/>
      <c r="AY89" s="159"/>
    </row>
    <row r="90" spans="1:57" s="161" customFormat="1" x14ac:dyDescent="0.2">
      <c r="A90" s="25"/>
      <c r="B90" s="32"/>
      <c r="C90" s="23"/>
      <c r="D90" s="23" t="s">
        <v>46</v>
      </c>
      <c r="E90" s="155" t="s">
        <v>47</v>
      </c>
      <c r="F90" s="23"/>
      <c r="G90" s="23"/>
      <c r="H90" s="23"/>
      <c r="I90" s="121" t="s">
        <v>30</v>
      </c>
      <c r="J90" s="24" t="s">
        <v>42</v>
      </c>
      <c r="K90" s="24" t="s">
        <v>12</v>
      </c>
      <c r="L90" s="24" t="s">
        <v>46</v>
      </c>
      <c r="M90" s="34"/>
      <c r="N90" s="194"/>
      <c r="O90" s="194"/>
      <c r="P90" s="194"/>
      <c r="Q90" s="194"/>
      <c r="R90" s="123">
        <f t="shared" si="27"/>
        <v>0</v>
      </c>
      <c r="S90" s="22">
        <f t="shared" si="28"/>
        <v>0</v>
      </c>
      <c r="T90" s="102">
        <v>0</v>
      </c>
      <c r="U90" s="101">
        <v>21.25</v>
      </c>
      <c r="V90" s="124">
        <f>IF(SUM(N88:Q92)&gt;4*B87,0,TRUNC((+S90*U90)*1000)/1000)</f>
        <v>0</v>
      </c>
      <c r="W90" s="196"/>
      <c r="X90" s="181">
        <v>1</v>
      </c>
      <c r="Y90" s="182">
        <f>IF(S90=0,1,X90)</f>
        <v>1</v>
      </c>
      <c r="Z90" s="183">
        <f t="shared" si="26"/>
        <v>0</v>
      </c>
      <c r="AA90" s="197"/>
      <c r="AB90" s="149"/>
      <c r="AC90" s="23"/>
      <c r="AD90" s="24"/>
      <c r="AE90" s="24"/>
      <c r="AF90" s="24">
        <f>ROUND(+AF88/B87,-1)</f>
        <v>30</v>
      </c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3"/>
      <c r="AU90" s="23"/>
      <c r="AV90" s="23"/>
      <c r="AW90" s="159"/>
      <c r="AX90" s="159"/>
      <c r="AY90" s="159"/>
    </row>
    <row r="91" spans="1:57" s="161" customFormat="1" x14ac:dyDescent="0.2">
      <c r="A91" s="25"/>
      <c r="B91" s="32"/>
      <c r="C91" s="23"/>
      <c r="D91" s="23" t="s">
        <v>48</v>
      </c>
      <c r="E91" s="155" t="s">
        <v>63</v>
      </c>
      <c r="F91" s="23"/>
      <c r="G91" s="23"/>
      <c r="H91" s="23"/>
      <c r="I91" s="121" t="s">
        <v>30</v>
      </c>
      <c r="J91" s="24" t="s">
        <v>46</v>
      </c>
      <c r="K91" s="24" t="s">
        <v>12</v>
      </c>
      <c r="L91" s="24" t="s">
        <v>48</v>
      </c>
      <c r="M91" s="34"/>
      <c r="N91" s="194"/>
      <c r="O91" s="194"/>
      <c r="P91" s="194"/>
      <c r="Q91" s="194"/>
      <c r="R91" s="123">
        <f t="shared" si="27"/>
        <v>0</v>
      </c>
      <c r="S91" s="22">
        <f t="shared" si="28"/>
        <v>0</v>
      </c>
      <c r="T91" s="102">
        <v>0</v>
      </c>
      <c r="U91" s="101">
        <v>10.625</v>
      </c>
      <c r="V91" s="124">
        <f>IF(SUM(N88:Q92)&gt;4*B87,0,TRUNC((+S91*U91)*1000)/1000)</f>
        <v>0</v>
      </c>
      <c r="W91" s="196"/>
      <c r="X91" s="181">
        <v>1</v>
      </c>
      <c r="Y91" s="182">
        <f>IF(S91=0,1,X91)</f>
        <v>1</v>
      </c>
      <c r="Z91" s="183">
        <f t="shared" si="26"/>
        <v>0</v>
      </c>
      <c r="AA91" s="197"/>
      <c r="AB91" s="149"/>
      <c r="AC91" s="23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3"/>
      <c r="AU91" s="23"/>
      <c r="AV91" s="23"/>
      <c r="AW91" s="159"/>
      <c r="AX91" s="159"/>
      <c r="AY91" s="159"/>
    </row>
    <row r="92" spans="1:57" x14ac:dyDescent="0.2">
      <c r="B92" s="32"/>
      <c r="D92" s="23" t="s">
        <v>52</v>
      </c>
      <c r="E92" s="155" t="s">
        <v>53</v>
      </c>
      <c r="I92" s="121" t="s">
        <v>30</v>
      </c>
      <c r="J92" s="24" t="s">
        <v>48</v>
      </c>
      <c r="K92" s="24" t="s">
        <v>12</v>
      </c>
      <c r="L92" s="24">
        <v>0</v>
      </c>
      <c r="M92" s="34"/>
      <c r="N92" s="72">
        <f>IF($B$87-SUM(N88:N91)&lt;0,"fout",$B$87-SUM(N88:N91))</f>
        <v>2490</v>
      </c>
      <c r="O92" s="72">
        <f t="shared" ref="O92:Q92" si="29">IF($B$87-SUM(O88:O91)&lt;0,"fout",$B$87-SUM(O88:O91))</f>
        <v>2490</v>
      </c>
      <c r="P92" s="72">
        <f t="shared" si="29"/>
        <v>2490</v>
      </c>
      <c r="Q92" s="72">
        <f t="shared" si="29"/>
        <v>2490</v>
      </c>
      <c r="R92" s="87">
        <f>B87-SUM(R88:R91)</f>
        <v>2490</v>
      </c>
      <c r="S92" s="22">
        <f>+R92/$B$67</f>
        <v>0.88928571428571423</v>
      </c>
      <c r="T92" s="102">
        <f>+Invulwaarden!S$7</f>
        <v>0</v>
      </c>
      <c r="U92" s="102">
        <f>+T92</f>
        <v>0</v>
      </c>
      <c r="V92" s="124">
        <f>IF(SUM(N88:Q92)&gt;4*B87,0,TRUNC((+S92*U92)*1000)/1000)</f>
        <v>0</v>
      </c>
      <c r="W92" s="196"/>
      <c r="X92" s="185"/>
      <c r="Y92" s="182"/>
      <c r="Z92" s="182"/>
      <c r="AA92" s="197"/>
      <c r="AB92" s="153">
        <f>+J87</f>
        <v>85</v>
      </c>
      <c r="AD92" s="24"/>
      <c r="AE92" s="24">
        <v>27.137</v>
      </c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Z92" s="161"/>
      <c r="BA92" s="161"/>
      <c r="BB92" s="161"/>
      <c r="BC92" s="161"/>
      <c r="BD92" s="161"/>
      <c r="BE92" s="161"/>
    </row>
    <row r="93" spans="1:57" x14ac:dyDescent="0.2">
      <c r="B93" s="32"/>
      <c r="E93" s="70"/>
      <c r="I93" s="121"/>
      <c r="J93" s="24"/>
      <c r="K93" s="24"/>
      <c r="L93" s="24"/>
      <c r="M93" s="34"/>
      <c r="N93" s="63"/>
      <c r="O93" s="74"/>
      <c r="P93" s="74"/>
      <c r="Q93" s="74"/>
      <c r="R93" s="24"/>
      <c r="S93" s="24"/>
      <c r="T93" s="59"/>
      <c r="U93" s="25"/>
      <c r="V93" s="88"/>
      <c r="W93" s="119"/>
      <c r="X93" s="34"/>
      <c r="Y93" s="145"/>
      <c r="Z93" s="126"/>
      <c r="AA93" s="126"/>
      <c r="AB93" s="149"/>
      <c r="AC93" s="25"/>
      <c r="AD93" s="25"/>
      <c r="AE93" s="166">
        <f>+AB92/AE92</f>
        <v>3.1322548549950251</v>
      </c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Z93" s="161"/>
      <c r="BA93" s="161"/>
      <c r="BB93" s="161"/>
      <c r="BC93" s="161"/>
      <c r="BD93" s="161"/>
      <c r="BE93" s="161"/>
    </row>
    <row r="94" spans="1:57" x14ac:dyDescent="0.2">
      <c r="B94" s="32"/>
      <c r="E94" s="70"/>
      <c r="I94" s="121"/>
      <c r="J94" s="24"/>
      <c r="K94" s="24"/>
      <c r="L94" s="24"/>
      <c r="M94" s="34"/>
      <c r="N94" s="63"/>
      <c r="O94" s="74"/>
      <c r="P94" s="74"/>
      <c r="Q94" s="74"/>
      <c r="R94" s="24"/>
      <c r="S94" s="24"/>
      <c r="T94" s="59"/>
      <c r="U94" s="25"/>
      <c r="V94" s="88"/>
      <c r="W94" s="119"/>
      <c r="X94" s="34"/>
      <c r="Y94" s="145"/>
      <c r="Z94" s="126"/>
      <c r="AA94" s="126"/>
      <c r="AB94" s="149"/>
      <c r="AC94" s="25"/>
      <c r="AD94" s="25"/>
      <c r="AE94" s="25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Z94" s="161"/>
      <c r="BA94" s="161"/>
      <c r="BB94" s="161"/>
      <c r="BC94" s="161"/>
      <c r="BD94" s="161"/>
      <c r="BE94" s="161"/>
    </row>
    <row r="95" spans="1:57" x14ac:dyDescent="0.2">
      <c r="B95" s="32"/>
      <c r="E95" s="70"/>
      <c r="I95" s="121"/>
      <c r="J95" s="24"/>
      <c r="K95" s="24"/>
      <c r="L95" s="24"/>
      <c r="M95" s="34"/>
      <c r="N95" s="63"/>
      <c r="O95" s="74"/>
      <c r="P95" s="74"/>
      <c r="Q95" s="74"/>
      <c r="R95" s="24"/>
      <c r="S95" s="24"/>
      <c r="T95" s="59"/>
      <c r="U95" s="25"/>
      <c r="V95" s="88"/>
      <c r="W95" s="119"/>
      <c r="X95" s="34"/>
      <c r="Y95" s="145"/>
      <c r="Z95" s="126"/>
      <c r="AA95" s="126"/>
      <c r="AB95" s="149"/>
      <c r="AC95" s="25"/>
      <c r="AD95" s="25"/>
      <c r="AE95" s="25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Z95" s="161"/>
      <c r="BA95" s="161"/>
      <c r="BB95" s="161"/>
      <c r="BC95" s="161"/>
      <c r="BD95" s="161"/>
      <c r="BE95" s="161"/>
    </row>
    <row r="96" spans="1:57" x14ac:dyDescent="0.2">
      <c r="B96" s="32"/>
      <c r="E96" s="70"/>
      <c r="I96" s="121"/>
      <c r="J96" s="24"/>
      <c r="K96" s="24"/>
      <c r="L96" s="24"/>
      <c r="M96" s="34"/>
      <c r="N96" s="63"/>
      <c r="O96" s="74"/>
      <c r="P96" s="74"/>
      <c r="Q96" s="74"/>
      <c r="R96" s="24"/>
      <c r="S96" s="24"/>
      <c r="T96" s="59"/>
      <c r="U96" s="25"/>
      <c r="V96" s="88"/>
      <c r="W96" s="121"/>
      <c r="X96" s="34"/>
      <c r="Y96" s="103"/>
      <c r="Z96" s="126"/>
      <c r="AA96" s="126"/>
      <c r="AB96" s="148"/>
      <c r="AC96" s="25"/>
      <c r="AD96" s="25"/>
      <c r="AE96" s="25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Z96" s="161"/>
      <c r="BA96" s="161"/>
      <c r="BB96" s="161"/>
      <c r="BC96" s="161"/>
      <c r="BD96" s="161"/>
      <c r="BE96" s="161"/>
    </row>
    <row r="97" spans="1:57" s="161" customFormat="1" x14ac:dyDescent="0.2">
      <c r="A97" s="25"/>
      <c r="B97" s="32">
        <v>100</v>
      </c>
      <c r="C97" s="23" t="s">
        <v>82</v>
      </c>
      <c r="D97" s="23"/>
      <c r="E97" s="75" t="s">
        <v>60</v>
      </c>
      <c r="F97" s="23"/>
      <c r="G97" s="23"/>
      <c r="H97" s="23"/>
      <c r="I97" s="121" t="s">
        <v>84</v>
      </c>
      <c r="J97" s="24">
        <v>10</v>
      </c>
      <c r="K97" s="24" t="s">
        <v>85</v>
      </c>
      <c r="L97" s="24"/>
      <c r="M97" s="34"/>
      <c r="N97" s="74"/>
      <c r="O97" s="57"/>
      <c r="P97" s="57"/>
      <c r="Q97" s="57"/>
      <c r="R97" s="24"/>
      <c r="S97" s="24"/>
      <c r="T97" s="24"/>
      <c r="U97" s="24"/>
      <c r="V97" s="123"/>
      <c r="W97" s="121"/>
      <c r="X97" s="34"/>
      <c r="Y97" s="103"/>
      <c r="Z97" s="126"/>
      <c r="AA97" s="126"/>
      <c r="AB97" s="148"/>
      <c r="AC97" s="23"/>
      <c r="AD97" s="24"/>
      <c r="AE97" s="24" t="s">
        <v>103</v>
      </c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3"/>
      <c r="AU97" s="23"/>
      <c r="AV97" s="23"/>
      <c r="AW97" s="159"/>
      <c r="AX97" s="159"/>
      <c r="AY97" s="159"/>
    </row>
    <row r="98" spans="1:57" s="161" customFormat="1" ht="12.75" hidden="1" customHeight="1" x14ac:dyDescent="0.2">
      <c r="A98" s="86"/>
      <c r="B98" s="76"/>
      <c r="C98" s="77"/>
      <c r="D98" s="77" t="s">
        <v>43</v>
      </c>
      <c r="E98" s="78" t="s">
        <v>44</v>
      </c>
      <c r="F98" s="77"/>
      <c r="G98" s="77"/>
      <c r="H98" s="77"/>
      <c r="I98" s="79" t="s">
        <v>30</v>
      </c>
      <c r="J98" s="80">
        <v>100</v>
      </c>
      <c r="K98" s="80" t="s">
        <v>12</v>
      </c>
      <c r="L98" s="80" t="s">
        <v>43</v>
      </c>
      <c r="M98" s="81"/>
      <c r="N98" s="82"/>
      <c r="O98" s="83"/>
      <c r="P98" s="83"/>
      <c r="Q98" s="83"/>
      <c r="R98" s="80"/>
      <c r="S98" s="84">
        <f>+R98</f>
        <v>0</v>
      </c>
      <c r="T98" s="85">
        <v>0</v>
      </c>
      <c r="U98" s="85"/>
      <c r="V98" s="112">
        <f>IF(SUM(N98:Q102)&gt;4*B97,0,TRUNC((+S98*U98)*1000)/1000)</f>
        <v>0</v>
      </c>
      <c r="W98" s="109"/>
      <c r="X98" s="81">
        <v>1</v>
      </c>
      <c r="Y98" s="143">
        <f>IF(S98=0,1,X98)</f>
        <v>1</v>
      </c>
      <c r="Z98" s="144">
        <f>IF(S98=0,V98,+Y98)*V98</f>
        <v>0</v>
      </c>
      <c r="AA98" s="144"/>
      <c r="AB98" s="149">
        <f>IF(S98=0,0,+Y98*W98)</f>
        <v>0</v>
      </c>
      <c r="AC98" s="77"/>
      <c r="AD98" s="80"/>
      <c r="AE98" s="24"/>
      <c r="AF98" s="175">
        <f>+AB102/1000*$AF$18</f>
        <v>9000</v>
      </c>
      <c r="AG98" s="167">
        <f>+B97*W99*0.95</f>
        <v>8550</v>
      </c>
      <c r="AH98" s="167">
        <f>+B97*0.05*AA99</f>
        <v>450</v>
      </c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3"/>
      <c r="AU98" s="23"/>
      <c r="AV98" s="23"/>
      <c r="AW98" s="159"/>
      <c r="AX98" s="159"/>
      <c r="AY98" s="159"/>
    </row>
    <row r="99" spans="1:57" s="161" customFormat="1" x14ac:dyDescent="0.2">
      <c r="A99" s="25"/>
      <c r="B99" s="32"/>
      <c r="C99" s="23"/>
      <c r="D99" s="23" t="s">
        <v>42</v>
      </c>
      <c r="E99" s="155" t="s">
        <v>45</v>
      </c>
      <c r="F99" s="23"/>
      <c r="G99" s="23"/>
      <c r="H99" s="23"/>
      <c r="I99" s="121" t="s">
        <v>30</v>
      </c>
      <c r="J99" s="24">
        <f>+B97</f>
        <v>100</v>
      </c>
      <c r="K99" s="24" t="s">
        <v>12</v>
      </c>
      <c r="L99" s="24" t="s">
        <v>42</v>
      </c>
      <c r="M99" s="34"/>
      <c r="N99" s="194"/>
      <c r="O99" s="194"/>
      <c r="P99" s="194"/>
      <c r="Q99" s="194"/>
      <c r="R99" s="123">
        <f t="shared" ref="R99:R101" si="30">(+N99*3+O99*3+P99+Q99)/8</f>
        <v>0</v>
      </c>
      <c r="S99" s="22">
        <f>+R99/$B$97</f>
        <v>0</v>
      </c>
      <c r="T99" s="102">
        <v>0</v>
      </c>
      <c r="U99" s="101">
        <f>+J97</f>
        <v>10</v>
      </c>
      <c r="V99" s="124">
        <f>IF(SUM(N98:Q102)&gt;4*B97,0,TRUNC((+S99*U99)*1000)/1000)</f>
        <v>0</v>
      </c>
      <c r="W99" s="196">
        <v>90</v>
      </c>
      <c r="X99" s="176">
        <v>1</v>
      </c>
      <c r="Y99" s="103">
        <f>IF(S99=0,1,X99)</f>
        <v>1</v>
      </c>
      <c r="Z99" s="126">
        <f t="shared" ref="Z99:Z101" si="31">TRUNC((IF(28=0,T99,+Y99*V99)*1000))/1000</f>
        <v>0</v>
      </c>
      <c r="AA99" s="198">
        <f>+W99</f>
        <v>90</v>
      </c>
      <c r="AB99" s="149"/>
      <c r="AC99" s="23"/>
      <c r="AD99" s="24"/>
      <c r="AE99" s="24"/>
      <c r="AF99" s="180">
        <f>+AF98/B97</f>
        <v>90</v>
      </c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3"/>
      <c r="AU99" s="23"/>
      <c r="AV99" s="23"/>
      <c r="AW99" s="159"/>
      <c r="AX99" s="159"/>
      <c r="AY99" s="159"/>
    </row>
    <row r="100" spans="1:57" s="161" customFormat="1" x14ac:dyDescent="0.2">
      <c r="A100" s="25"/>
      <c r="B100" s="32"/>
      <c r="C100" s="23"/>
      <c r="D100" s="23" t="s">
        <v>46</v>
      </c>
      <c r="E100" s="155" t="s">
        <v>47</v>
      </c>
      <c r="F100" s="23"/>
      <c r="G100" s="23"/>
      <c r="H100" s="23"/>
      <c r="I100" s="121" t="s">
        <v>30</v>
      </c>
      <c r="J100" s="24" t="s">
        <v>42</v>
      </c>
      <c r="K100" s="24" t="s">
        <v>12</v>
      </c>
      <c r="L100" s="24" t="s">
        <v>46</v>
      </c>
      <c r="M100" s="34"/>
      <c r="N100" s="194"/>
      <c r="O100" s="194"/>
      <c r="P100" s="194"/>
      <c r="Q100" s="194"/>
      <c r="R100" s="123">
        <f t="shared" si="30"/>
        <v>0</v>
      </c>
      <c r="S100" s="22">
        <f t="shared" ref="S100:S102" si="32">+R100/$B$97</f>
        <v>0</v>
      </c>
      <c r="T100" s="102">
        <v>0</v>
      </c>
      <c r="U100" s="101">
        <v>7.5</v>
      </c>
      <c r="V100" s="124">
        <f>IF(SUM(N98:Q102)&gt;4*B97,0,TRUNC((+S100*U100)*1000)/1000)</f>
        <v>0</v>
      </c>
      <c r="W100" s="196"/>
      <c r="X100" s="176">
        <v>1</v>
      </c>
      <c r="Y100" s="103">
        <f>IF(S100=0,1,X100)</f>
        <v>1</v>
      </c>
      <c r="Z100" s="126">
        <f t="shared" si="31"/>
        <v>0</v>
      </c>
      <c r="AA100" s="198"/>
      <c r="AB100" s="149"/>
      <c r="AC100" s="23"/>
      <c r="AD100" s="24"/>
      <c r="AE100" s="24"/>
      <c r="AF100" s="24">
        <f>ROUND(+AF98/B97,-1)</f>
        <v>90</v>
      </c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3"/>
      <c r="AU100" s="23"/>
      <c r="AV100" s="23"/>
      <c r="AW100" s="159"/>
      <c r="AX100" s="159"/>
      <c r="AY100" s="159"/>
    </row>
    <row r="101" spans="1:57" s="161" customFormat="1" x14ac:dyDescent="0.2">
      <c r="A101" s="25"/>
      <c r="B101" s="32"/>
      <c r="C101" s="23"/>
      <c r="D101" s="23" t="s">
        <v>48</v>
      </c>
      <c r="E101" s="155" t="s">
        <v>63</v>
      </c>
      <c r="F101" s="23"/>
      <c r="G101" s="23"/>
      <c r="H101" s="23"/>
      <c r="I101" s="121" t="s">
        <v>30</v>
      </c>
      <c r="J101" s="24" t="s">
        <v>46</v>
      </c>
      <c r="K101" s="24" t="s">
        <v>12</v>
      </c>
      <c r="L101" s="24" t="s">
        <v>48</v>
      </c>
      <c r="M101" s="34"/>
      <c r="N101" s="194"/>
      <c r="O101" s="194"/>
      <c r="P101" s="194"/>
      <c r="Q101" s="194"/>
      <c r="R101" s="123">
        <f t="shared" si="30"/>
        <v>0</v>
      </c>
      <c r="S101" s="22">
        <f t="shared" si="32"/>
        <v>0</v>
      </c>
      <c r="T101" s="102">
        <v>0</v>
      </c>
      <c r="U101" s="101">
        <v>3.75</v>
      </c>
      <c r="V101" s="124">
        <f>IF(SUM(N98:Q102)&gt;4*B97,0,TRUNC((+S101*U101)*1000)/1000)</f>
        <v>0</v>
      </c>
      <c r="W101" s="196"/>
      <c r="X101" s="176">
        <v>1</v>
      </c>
      <c r="Y101" s="103">
        <f>IF(S101=0,1,X101)</f>
        <v>1</v>
      </c>
      <c r="Z101" s="126">
        <f t="shared" si="31"/>
        <v>0</v>
      </c>
      <c r="AA101" s="198"/>
      <c r="AB101" s="149"/>
      <c r="AC101" s="23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3"/>
      <c r="AU101" s="23"/>
      <c r="AV101" s="23"/>
      <c r="AW101" s="159"/>
      <c r="AX101" s="159"/>
      <c r="AY101" s="159"/>
    </row>
    <row r="102" spans="1:57" x14ac:dyDescent="0.2">
      <c r="B102" s="32"/>
      <c r="D102" s="23" t="s">
        <v>52</v>
      </c>
      <c r="E102" s="155" t="s">
        <v>53</v>
      </c>
      <c r="I102" s="121" t="s">
        <v>30</v>
      </c>
      <c r="J102" s="24" t="s">
        <v>48</v>
      </c>
      <c r="K102" s="24" t="s">
        <v>12</v>
      </c>
      <c r="L102" s="24">
        <v>0</v>
      </c>
      <c r="M102" s="34"/>
      <c r="N102" s="72">
        <f>IF($B$97-SUM(N99:N101)&lt;0,"fout",$B$97-SUM(N99:N101))</f>
        <v>100</v>
      </c>
      <c r="O102" s="72">
        <f t="shared" ref="O102:Q102" si="33">IF($B$97-SUM(O99:O101)&lt;0,"fout",$B$97-SUM(O99:O101))</f>
        <v>100</v>
      </c>
      <c r="P102" s="72">
        <f t="shared" si="33"/>
        <v>100</v>
      </c>
      <c r="Q102" s="72">
        <f t="shared" si="33"/>
        <v>100</v>
      </c>
      <c r="R102" s="87">
        <f>B97-SUM(R98:R101)</f>
        <v>100</v>
      </c>
      <c r="S102" s="22">
        <f t="shared" si="32"/>
        <v>1</v>
      </c>
      <c r="T102" s="122">
        <f>+Invulwaarden!S$7</f>
        <v>0</v>
      </c>
      <c r="U102" s="123">
        <f>+T102</f>
        <v>0</v>
      </c>
      <c r="V102" s="124">
        <f>IF(SUM(N98:Q102)&gt;4*B97,0,TRUNC((+S102*U102)*1000)/1000)</f>
        <v>0</v>
      </c>
      <c r="X102" s="117"/>
      <c r="Y102" s="104"/>
      <c r="Z102" s="104"/>
      <c r="AA102" s="104"/>
      <c r="AB102" s="153">
        <f>+J97</f>
        <v>10</v>
      </c>
      <c r="AD102" s="24"/>
      <c r="AE102" s="24">
        <v>13.5</v>
      </c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Z102" s="161"/>
      <c r="BA102" s="161"/>
      <c r="BB102" s="161"/>
      <c r="BC102" s="161"/>
      <c r="BD102" s="161"/>
      <c r="BE102" s="161"/>
    </row>
    <row r="103" spans="1:57" x14ac:dyDescent="0.2">
      <c r="B103" s="32"/>
      <c r="E103" s="155"/>
      <c r="I103" s="121"/>
      <c r="J103" s="24"/>
      <c r="K103" s="24"/>
      <c r="L103" s="24"/>
      <c r="M103" s="34"/>
      <c r="N103" s="72"/>
      <c r="O103" s="72"/>
      <c r="P103" s="72"/>
      <c r="Q103" s="72"/>
      <c r="R103" s="126"/>
      <c r="S103" s="22"/>
      <c r="T103" s="122"/>
      <c r="U103" s="123"/>
      <c r="V103" s="126"/>
      <c r="W103" s="119"/>
      <c r="X103" s="117"/>
      <c r="Y103" s="145"/>
      <c r="Z103" s="145"/>
      <c r="AA103" s="145"/>
      <c r="AB103" s="149"/>
      <c r="AD103" s="24"/>
      <c r="AE103" s="166">
        <f>+AB102/AE102</f>
        <v>0.7407407407407407</v>
      </c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Z103" s="161"/>
      <c r="BA103" s="161"/>
      <c r="BB103" s="161"/>
      <c r="BC103" s="161"/>
      <c r="BD103" s="161"/>
      <c r="BE103" s="161"/>
    </row>
    <row r="104" spans="1:57" ht="13.5" thickBot="1" x14ac:dyDescent="0.25">
      <c r="B104" s="32"/>
      <c r="E104" s="218"/>
      <c r="F104" s="218"/>
      <c r="G104" s="218"/>
      <c r="H104" s="218"/>
      <c r="I104" s="121"/>
      <c r="J104" s="24"/>
      <c r="M104" s="40"/>
      <c r="N104" s="90"/>
      <c r="O104" s="91"/>
      <c r="P104" s="91"/>
      <c r="Q104" s="91"/>
      <c r="R104" s="38"/>
      <c r="S104" s="38"/>
      <c r="T104" s="38"/>
      <c r="U104" s="37"/>
      <c r="V104" s="115"/>
      <c r="W104" s="93"/>
      <c r="X104" s="40"/>
      <c r="Y104" s="38"/>
      <c r="Z104" s="115"/>
      <c r="AA104" s="115"/>
      <c r="AB104" s="150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</row>
    <row r="105" spans="1:57" x14ac:dyDescent="0.2">
      <c r="B105" s="26"/>
      <c r="C105" s="27"/>
      <c r="D105" s="27"/>
      <c r="E105" s="221"/>
      <c r="F105" s="221"/>
      <c r="G105" s="221"/>
      <c r="H105" s="221"/>
      <c r="I105" s="31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94"/>
      <c r="W105" s="30"/>
      <c r="X105" s="31"/>
      <c r="Y105" s="29"/>
      <c r="Z105" s="116"/>
      <c r="AA105" s="116"/>
      <c r="AB105" s="30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</row>
    <row r="106" spans="1:57" x14ac:dyDescent="0.2">
      <c r="B106" s="32"/>
      <c r="E106" s="218"/>
      <c r="F106" s="218"/>
      <c r="G106" s="218"/>
      <c r="H106" s="218"/>
      <c r="I106" s="34" t="s">
        <v>28</v>
      </c>
      <c r="J106" s="104"/>
      <c r="K106" s="104"/>
      <c r="L106" s="103"/>
      <c r="M106" s="103"/>
      <c r="N106" s="103"/>
      <c r="O106" s="103"/>
      <c r="P106" s="103"/>
      <c r="Q106" s="103"/>
      <c r="R106" s="129">
        <v>-150</v>
      </c>
      <c r="S106" s="103"/>
      <c r="T106" s="103"/>
      <c r="U106" s="104"/>
      <c r="V106" s="105"/>
      <c r="W106" s="33"/>
      <c r="X106" s="34"/>
      <c r="Y106" s="103"/>
      <c r="Z106" s="126"/>
      <c r="AA106" s="126"/>
      <c r="AB106" s="33"/>
      <c r="AD106" s="24"/>
      <c r="AE106" s="24"/>
      <c r="AF106" s="24"/>
      <c r="AG106" s="24"/>
      <c r="AH106" s="24"/>
      <c r="AI106" s="24"/>
      <c r="AJ106" s="24"/>
    </row>
    <row r="107" spans="1:57" x14ac:dyDescent="0.2">
      <c r="B107" s="32"/>
      <c r="E107" s="218"/>
      <c r="F107" s="218"/>
      <c r="G107" s="218"/>
      <c r="H107" s="218"/>
      <c r="I107" s="34" t="s">
        <v>15</v>
      </c>
      <c r="J107" s="104"/>
      <c r="K107" s="104"/>
      <c r="L107" s="103"/>
      <c r="M107" s="103"/>
      <c r="N107" s="103"/>
      <c r="O107" s="104"/>
      <c r="P107" s="104"/>
      <c r="Q107" s="104"/>
      <c r="R107" s="103">
        <v>1000</v>
      </c>
      <c r="S107" s="163" t="s">
        <v>77</v>
      </c>
      <c r="T107" s="104" t="s">
        <v>78</v>
      </c>
      <c r="U107" s="104"/>
      <c r="V107" s="126">
        <f>SUM(V20:V102)</f>
        <v>-150</v>
      </c>
      <c r="W107" s="33"/>
      <c r="X107" s="34" t="s">
        <v>76</v>
      </c>
      <c r="Y107" s="129"/>
      <c r="Z107" s="126">
        <f>SUM(Z19:Z102)</f>
        <v>-150</v>
      </c>
      <c r="AA107" s="126"/>
      <c r="AB107" s="33"/>
      <c r="AD107" s="24"/>
      <c r="AE107" s="24"/>
      <c r="AF107" s="24"/>
      <c r="AG107" s="24"/>
      <c r="AH107" s="24"/>
      <c r="AI107" s="24"/>
      <c r="AJ107" s="24"/>
      <c r="AK107" s="24" t="s">
        <v>13</v>
      </c>
      <c r="AL107" s="24"/>
      <c r="AM107" s="24"/>
      <c r="AN107" s="24"/>
      <c r="AO107" s="24"/>
      <c r="AP107" s="24"/>
      <c r="AQ107" s="24"/>
      <c r="AR107" s="24"/>
      <c r="AS107" s="24"/>
    </row>
    <row r="108" spans="1:57" ht="12.95" customHeight="1" x14ac:dyDescent="0.2">
      <c r="B108" s="32"/>
      <c r="E108" s="218"/>
      <c r="F108" s="218"/>
      <c r="G108" s="218"/>
      <c r="H108" s="218"/>
      <c r="I108" s="34" t="s">
        <v>19</v>
      </c>
      <c r="J108" s="104"/>
      <c r="K108" s="104"/>
      <c r="L108" s="104"/>
      <c r="M108" s="103"/>
      <c r="N108" s="103"/>
      <c r="O108" s="104"/>
      <c r="P108" s="104"/>
      <c r="Q108" s="104"/>
      <c r="R108" s="104"/>
      <c r="S108" s="103"/>
      <c r="T108" s="103"/>
      <c r="U108" s="104"/>
      <c r="V108" s="104"/>
      <c r="W108" s="33"/>
      <c r="X108" s="127"/>
      <c r="Y108" s="130"/>
      <c r="Z108" s="131"/>
      <c r="AA108" s="131"/>
      <c r="AB108" s="128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</row>
    <row r="109" spans="1:57" x14ac:dyDescent="0.2">
      <c r="B109" s="32"/>
      <c r="E109" s="218"/>
      <c r="F109" s="218"/>
      <c r="G109" s="218"/>
      <c r="H109" s="218"/>
      <c r="I109" s="34"/>
      <c r="J109" s="104"/>
      <c r="K109" s="104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5"/>
      <c r="W109" s="33"/>
      <c r="X109" s="132"/>
      <c r="Y109" s="133"/>
      <c r="Z109" s="133"/>
      <c r="AA109" s="133"/>
      <c r="AB109" s="134"/>
      <c r="AD109" s="24"/>
      <c r="AE109" s="24"/>
      <c r="AF109" s="24"/>
      <c r="AG109" s="24"/>
      <c r="AH109" s="24"/>
      <c r="AI109" s="24"/>
      <c r="AJ109" s="24"/>
      <c r="AK109" s="202" t="s">
        <v>14</v>
      </c>
      <c r="AL109" s="202"/>
      <c r="AM109" s="202"/>
      <c r="AN109" s="202"/>
      <c r="AO109" s="202"/>
      <c r="AP109" s="202"/>
      <c r="AQ109" s="202"/>
      <c r="AR109" s="202"/>
      <c r="AS109" s="202"/>
    </row>
    <row r="110" spans="1:57" x14ac:dyDescent="0.2">
      <c r="B110" s="32"/>
      <c r="E110" s="155"/>
      <c r="F110" s="155"/>
      <c r="G110" s="155"/>
      <c r="H110" s="155"/>
      <c r="I110" s="164" t="s">
        <v>94</v>
      </c>
      <c r="J110" s="165"/>
      <c r="K110" s="165"/>
      <c r="L110" s="165"/>
      <c r="M110" s="165"/>
      <c r="N110" s="165"/>
      <c r="O110" s="138"/>
      <c r="P110" s="103"/>
      <c r="Q110" s="103"/>
      <c r="R110" s="103"/>
      <c r="S110" s="104"/>
      <c r="T110" s="104"/>
      <c r="U110" s="104"/>
      <c r="V110" s="140">
        <v>900000</v>
      </c>
      <c r="W110" s="33"/>
      <c r="X110" s="132"/>
      <c r="Y110" s="133"/>
      <c r="Z110" s="133"/>
      <c r="AA110" s="133"/>
      <c r="AB110" s="134"/>
      <c r="AD110" s="24"/>
      <c r="AE110" s="24"/>
      <c r="AF110" s="24"/>
      <c r="AG110" s="24"/>
      <c r="AH110" s="24"/>
      <c r="AI110" s="24"/>
      <c r="AJ110" s="24"/>
      <c r="AK110" s="202"/>
      <c r="AL110" s="202"/>
      <c r="AM110" s="202"/>
      <c r="AN110" s="202"/>
      <c r="AO110" s="202"/>
      <c r="AP110" s="202"/>
      <c r="AQ110" s="202"/>
      <c r="AR110" s="202"/>
      <c r="AS110" s="202"/>
    </row>
    <row r="111" spans="1:57" x14ac:dyDescent="0.2">
      <c r="B111" s="32"/>
      <c r="E111" s="155"/>
      <c r="F111" s="155"/>
      <c r="G111" s="155"/>
      <c r="H111" s="155"/>
      <c r="I111" s="164" t="s">
        <v>93</v>
      </c>
      <c r="J111" s="165"/>
      <c r="K111" s="165"/>
      <c r="L111" s="165"/>
      <c r="M111" s="165"/>
      <c r="N111" s="165"/>
      <c r="O111" s="138"/>
      <c r="P111" s="103"/>
      <c r="Q111" s="103"/>
      <c r="R111" s="103"/>
      <c r="S111" s="104"/>
      <c r="T111" s="104"/>
      <c r="U111" s="104"/>
      <c r="V111" s="139">
        <f>+V107/1000*V110</f>
        <v>-135000</v>
      </c>
      <c r="W111" s="33"/>
      <c r="X111" s="132"/>
      <c r="Y111" s="133"/>
      <c r="Z111" s="133"/>
      <c r="AA111" s="133"/>
      <c r="AB111" s="134"/>
      <c r="AD111" s="24"/>
      <c r="AE111" s="24"/>
      <c r="AF111" s="24"/>
      <c r="AG111" s="24"/>
      <c r="AH111" s="24"/>
      <c r="AI111" s="24"/>
      <c r="AJ111" s="24"/>
      <c r="AK111" s="202"/>
      <c r="AL111" s="202"/>
      <c r="AM111" s="202"/>
      <c r="AN111" s="202"/>
      <c r="AO111" s="202"/>
      <c r="AP111" s="202"/>
      <c r="AQ111" s="202"/>
      <c r="AR111" s="202"/>
      <c r="AS111" s="202"/>
    </row>
    <row r="112" spans="1:57" x14ac:dyDescent="0.2">
      <c r="B112" s="32"/>
      <c r="E112" s="218"/>
      <c r="F112" s="218"/>
      <c r="G112" s="218"/>
      <c r="H112" s="218"/>
      <c r="I112" s="34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5"/>
      <c r="W112" s="33"/>
      <c r="X112" s="132"/>
      <c r="Y112" s="133"/>
      <c r="Z112" s="133"/>
      <c r="AA112" s="133"/>
      <c r="AB112" s="134"/>
      <c r="AD112" s="24"/>
      <c r="AE112" s="24"/>
      <c r="AF112" s="24"/>
      <c r="AG112" s="24"/>
      <c r="AH112" s="24"/>
      <c r="AI112" s="24"/>
      <c r="AJ112" s="24"/>
    </row>
    <row r="113" spans="2:45" ht="13.5" thickBot="1" x14ac:dyDescent="0.25">
      <c r="B113" s="36"/>
      <c r="C113" s="37"/>
      <c r="D113" s="37"/>
      <c r="E113" s="222"/>
      <c r="F113" s="222"/>
      <c r="G113" s="222"/>
      <c r="H113" s="222"/>
      <c r="I113" s="40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92"/>
      <c r="W113" s="39"/>
      <c r="X113" s="135"/>
      <c r="Y113" s="136"/>
      <c r="Z113" s="136"/>
      <c r="AA113" s="136"/>
      <c r="AB113" s="137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</row>
    <row r="114" spans="2:45" x14ac:dyDescent="0.2">
      <c r="E114" s="155"/>
      <c r="F114" s="155"/>
      <c r="G114" s="155"/>
      <c r="H114" s="155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71"/>
      <c r="W114" s="24"/>
      <c r="X114" s="24"/>
      <c r="Y114" s="24"/>
      <c r="Z114" s="24"/>
      <c r="AA114" s="24"/>
      <c r="AD114" s="24"/>
      <c r="AE114" s="24"/>
      <c r="AF114" s="24"/>
      <c r="AG114" s="24"/>
      <c r="AH114" s="24"/>
      <c r="AI114" s="24"/>
      <c r="AJ114" s="24"/>
      <c r="AL114" s="24"/>
      <c r="AM114" s="24"/>
      <c r="AN114" s="24"/>
      <c r="AO114" s="24"/>
      <c r="AP114" s="24"/>
      <c r="AQ114" s="24"/>
      <c r="AR114" s="24"/>
      <c r="AS114" s="24"/>
    </row>
    <row r="115" spans="2:45" ht="13.5" thickBot="1" x14ac:dyDescent="0.25"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25"/>
      <c r="AC115" s="25"/>
      <c r="AD115" s="25"/>
      <c r="AE115" s="25"/>
      <c r="AF115" s="24"/>
      <c r="AG115" s="24"/>
      <c r="AH115" s="24"/>
      <c r="AI115" s="24"/>
      <c r="AJ115" s="24"/>
    </row>
    <row r="116" spans="2:45" x14ac:dyDescent="0.2">
      <c r="B116" s="26"/>
      <c r="C116" s="27"/>
      <c r="D116" s="97"/>
      <c r="E116" s="97"/>
      <c r="F116" s="97"/>
      <c r="G116" s="97"/>
      <c r="H116" s="97"/>
      <c r="I116" s="97"/>
      <c r="J116" s="97"/>
      <c r="K116" s="97"/>
      <c r="L116" s="98"/>
      <c r="M116" s="25"/>
      <c r="N116" s="25"/>
      <c r="AF116" s="24"/>
      <c r="AG116" s="24"/>
      <c r="AH116" s="24"/>
      <c r="AI116" s="24"/>
      <c r="AJ116" s="24"/>
    </row>
    <row r="117" spans="2:45" x14ac:dyDescent="0.2">
      <c r="B117" s="32"/>
      <c r="D117" s="96"/>
      <c r="E117" s="96"/>
      <c r="F117" s="96"/>
      <c r="G117" s="96"/>
      <c r="H117" s="96"/>
      <c r="I117" s="96"/>
      <c r="J117" s="96"/>
      <c r="K117" s="96"/>
      <c r="L117" s="99"/>
      <c r="M117" s="25"/>
      <c r="N117" s="25"/>
      <c r="W117" s="62"/>
      <c r="AF117" s="24"/>
      <c r="AG117" s="24"/>
      <c r="AH117" s="24"/>
      <c r="AI117" s="24"/>
      <c r="AJ117" s="24"/>
    </row>
    <row r="118" spans="2:45" x14ac:dyDescent="0.2">
      <c r="B118" s="100" t="s">
        <v>34</v>
      </c>
      <c r="C118" s="25" t="s">
        <v>1</v>
      </c>
      <c r="D118" s="25"/>
      <c r="E118" s="228"/>
      <c r="F118" s="228"/>
      <c r="G118" s="228"/>
      <c r="H118" s="228"/>
      <c r="L118" s="61"/>
      <c r="N118" s="25"/>
      <c r="W118" s="62"/>
      <c r="AF118" s="24"/>
      <c r="AG118" s="24"/>
      <c r="AH118" s="24"/>
      <c r="AI118" s="24"/>
      <c r="AJ118" s="24"/>
    </row>
    <row r="119" spans="2:45" x14ac:dyDescent="0.2">
      <c r="B119" s="100"/>
      <c r="C119" s="25"/>
      <c r="D119" s="25"/>
      <c r="E119" s="227"/>
      <c r="F119" s="227"/>
      <c r="G119" s="227"/>
      <c r="H119" s="227"/>
      <c r="L119" s="61"/>
      <c r="N119" s="25"/>
      <c r="W119" s="62"/>
      <c r="AF119" s="24"/>
      <c r="AG119" s="24"/>
      <c r="AH119" s="24"/>
      <c r="AI119" s="24"/>
      <c r="AJ119" s="24"/>
    </row>
    <row r="120" spans="2:45" x14ac:dyDescent="0.2">
      <c r="B120" s="100" t="s">
        <v>35</v>
      </c>
      <c r="C120" s="25" t="s">
        <v>1</v>
      </c>
      <c r="D120" s="25"/>
      <c r="E120" s="228"/>
      <c r="F120" s="228"/>
      <c r="G120" s="228"/>
      <c r="H120" s="228"/>
      <c r="L120" s="61"/>
      <c r="W120" s="62"/>
      <c r="AF120" s="24"/>
      <c r="AG120" s="24"/>
      <c r="AH120" s="24"/>
      <c r="AI120" s="24"/>
      <c r="AJ120" s="24"/>
    </row>
    <row r="121" spans="2:45" x14ac:dyDescent="0.2">
      <c r="B121" s="100" t="s">
        <v>36</v>
      </c>
      <c r="C121" s="25" t="s">
        <v>1</v>
      </c>
      <c r="D121" s="25"/>
      <c r="E121" s="228"/>
      <c r="F121" s="228"/>
      <c r="G121" s="228"/>
      <c r="H121" s="228"/>
      <c r="L121" s="61"/>
      <c r="W121" s="62"/>
      <c r="AF121" s="24"/>
      <c r="AG121" s="24"/>
      <c r="AH121" s="24"/>
      <c r="AI121" s="24"/>
      <c r="AJ121" s="24"/>
    </row>
    <row r="122" spans="2:45" x14ac:dyDescent="0.2">
      <c r="B122" s="100"/>
      <c r="C122" s="25"/>
      <c r="D122" s="25"/>
      <c r="E122" s="227"/>
      <c r="F122" s="227"/>
      <c r="G122" s="227"/>
      <c r="H122" s="227"/>
      <c r="L122" s="61"/>
      <c r="W122" s="62"/>
      <c r="AF122" s="24"/>
      <c r="AG122" s="24"/>
      <c r="AH122" s="24"/>
      <c r="AI122" s="24"/>
      <c r="AJ122" s="24"/>
    </row>
    <row r="123" spans="2:45" x14ac:dyDescent="0.2">
      <c r="B123" s="100" t="s">
        <v>37</v>
      </c>
      <c r="C123" s="25" t="s">
        <v>1</v>
      </c>
      <c r="D123" s="25"/>
      <c r="E123" s="226"/>
      <c r="F123" s="226"/>
      <c r="G123" s="226"/>
      <c r="H123" s="226"/>
      <c r="L123" s="61"/>
      <c r="AF123" s="24"/>
      <c r="AG123" s="24"/>
      <c r="AH123" s="24"/>
      <c r="AI123" s="24"/>
      <c r="AJ123" s="24"/>
    </row>
    <row r="124" spans="2:45" x14ac:dyDescent="0.2">
      <c r="B124" s="100"/>
      <c r="C124" s="25"/>
      <c r="D124" s="25"/>
      <c r="E124" s="226"/>
      <c r="F124" s="226"/>
      <c r="G124" s="226"/>
      <c r="H124" s="226"/>
      <c r="L124" s="61"/>
      <c r="AF124" s="24"/>
      <c r="AG124" s="24"/>
      <c r="AH124" s="24"/>
      <c r="AI124" s="24"/>
      <c r="AJ124" s="24"/>
    </row>
    <row r="125" spans="2:45" x14ac:dyDescent="0.2">
      <c r="B125" s="100"/>
      <c r="C125" s="25"/>
      <c r="D125" s="25"/>
      <c r="E125" s="226"/>
      <c r="F125" s="226"/>
      <c r="G125" s="226"/>
      <c r="H125" s="226"/>
      <c r="L125" s="61"/>
      <c r="AF125" s="24"/>
      <c r="AG125" s="24"/>
      <c r="AH125" s="24"/>
      <c r="AI125" s="24"/>
      <c r="AJ125" s="24"/>
    </row>
    <row r="126" spans="2:45" x14ac:dyDescent="0.2">
      <c r="B126" s="100"/>
      <c r="C126" s="25"/>
      <c r="D126" s="25"/>
      <c r="E126" s="226"/>
      <c r="F126" s="226"/>
      <c r="G126" s="226"/>
      <c r="H126" s="226"/>
      <c r="L126" s="61"/>
      <c r="AF126" s="24"/>
      <c r="AG126" s="24"/>
      <c r="AH126" s="24"/>
      <c r="AI126" s="24"/>
      <c r="AJ126" s="24"/>
    </row>
    <row r="127" spans="2:45" x14ac:dyDescent="0.2">
      <c r="B127" s="100"/>
      <c r="C127" s="25"/>
      <c r="D127" s="25"/>
      <c r="E127" s="226"/>
      <c r="F127" s="226"/>
      <c r="G127" s="226"/>
      <c r="H127" s="226"/>
      <c r="L127" s="61"/>
    </row>
    <row r="128" spans="2:45" x14ac:dyDescent="0.2">
      <c r="B128" s="32"/>
      <c r="E128" s="218"/>
      <c r="F128" s="218"/>
      <c r="G128" s="218"/>
      <c r="H128" s="218"/>
      <c r="L128" s="61"/>
    </row>
    <row r="129" spans="2:12" ht="13.5" thickBot="1" x14ac:dyDescent="0.25">
      <c r="B129" s="36"/>
      <c r="C129" s="37"/>
      <c r="D129" s="37"/>
      <c r="E129" s="222"/>
      <c r="F129" s="222"/>
      <c r="G129" s="222"/>
      <c r="H129" s="222"/>
      <c r="I129" s="37"/>
      <c r="J129" s="37"/>
      <c r="K129" s="37"/>
      <c r="L129" s="95"/>
    </row>
    <row r="130" spans="2:12" x14ac:dyDescent="0.2">
      <c r="E130" s="218"/>
      <c r="F130" s="218"/>
      <c r="G130" s="218"/>
      <c r="H130" s="218"/>
    </row>
  </sheetData>
  <sheetProtection algorithmName="SHA-512" hashValue="m7eHGqttw1KcqLdsiBv3cotw3/52oQn+xtacdjmd21HopcH0/DpcpIC5LX+n19PoGneva+Y1WBcc3PDMXsY3Lg==" saltValue="jXrTKJFxLcDJM+f8mFXedA==" spinCount="100000" sheet="1" objects="1" scenarios="1"/>
  <mergeCells count="57">
    <mergeCell ref="E6:H6"/>
    <mergeCell ref="E130:H130"/>
    <mergeCell ref="E128:H128"/>
    <mergeCell ref="E14:H14"/>
    <mergeCell ref="E123:H127"/>
    <mergeCell ref="E122:H122"/>
    <mergeCell ref="E106:H106"/>
    <mergeCell ref="E112:H112"/>
    <mergeCell ref="E113:H113"/>
    <mergeCell ref="E15:H15"/>
    <mergeCell ref="E118:H118"/>
    <mergeCell ref="E119:H119"/>
    <mergeCell ref="E120:H120"/>
    <mergeCell ref="E121:H121"/>
    <mergeCell ref="E108:H108"/>
    <mergeCell ref="E109:H109"/>
    <mergeCell ref="E7:H7"/>
    <mergeCell ref="E12:H12"/>
    <mergeCell ref="E8:H8"/>
    <mergeCell ref="E129:H129"/>
    <mergeCell ref="D18:H18"/>
    <mergeCell ref="E24:H24"/>
    <mergeCell ref="D20:H20"/>
    <mergeCell ref="E13:H13"/>
    <mergeCell ref="E107:H107"/>
    <mergeCell ref="E105:H105"/>
    <mergeCell ref="E2:H2"/>
    <mergeCell ref="AK109:AS111"/>
    <mergeCell ref="D26:H26"/>
    <mergeCell ref="E27:H27"/>
    <mergeCell ref="E28:H28"/>
    <mergeCell ref="E29:H29"/>
    <mergeCell ref="E30:H30"/>
    <mergeCell ref="E31:H31"/>
    <mergeCell ref="W7:AB12"/>
    <mergeCell ref="AK7:AS8"/>
    <mergeCell ref="AK9:AS10"/>
    <mergeCell ref="N14:X14"/>
    <mergeCell ref="E104:H104"/>
    <mergeCell ref="E4:H4"/>
    <mergeCell ref="W27:W30"/>
    <mergeCell ref="AA27:AA30"/>
    <mergeCell ref="W40:W41"/>
    <mergeCell ref="AA40:AA41"/>
    <mergeCell ref="AK12:AS13"/>
    <mergeCell ref="W49:W51"/>
    <mergeCell ref="AA49:AA51"/>
    <mergeCell ref="W59:W61"/>
    <mergeCell ref="AA59:AA61"/>
    <mergeCell ref="W68:W72"/>
    <mergeCell ref="AA68:AA72"/>
    <mergeCell ref="W99:W101"/>
    <mergeCell ref="AA99:AA101"/>
    <mergeCell ref="W80:W82"/>
    <mergeCell ref="AA80:AA82"/>
    <mergeCell ref="W88:W92"/>
    <mergeCell ref="AA88:AA92"/>
  </mergeCells>
  <phoneticPr fontId="4" type="noConversion"/>
  <conditionalFormatting sqref="N14">
    <cfRule type="containsText" dxfId="16" priority="20" operator="containsText" text="niet">
      <formula>NOT(ISERROR(SEARCH("niet",N14)))</formula>
    </cfRule>
  </conditionalFormatting>
  <conditionalFormatting sqref="AE43">
    <cfRule type="cellIs" dxfId="15" priority="15" operator="greaterThanOrEqual">
      <formula>0.95</formula>
    </cfRule>
    <cfRule type="cellIs" dxfId="14" priority="16" operator="lessThan">
      <formula>",95"</formula>
    </cfRule>
  </conditionalFormatting>
  <conditionalFormatting sqref="AE32">
    <cfRule type="cellIs" dxfId="13" priority="13" operator="greaterThanOrEqual">
      <formula>0.95</formula>
    </cfRule>
    <cfRule type="cellIs" dxfId="12" priority="14" operator="lessThan">
      <formula>",95"</formula>
    </cfRule>
  </conditionalFormatting>
  <conditionalFormatting sqref="AE103">
    <cfRule type="cellIs" dxfId="11" priority="1" operator="greaterThanOrEqual">
      <formula>0.95</formula>
    </cfRule>
    <cfRule type="cellIs" dxfId="10" priority="2" operator="lessThan">
      <formula>",95"</formula>
    </cfRule>
  </conditionalFormatting>
  <conditionalFormatting sqref="AE53">
    <cfRule type="cellIs" dxfId="9" priority="11" operator="greaterThanOrEqual">
      <formula>0.95</formula>
    </cfRule>
    <cfRule type="cellIs" dxfId="8" priority="12" operator="lessThan">
      <formula>",95"</formula>
    </cfRule>
  </conditionalFormatting>
  <conditionalFormatting sqref="AE63">
    <cfRule type="cellIs" dxfId="7" priority="9" operator="greaterThanOrEqual">
      <formula>0.95</formula>
    </cfRule>
    <cfRule type="cellIs" dxfId="6" priority="10" operator="lessThan">
      <formula>",95"</formula>
    </cfRule>
  </conditionalFormatting>
  <conditionalFormatting sqref="AE73">
    <cfRule type="cellIs" dxfId="5" priority="7" operator="greaterThanOrEqual">
      <formula>0.95</formula>
    </cfRule>
    <cfRule type="cellIs" dxfId="4" priority="8" operator="lessThan">
      <formula>",95"</formula>
    </cfRule>
  </conditionalFormatting>
  <conditionalFormatting sqref="AE83">
    <cfRule type="cellIs" dxfId="3" priority="5" operator="greaterThanOrEqual">
      <formula>0.95</formula>
    </cfRule>
    <cfRule type="cellIs" dxfId="2" priority="6" operator="lessThan">
      <formula>",95"</formula>
    </cfRule>
  </conditionalFormatting>
  <conditionalFormatting sqref="AE93">
    <cfRule type="cellIs" dxfId="1" priority="3" operator="greaterThanOrEqual">
      <formula>0.95</formula>
    </cfRule>
    <cfRule type="cellIs" dxfId="0" priority="4" operator="lessThan">
      <formula>",95"</formula>
    </cfRule>
  </conditionalFormatting>
  <dataValidations xWindow="800" yWindow="747" count="21">
    <dataValidation type="list" allowBlank="1" showInputMessage="1" showErrorMessage="1" sqref="X24" xr:uid="{B44248E4-B7FB-7A4C-B16F-3AFA23EFDAA4}">
      <formula1>$C$10:$C$18</formula1>
    </dataValidation>
    <dataValidation type="whole" allowBlank="1" showInputMessage="1" showErrorMessage="1" sqref="K105:M105" xr:uid="{A6A9C78B-B604-5C48-8A8E-FCB07F37D287}">
      <formula1>BC9</formula1>
      <formula2>#REF!</formula2>
    </dataValidation>
    <dataValidation type="whole" allowBlank="1" showInputMessage="1" showErrorMessage="1" sqref="R24:R26" xr:uid="{57C051B2-FFD0-6D48-8C89-A50CFFF631F7}">
      <formula1>J24</formula1>
      <formula2>L24</formula2>
    </dataValidation>
    <dataValidation type="whole" allowBlank="1" showInputMessage="1" showErrorMessage="1" sqref="N27:Q27" xr:uid="{0607DF90-35F4-43DC-88E5-3FC6AD3BCAFD}">
      <formula1>0</formula1>
      <formula2>I25</formula2>
    </dataValidation>
    <dataValidation type="whole" allowBlank="1" showInputMessage="1" showErrorMessage="1" sqref="N28:Q28" xr:uid="{474F10B5-4CC0-4FEE-B4FF-96906ABEC1D4}">
      <formula1>0</formula1>
      <formula2>+$I$25-N27</formula2>
    </dataValidation>
    <dataValidation type="whole" allowBlank="1" showInputMessage="1" showErrorMessage="1" sqref="N29:Q29" xr:uid="{EDF17D09-C8F0-406B-92CA-A8E624114751}">
      <formula1>0</formula1>
      <formula2>+$I$25-N27-N28</formula2>
    </dataValidation>
    <dataValidation type="whole" allowBlank="1" showInputMessage="1" showErrorMessage="1" sqref="N30:Q30" xr:uid="{325A552D-FDAE-4D97-AAE8-22EAC112EE44}">
      <formula1>0</formula1>
      <formula2>+$I$25-N27-N28-N29</formula2>
    </dataValidation>
    <dataValidation type="whole" showInputMessage="1" showErrorMessage="1" sqref="N41:Q41" xr:uid="{D825B1CF-87EC-495D-B78B-5A21D81A112F}">
      <formula1>0</formula1>
      <formula2>+$B$37-N38-N39-N40</formula2>
    </dataValidation>
    <dataValidation type="whole" showInputMessage="1" showErrorMessage="1" sqref="N49:Q49" xr:uid="{4D93173E-3846-493B-B0B0-B9D0B9BEB094}">
      <formula1>0</formula1>
      <formula2>+$B$47-N48</formula2>
    </dataValidation>
    <dataValidation type="whole" showInputMessage="1" showErrorMessage="1" sqref="N50:Q51" xr:uid="{69C461C9-9347-48DB-BF51-79ADC1CBBF41}">
      <formula1>0</formula1>
      <formula2>+$B$47-N48-N49</formula2>
    </dataValidation>
    <dataValidation type="whole" showInputMessage="1" showErrorMessage="1" sqref="N59:Q59" xr:uid="{D2BC3E92-4CFD-437F-8D2F-DA719F1CD5EF}">
      <formula1>0</formula1>
      <formula2>+$B$57-N58</formula2>
    </dataValidation>
    <dataValidation type="whole" showInputMessage="1" showErrorMessage="1" sqref="N60:Q60 N100:Q100" xr:uid="{589CDE7B-13B9-411A-B7C0-3F0077982C33}">
      <formula1>0</formula1>
      <formula2>+$B$57-N58-N59</formula2>
    </dataValidation>
    <dataValidation type="whole" showInputMessage="1" showErrorMessage="1" sqref="N61:Q61 N101:Q101" xr:uid="{8A1EEB07-18D0-4FCF-89BE-D50813C7C7AC}">
      <formula1>0</formula1>
      <formula2>+$B$57-N58-N59-N60</formula2>
    </dataValidation>
    <dataValidation type="whole" showInputMessage="1" showErrorMessage="1" sqref="N68:Q68" xr:uid="{F5D4A6DE-733B-4074-ABB7-57D7D39277A5}">
      <formula1>0</formula1>
      <formula2>+$B$67</formula2>
    </dataValidation>
    <dataValidation type="whole" showInputMessage="1" showErrorMessage="1" sqref="N69:Q69" xr:uid="{9B482C64-601C-4BB2-9996-8797F0E0ADB9}">
      <formula1>0</formula1>
      <formula2>+$B$67-N68</formula2>
    </dataValidation>
    <dataValidation type="whole" showInputMessage="1" showErrorMessage="1" sqref="N70:Q70" xr:uid="{532669B8-3EEA-4F75-BA12-496B711770B1}">
      <formula1>0</formula1>
      <formula2>+$B$67-N68-N69</formula2>
    </dataValidation>
    <dataValidation type="whole" showInputMessage="1" showErrorMessage="1" sqref="N71:Q71" xr:uid="{331401CD-10D4-4473-9E86-72A4C009F316}">
      <formula1>0</formula1>
      <formula2>+$B$67-N68-N69-N70</formula2>
    </dataValidation>
    <dataValidation type="whole" showInputMessage="1" showErrorMessage="1" sqref="N81:Q81" xr:uid="{76A5D8AF-FE3E-4101-9161-E4750492D892}">
      <formula1>0</formula1>
      <formula2>+$B$77</formula2>
    </dataValidation>
    <dataValidation type="whole" showInputMessage="1" showErrorMessage="1" sqref="N88:Q89" xr:uid="{FB7BC260-10F4-4591-8968-7D3D56A9D85E}">
      <formula1>0</formula1>
      <formula2>+$B$87-N87</formula2>
    </dataValidation>
    <dataValidation type="whole" showInputMessage="1" showErrorMessage="1" sqref="N90:Q90" xr:uid="{92FB11D1-F313-4BC8-933A-4271210F9FD5}">
      <formula1>0</formula1>
      <formula2>+$B$87-N88-N89</formula2>
    </dataValidation>
    <dataValidation type="whole" showInputMessage="1" showErrorMessage="1" sqref="N91:Q91" xr:uid="{957F6A02-B049-41F3-BBC3-7D94E3B54F49}">
      <formula1>0</formula1>
      <formula2>+$B$87-N88-N89-N90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10">
        <x14:dataValidation type="list" allowBlank="1" showInputMessage="1" showErrorMessage="1" xr:uid="{13D45B64-9249-0249-BF5E-C0E7FFC1E4CE}">
          <x14:formula1>
            <xm:f>Invulwaarden!$B$9:$B$10</xm:f>
          </x14:formula1>
          <xm:sqref>N7 N12</xm:sqref>
        </x14:dataValidation>
        <x14:dataValidation type="list" allowBlank="1" showInputMessage="1" showErrorMessage="1" xr:uid="{3A85A5D9-E7B3-6942-8706-EE6612146B36}">
          <x14:formula1>
            <xm:f>Invulwaarden!$D$9:$D$29</xm:f>
          </x14:formula1>
          <xm:sqref>X23 X48:X51 X88:X91 X78:X81 X68:X71 X58:X61 X27:X30 X38:X41 X20 X98:X101</xm:sqref>
        </x14:dataValidation>
        <x14:dataValidation type="list" allowBlank="1" showInputMessage="1" showErrorMessage="1" xr:uid="{B68FA383-5E9E-334B-9BC5-24F821F1D5CA}">
          <x14:formula1>
            <xm:f>Invulwaarden!$O$14:$O$114</xm:f>
          </x14:formula1>
          <xm:sqref>R38</xm:sqref>
        </x14:dataValidation>
        <x14:dataValidation type="list" allowBlank="1" showInputMessage="1" showErrorMessage="1" xr:uid="{2A66291D-7928-8C4C-97A8-D114562EB21F}">
          <x14:formula1>
            <xm:f>Invulwaarden!$P$14:$P$114</xm:f>
          </x14:formula1>
          <xm:sqref>R39</xm:sqref>
        </x14:dataValidation>
        <x14:dataValidation type="list" allowBlank="1" showInputMessage="1" showErrorMessage="1" xr:uid="{3AC0F878-2F97-4E1E-A9A1-300E6F243684}">
          <x14:formula1>
            <xm:f>Invulwaarden!$W$14:$W$114</xm:f>
          </x14:formula1>
          <xm:sqref>R48</xm:sqref>
        </x14:dataValidation>
        <x14:dataValidation type="list" allowBlank="1" showInputMessage="1" showErrorMessage="1" xr:uid="{20709C73-09BE-4C6D-B346-EBFFBD7D0E94}">
          <x14:formula1>
            <xm:f>Invulwaarden!$AE$14:$AE$114</xm:f>
          </x14:formula1>
          <xm:sqref>R58</xm:sqref>
        </x14:dataValidation>
        <x14:dataValidation type="list" allowBlank="1" showInputMessage="1" showErrorMessage="1" xr:uid="{EF6674DF-665F-4F1A-B646-36073D9FB01C}">
          <x14:formula1>
            <xm:f>Invulwaarden!$AU$14:$AU$114</xm:f>
          </x14:formula1>
          <xm:sqref>R78</xm:sqref>
        </x14:dataValidation>
        <x14:dataValidation type="list" allowBlank="1" showInputMessage="1" showErrorMessage="1" xr:uid="{FE2085A4-1731-4869-8A93-D341373E5484}">
          <x14:formula1>
            <xm:f>Invulwaarden!$AV$14:$AV$114</xm:f>
          </x14:formula1>
          <xm:sqref>R79</xm:sqref>
        </x14:dataValidation>
        <x14:dataValidation type="list" allowBlank="1" showInputMessage="1" showErrorMessage="1" xr:uid="{C5A76725-92D0-44AC-9EF0-55A2DABA7934}">
          <x14:formula1>
            <xm:f>Invulwaarden!$BK$14:$BK$114</xm:f>
          </x14:formula1>
          <xm:sqref>R98</xm:sqref>
        </x14:dataValidation>
        <x14:dataValidation type="list" allowBlank="1" showInputMessage="1" showErrorMessage="1" xr:uid="{2C0D0874-5DD6-0445-9F63-C337A844BD93}">
          <x14:formula1>
            <xm:f>Invulwaarden!$F$9:$F$12</xm:f>
          </x14:formula1>
          <xm:sqref>N20:Q20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Q114"/>
  <sheetViews>
    <sheetView workbookViewId="0">
      <pane xSplit="14" topLeftCell="O1" activePane="topRight" state="frozen"/>
      <selection pane="topRight" activeCell="D10" sqref="D10:D29"/>
    </sheetView>
  </sheetViews>
  <sheetFormatPr defaultColWidth="8.85546875" defaultRowHeight="12.75" x14ac:dyDescent="0.2"/>
  <cols>
    <col min="1" max="1" width="2" customWidth="1"/>
    <col min="3" max="3" width="2" customWidth="1"/>
    <col min="4" max="4" width="6.140625" bestFit="1" customWidth="1"/>
    <col min="5" max="5" width="2.28515625" customWidth="1"/>
    <col min="6" max="6" width="10.42578125" bestFit="1" customWidth="1"/>
    <col min="7" max="7" width="2.42578125" customWidth="1"/>
    <col min="13" max="13" width="1.7109375" customWidth="1"/>
    <col min="15" max="19" width="5.42578125" customWidth="1"/>
    <col min="20" max="20" width="1.85546875" customWidth="1"/>
    <col min="21" max="21" width="5.42578125" customWidth="1"/>
    <col min="22" max="22" width="2.85546875" customWidth="1"/>
    <col min="23" max="27" width="5.42578125" customWidth="1"/>
    <col min="28" max="28" width="1.85546875" customWidth="1"/>
    <col min="29" max="29" width="5.42578125" customWidth="1"/>
    <col min="30" max="30" width="2.42578125" customWidth="1"/>
    <col min="31" max="35" width="5.42578125" customWidth="1"/>
    <col min="36" max="36" width="1.85546875" customWidth="1"/>
    <col min="37" max="37" width="5.42578125" customWidth="1"/>
    <col min="38" max="38" width="2.42578125" customWidth="1"/>
    <col min="39" max="43" width="5.42578125" customWidth="1"/>
    <col min="44" max="44" width="1.85546875" customWidth="1"/>
    <col min="45" max="45" width="5.42578125" customWidth="1"/>
    <col min="46" max="46" width="2.42578125" customWidth="1"/>
    <col min="47" max="51" width="5.42578125" customWidth="1"/>
    <col min="52" max="52" width="1.85546875" customWidth="1"/>
    <col min="53" max="53" width="5.42578125" customWidth="1"/>
    <col min="54" max="54" width="2.42578125" customWidth="1"/>
    <col min="55" max="59" width="5.42578125" customWidth="1"/>
    <col min="60" max="60" width="1.85546875" customWidth="1"/>
    <col min="61" max="61" width="5.42578125" customWidth="1"/>
    <col min="62" max="62" width="2.42578125" customWidth="1"/>
    <col min="63" max="67" width="5.42578125" customWidth="1"/>
    <col min="68" max="68" width="1.85546875" customWidth="1"/>
    <col min="69" max="69" width="5.42578125" customWidth="1"/>
    <col min="70" max="70" width="2.42578125" customWidth="1"/>
  </cols>
  <sheetData>
    <row r="1" spans="2:69" x14ac:dyDescent="0.2">
      <c r="N1" s="9"/>
      <c r="O1" s="9" t="s">
        <v>64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5"/>
    </row>
    <row r="2" spans="2:69" x14ac:dyDescent="0.2">
      <c r="H2" t="s">
        <v>66</v>
      </c>
      <c r="N2" s="7"/>
      <c r="O2" s="7" t="s">
        <v>65</v>
      </c>
      <c r="BQ2" s="6"/>
    </row>
    <row r="3" spans="2:69" s="17" customFormat="1" ht="25.5" x14ac:dyDescent="0.2">
      <c r="B3" s="17" t="s">
        <v>5</v>
      </c>
      <c r="D3" s="18" t="s">
        <v>72</v>
      </c>
      <c r="E3" s="18"/>
      <c r="F3" s="17" t="s">
        <v>40</v>
      </c>
      <c r="N3" s="19"/>
      <c r="O3" s="19" t="s">
        <v>55</v>
      </c>
      <c r="W3" s="17" t="s">
        <v>41</v>
      </c>
      <c r="AE3" s="17" t="s">
        <v>56</v>
      </c>
      <c r="AM3" s="17" t="s">
        <v>57</v>
      </c>
      <c r="AU3" s="17" t="s">
        <v>58</v>
      </c>
      <c r="BC3" s="17" t="s">
        <v>59</v>
      </c>
      <c r="BK3" s="17" t="s">
        <v>56</v>
      </c>
      <c r="BQ3" s="20"/>
    </row>
    <row r="4" spans="2:69" ht="13.5" customHeight="1" x14ac:dyDescent="0.2">
      <c r="F4" t="s">
        <v>4</v>
      </c>
      <c r="N4" s="7"/>
      <c r="O4" s="7"/>
      <c r="BQ4" s="6"/>
    </row>
    <row r="5" spans="2:69" ht="13.5" customHeight="1" x14ac:dyDescent="0.2">
      <c r="F5">
        <f>+'EMVI-vragenlijst bouwstromen'!J20</f>
        <v>0</v>
      </c>
      <c r="H5" s="17" t="s">
        <v>67</v>
      </c>
      <c r="I5" s="17" t="s">
        <v>68</v>
      </c>
      <c r="J5" s="17" t="s">
        <v>69</v>
      </c>
      <c r="K5" s="17" t="s">
        <v>70</v>
      </c>
      <c r="L5" s="17" t="s">
        <v>71</v>
      </c>
      <c r="N5" s="7"/>
      <c r="O5" s="7" t="s">
        <v>43</v>
      </c>
      <c r="P5" t="s">
        <v>42</v>
      </c>
      <c r="Q5" t="s">
        <v>46</v>
      </c>
      <c r="R5" t="s">
        <v>48</v>
      </c>
      <c r="S5" t="s">
        <v>52</v>
      </c>
      <c r="W5" t="s">
        <v>43</v>
      </c>
      <c r="X5" t="s">
        <v>42</v>
      </c>
      <c r="Y5" t="s">
        <v>46</v>
      </c>
      <c r="Z5" t="s">
        <v>48</v>
      </c>
      <c r="AA5" t="s">
        <v>52</v>
      </c>
      <c r="AE5" t="s">
        <v>43</v>
      </c>
      <c r="AF5" t="s">
        <v>42</v>
      </c>
      <c r="AG5" t="s">
        <v>46</v>
      </c>
      <c r="AH5" t="s">
        <v>48</v>
      </c>
      <c r="AI5" t="s">
        <v>52</v>
      </c>
      <c r="AM5" t="s">
        <v>43</v>
      </c>
      <c r="AN5" t="s">
        <v>42</v>
      </c>
      <c r="AO5" t="s">
        <v>46</v>
      </c>
      <c r="AP5" t="s">
        <v>48</v>
      </c>
      <c r="AQ5" t="s">
        <v>52</v>
      </c>
      <c r="AU5" t="s">
        <v>43</v>
      </c>
      <c r="AV5" t="s">
        <v>42</v>
      </c>
      <c r="AW5" t="s">
        <v>46</v>
      </c>
      <c r="AX5" t="s">
        <v>48</v>
      </c>
      <c r="AY5" t="s">
        <v>52</v>
      </c>
      <c r="BC5" t="s">
        <v>43</v>
      </c>
      <c r="BD5" t="s">
        <v>42</v>
      </c>
      <c r="BE5" t="s">
        <v>46</v>
      </c>
      <c r="BF5" t="s">
        <v>48</v>
      </c>
      <c r="BG5" t="s">
        <v>52</v>
      </c>
      <c r="BK5" t="s">
        <v>43</v>
      </c>
      <c r="BL5" t="s">
        <v>42</v>
      </c>
      <c r="BM5" t="s">
        <v>46</v>
      </c>
      <c r="BN5" t="s">
        <v>48</v>
      </c>
      <c r="BO5" t="s">
        <v>52</v>
      </c>
      <c r="BQ5" s="6"/>
    </row>
    <row r="6" spans="2:69" ht="13.5" customHeight="1" x14ac:dyDescent="0.2">
      <c r="F6">
        <f>+'EMVI-vragenlijst bouwstromen'!L20</f>
        <v>3</v>
      </c>
      <c r="N6" s="7"/>
      <c r="O6" s="7">
        <f>+O7*100</f>
        <v>100</v>
      </c>
      <c r="P6">
        <v>50</v>
      </c>
      <c r="Q6">
        <v>25</v>
      </c>
      <c r="R6">
        <v>10</v>
      </c>
      <c r="S6">
        <v>0</v>
      </c>
      <c r="W6">
        <f>+W7*100</f>
        <v>100</v>
      </c>
      <c r="X6">
        <v>50</v>
      </c>
      <c r="Y6">
        <v>25</v>
      </c>
      <c r="Z6">
        <v>10</v>
      </c>
      <c r="AA6">
        <v>0</v>
      </c>
      <c r="AE6">
        <f>+AE7*100</f>
        <v>100</v>
      </c>
      <c r="AF6">
        <v>50</v>
      </c>
      <c r="AG6">
        <v>25</v>
      </c>
      <c r="AH6">
        <v>10</v>
      </c>
      <c r="AI6">
        <v>0</v>
      </c>
      <c r="AM6">
        <f>+AM7*100</f>
        <v>100</v>
      </c>
      <c r="AN6">
        <v>50</v>
      </c>
      <c r="AO6">
        <v>25</v>
      </c>
      <c r="AP6">
        <v>10</v>
      </c>
      <c r="AQ6">
        <v>0</v>
      </c>
      <c r="AU6">
        <f>+AU7*100</f>
        <v>100</v>
      </c>
      <c r="AV6">
        <v>50</v>
      </c>
      <c r="AW6">
        <v>25</v>
      </c>
      <c r="AX6">
        <v>10</v>
      </c>
      <c r="AY6">
        <v>0</v>
      </c>
      <c r="BC6">
        <f>+BC7*100</f>
        <v>100</v>
      </c>
      <c r="BD6">
        <v>50</v>
      </c>
      <c r="BE6">
        <v>25</v>
      </c>
      <c r="BF6">
        <v>10</v>
      </c>
      <c r="BG6">
        <v>0</v>
      </c>
      <c r="BK6">
        <f>+BK7*100</f>
        <v>100</v>
      </c>
      <c r="BL6">
        <v>50</v>
      </c>
      <c r="BM6">
        <v>25</v>
      </c>
      <c r="BN6">
        <v>10</v>
      </c>
      <c r="BO6">
        <v>0</v>
      </c>
      <c r="BQ6" s="6"/>
    </row>
    <row r="7" spans="2:69" ht="13.5" customHeight="1" x14ac:dyDescent="0.2">
      <c r="F7">
        <f>+'EMVI-vragenlijst bouwstromen'!J21</f>
        <v>1</v>
      </c>
      <c r="H7">
        <f>+H8*100</f>
        <v>0</v>
      </c>
      <c r="I7">
        <f>+I8*100</f>
        <v>100</v>
      </c>
      <c r="J7">
        <v>50</v>
      </c>
      <c r="K7">
        <v>25</v>
      </c>
      <c r="L7">
        <v>10</v>
      </c>
      <c r="N7" s="7"/>
      <c r="O7" s="7">
        <v>1</v>
      </c>
      <c r="P7">
        <f>P6/$O6</f>
        <v>0.5</v>
      </c>
      <c r="Q7">
        <f>Q6/$O6</f>
        <v>0.25</v>
      </c>
      <c r="R7">
        <f>R6/$O6</f>
        <v>0.1</v>
      </c>
      <c r="S7">
        <f>S6/$O6</f>
        <v>0</v>
      </c>
      <c r="U7" t="s">
        <v>33</v>
      </c>
      <c r="W7">
        <v>1</v>
      </c>
      <c r="X7">
        <f>X6/$O6</f>
        <v>0.5</v>
      </c>
      <c r="Y7">
        <f>Y6/$O6</f>
        <v>0.25</v>
      </c>
      <c r="Z7">
        <f>Z6/$O6</f>
        <v>0.1</v>
      </c>
      <c r="AA7">
        <f>AA6/$O6</f>
        <v>0</v>
      </c>
      <c r="AC7" t="s">
        <v>33</v>
      </c>
      <c r="AE7">
        <v>1</v>
      </c>
      <c r="AF7">
        <f>AF6/$O6</f>
        <v>0.5</v>
      </c>
      <c r="AG7">
        <f>AG6/$O6</f>
        <v>0.25</v>
      </c>
      <c r="AH7">
        <f>AH6/$O6</f>
        <v>0.1</v>
      </c>
      <c r="AI7">
        <f>AI6/$O6</f>
        <v>0</v>
      </c>
      <c r="AK7" t="s">
        <v>33</v>
      </c>
      <c r="AM7">
        <v>1</v>
      </c>
      <c r="AN7">
        <f>AN6/$O6</f>
        <v>0.5</v>
      </c>
      <c r="AO7">
        <f>AO6/$O6</f>
        <v>0.25</v>
      </c>
      <c r="AP7">
        <f>AP6/$O6</f>
        <v>0.1</v>
      </c>
      <c r="AQ7">
        <f>AQ6/$O6</f>
        <v>0</v>
      </c>
      <c r="AS7" t="s">
        <v>33</v>
      </c>
      <c r="AU7">
        <v>1</v>
      </c>
      <c r="AV7">
        <f>AV6/$O6</f>
        <v>0.5</v>
      </c>
      <c r="AW7">
        <f>AW6/$O6</f>
        <v>0.25</v>
      </c>
      <c r="AX7">
        <f>AX6/$O6</f>
        <v>0.1</v>
      </c>
      <c r="AY7">
        <f>AY6/$O6</f>
        <v>0</v>
      </c>
      <c r="BA7" t="s">
        <v>33</v>
      </c>
      <c r="BC7">
        <v>1</v>
      </c>
      <c r="BD7">
        <f>BD6/$O6</f>
        <v>0.5</v>
      </c>
      <c r="BE7">
        <f>BE6/$O6</f>
        <v>0.25</v>
      </c>
      <c r="BF7">
        <f>BF6/$O6</f>
        <v>0.1</v>
      </c>
      <c r="BG7">
        <f>BG6/$O6</f>
        <v>0</v>
      </c>
      <c r="BI7" t="s">
        <v>33</v>
      </c>
      <c r="BK7">
        <v>1</v>
      </c>
      <c r="BL7">
        <f>BL6/$O6</f>
        <v>0.5</v>
      </c>
      <c r="BM7">
        <f>BM6/$O6</f>
        <v>0.25</v>
      </c>
      <c r="BN7">
        <f>BN6/$O6</f>
        <v>0.1</v>
      </c>
      <c r="BO7">
        <f>BO6/$O6</f>
        <v>0</v>
      </c>
      <c r="BQ7" s="6" t="s">
        <v>33</v>
      </c>
    </row>
    <row r="8" spans="2:69" ht="13.5" customHeight="1" x14ac:dyDescent="0.2">
      <c r="H8">
        <v>0</v>
      </c>
      <c r="I8">
        <v>1</v>
      </c>
      <c r="J8">
        <f>J7/$I7</f>
        <v>0.5</v>
      </c>
      <c r="K8">
        <f>K7/$I7</f>
        <v>0.25</v>
      </c>
      <c r="L8">
        <f>L7/$I7</f>
        <v>0.1</v>
      </c>
      <c r="N8" s="7" t="s">
        <v>11</v>
      </c>
      <c r="O8" s="7">
        <f>+O11*O7</f>
        <v>0</v>
      </c>
      <c r="P8">
        <f>+P11*P7</f>
        <v>0</v>
      </c>
      <c r="Q8">
        <f>+Q11*Q7</f>
        <v>0</v>
      </c>
      <c r="R8">
        <f>+R11*R7</f>
        <v>0</v>
      </c>
      <c r="S8">
        <f>+S11*S7</f>
        <v>0</v>
      </c>
      <c r="U8">
        <f>SUM(O8:S8)</f>
        <v>0</v>
      </c>
      <c r="W8">
        <f>+W11*W7</f>
        <v>0</v>
      </c>
      <c r="X8">
        <f>+X11*X7</f>
        <v>0</v>
      </c>
      <c r="Y8">
        <f>+Y11*Y7</f>
        <v>0</v>
      </c>
      <c r="Z8">
        <f>+Z11*Z7</f>
        <v>0</v>
      </c>
      <c r="AA8">
        <f>+AA11*AA7</f>
        <v>0</v>
      </c>
      <c r="AC8">
        <f>SUM(W8:AA8)</f>
        <v>0</v>
      </c>
      <c r="AE8">
        <f>+AE11*AE7</f>
        <v>0</v>
      </c>
      <c r="AF8">
        <f>+AF11*AF7</f>
        <v>0</v>
      </c>
      <c r="AG8">
        <f>+AG11*AG7</f>
        <v>0</v>
      </c>
      <c r="AH8">
        <f>+AH11*AH7</f>
        <v>0</v>
      </c>
      <c r="AI8">
        <f>+AI11*AI7</f>
        <v>0</v>
      </c>
      <c r="AK8">
        <f>SUM(AE8:AI8)</f>
        <v>0</v>
      </c>
      <c r="AM8">
        <f>+AM11*AM7</f>
        <v>0</v>
      </c>
      <c r="AN8">
        <f>+AN11*AN7</f>
        <v>0</v>
      </c>
      <c r="AO8">
        <f>+AO11*AO7</f>
        <v>0</v>
      </c>
      <c r="AP8">
        <f>+AP11*AP7</f>
        <v>0</v>
      </c>
      <c r="AQ8">
        <f>+AQ11*AQ7</f>
        <v>0</v>
      </c>
      <c r="AS8">
        <f>SUM(AM8:AQ8)</f>
        <v>0</v>
      </c>
      <c r="AU8">
        <f>+AU11*AU7</f>
        <v>0</v>
      </c>
      <c r="AV8">
        <f>+AV11*AV7</f>
        <v>0</v>
      </c>
      <c r="AW8">
        <f>+AW11*AW7</f>
        <v>0</v>
      </c>
      <c r="AX8">
        <f>+AX11*AX7</f>
        <v>0</v>
      </c>
      <c r="AY8">
        <f>+AY11*AY7</f>
        <v>0</v>
      </c>
      <c r="BA8">
        <f>SUM(AU8:AY8)</f>
        <v>0</v>
      </c>
      <c r="BC8">
        <f>+BC11*BC7</f>
        <v>0</v>
      </c>
      <c r="BD8">
        <f>+BD11*BD7</f>
        <v>0</v>
      </c>
      <c r="BE8">
        <f>+BE11*BE7</f>
        <v>0</v>
      </c>
      <c r="BF8">
        <f>+BF11*BF7</f>
        <v>0</v>
      </c>
      <c r="BG8">
        <f>+BG11*BG7</f>
        <v>0</v>
      </c>
      <c r="BI8">
        <f>SUM(BC8:BG8)</f>
        <v>0</v>
      </c>
      <c r="BK8">
        <f>+BK11*BK7</f>
        <v>0</v>
      </c>
      <c r="BL8">
        <f>+BL11*BL7</f>
        <v>0</v>
      </c>
      <c r="BM8">
        <f>+BM11*BM7</f>
        <v>0</v>
      </c>
      <c r="BN8">
        <f>+BN11*BN7</f>
        <v>0</v>
      </c>
      <c r="BO8">
        <f>+BO11*BO7</f>
        <v>0</v>
      </c>
      <c r="BQ8" s="6">
        <f>SUM(BK8:BO8)</f>
        <v>0</v>
      </c>
    </row>
    <row r="9" spans="2:69" x14ac:dyDescent="0.2">
      <c r="B9" t="s">
        <v>6</v>
      </c>
      <c r="D9" s="1">
        <v>1</v>
      </c>
      <c r="E9" s="1"/>
      <c r="F9">
        <f>+F5</f>
        <v>0</v>
      </c>
      <c r="G9" s="1"/>
      <c r="H9">
        <f>+H11*H8</f>
        <v>0</v>
      </c>
      <c r="I9">
        <f>+I11*I8</f>
        <v>0</v>
      </c>
      <c r="J9">
        <f>+J11*J8</f>
        <v>0</v>
      </c>
      <c r="K9">
        <f>+K11*K8</f>
        <v>0</v>
      </c>
      <c r="L9">
        <f>+L11*L8</f>
        <v>0.1</v>
      </c>
      <c r="N9" s="7" t="s">
        <v>49</v>
      </c>
      <c r="O9" s="7"/>
      <c r="P9">
        <f>IF(P8=0,P10*P7,0)</f>
        <v>50</v>
      </c>
      <c r="Q9">
        <f>IF(Q8=0,Q10*Q7,0)</f>
        <v>25</v>
      </c>
      <c r="R9">
        <f>IF(R8=0,R10*R7,0)</f>
        <v>10</v>
      </c>
      <c r="S9">
        <f>IF(S8=0,S10*S7,0)</f>
        <v>0</v>
      </c>
      <c r="U9">
        <f>SUM(O9:S9)</f>
        <v>85</v>
      </c>
      <c r="X9">
        <f>IF(X8=0,X10*X7,0)</f>
        <v>50</v>
      </c>
      <c r="Y9">
        <f>IF(Y8=0,Y10*Y7,0)</f>
        <v>25</v>
      </c>
      <c r="Z9">
        <f>IF(Z8=0,Z10*Z7,0)</f>
        <v>10</v>
      </c>
      <c r="AA9">
        <f>IF(AA8=0,AA10*AA7,0)</f>
        <v>0</v>
      </c>
      <c r="AC9">
        <f>SUM(W9:AA9)</f>
        <v>85</v>
      </c>
      <c r="AF9">
        <f>IF(AF8=0,AF10*AF7,0)</f>
        <v>50</v>
      </c>
      <c r="AG9">
        <f>IF(AG8=0,AG10*AG7,0)</f>
        <v>25</v>
      </c>
      <c r="AH9">
        <f>IF(AH8=0,AH10*AH7,0)</f>
        <v>10</v>
      </c>
      <c r="AI9">
        <f>IF(AI8=0,AI10*AI7,0)</f>
        <v>0</v>
      </c>
      <c r="AK9">
        <f>SUM(AE9:AI9)</f>
        <v>85</v>
      </c>
      <c r="AN9">
        <f>IF(AN8=0,AN10*AN7,0)</f>
        <v>50</v>
      </c>
      <c r="AO9">
        <f>IF(AO8=0,AO10*AO7,0)</f>
        <v>25</v>
      </c>
      <c r="AP9">
        <f>IF(AP8=0,AP10*AP7,0)</f>
        <v>10</v>
      </c>
      <c r="AQ9">
        <f>IF(AQ8=0,AQ10*AQ7,0)</f>
        <v>0</v>
      </c>
      <c r="AS9">
        <f>SUM(AM9:AQ9)</f>
        <v>85</v>
      </c>
      <c r="AV9">
        <f>IF(AV8=0,AV10*AV7,0)</f>
        <v>50</v>
      </c>
      <c r="AW9">
        <f>IF(AW8=0,AW10*AW7,0)</f>
        <v>25</v>
      </c>
      <c r="AX9">
        <f>IF(AX8=0,AX10*AX7,0)</f>
        <v>10</v>
      </c>
      <c r="AY9">
        <f>IF(AY8=0,AY10*AY7,0)</f>
        <v>0</v>
      </c>
      <c r="BA9">
        <f>SUM(AU9:AY9)</f>
        <v>85</v>
      </c>
      <c r="BD9">
        <f>IF(BD8=0,BD10*BD7,0)</f>
        <v>50</v>
      </c>
      <c r="BE9">
        <f>IF(BE8=0,BE10*BE7,0)</f>
        <v>25</v>
      </c>
      <c r="BF9">
        <f>IF(BF8=0,BF10*BF7,0)</f>
        <v>10</v>
      </c>
      <c r="BG9">
        <f>IF(BG8=0,BG10*BG7,0)</f>
        <v>0</v>
      </c>
      <c r="BI9">
        <f>SUM(BC9:BG9)</f>
        <v>85</v>
      </c>
      <c r="BL9">
        <f>IF(BL8=0,BL10*BL7,0)</f>
        <v>50</v>
      </c>
      <c r="BM9">
        <f>IF(BM8=0,BM10*BM7,0)</f>
        <v>25</v>
      </c>
      <c r="BN9">
        <f>IF(BN8=0,BN10*BN7,0)</f>
        <v>10</v>
      </c>
      <c r="BO9">
        <f>IF(BO8=0,BO10*BO7,0)</f>
        <v>0</v>
      </c>
      <c r="BQ9" s="6">
        <f>SUM(BK9:BO9)</f>
        <v>85</v>
      </c>
    </row>
    <row r="10" spans="2:69" x14ac:dyDescent="0.2">
      <c r="B10" t="s">
        <v>7</v>
      </c>
      <c r="D10" s="1"/>
      <c r="E10" s="1"/>
      <c r="F10">
        <f>IF(+F9+$F$7&gt;$F$6,$F$6,+F9+$F$7)</f>
        <v>1</v>
      </c>
      <c r="G10" s="1"/>
      <c r="H10">
        <f>+H13</f>
        <v>100</v>
      </c>
      <c r="I10">
        <f>IF(H11=0,+H10,+H10-H11)</f>
        <v>100</v>
      </c>
      <c r="J10">
        <f>IF(I11=0,+I10,+I10-I11)</f>
        <v>100</v>
      </c>
      <c r="K10">
        <f>IF(J11=0,+J10,+J10-J11)</f>
        <v>100</v>
      </c>
      <c r="L10">
        <f>IF(K11=0,+K10,+K10-K11)</f>
        <v>100</v>
      </c>
      <c r="N10" s="7" t="s">
        <v>50</v>
      </c>
      <c r="O10" s="7">
        <f>+O14</f>
        <v>100</v>
      </c>
      <c r="P10">
        <f>IF(O11=0,+O10,+O10-O11)</f>
        <v>100</v>
      </c>
      <c r="Q10">
        <f>IF(P11=0,+P10,+P10-P11)</f>
        <v>100</v>
      </c>
      <c r="R10">
        <f>IF(Q11=0,+Q10,+Q10-Q11)</f>
        <v>100</v>
      </c>
      <c r="S10">
        <f>IF(R11=0,+R10,+R10-R11)</f>
        <v>100</v>
      </c>
      <c r="W10">
        <f>+W14</f>
        <v>100</v>
      </c>
      <c r="X10">
        <f>IF(W11=0,+W10,+W10-W11)</f>
        <v>100</v>
      </c>
      <c r="Y10">
        <f>IF(X11=0,+X10,+X10-X11)</f>
        <v>100</v>
      </c>
      <c r="Z10">
        <f>IF(Y11=0,+Y10,+Y10-Y11)</f>
        <v>100</v>
      </c>
      <c r="AA10">
        <f>IF(Z11=0,+Z10,+Z10-Z11)</f>
        <v>100</v>
      </c>
      <c r="AE10">
        <f>+AE14</f>
        <v>100</v>
      </c>
      <c r="AF10">
        <f>IF(AE11=0,+AE10,+AE10-AE11)</f>
        <v>100</v>
      </c>
      <c r="AG10">
        <f>IF(AF11=0,+AF10,+AF10-AF11)</f>
        <v>100</v>
      </c>
      <c r="AH10">
        <f>IF(AG11=0,+AG10,+AG10-AG11)</f>
        <v>100</v>
      </c>
      <c r="AI10">
        <f>IF(AH11=0,+AH10,+AH10-AH11)</f>
        <v>100</v>
      </c>
      <c r="AM10">
        <f>+AM14</f>
        <v>100</v>
      </c>
      <c r="AN10">
        <f>IF(AM11=0,+AM10,+AM10-AM11)</f>
        <v>100</v>
      </c>
      <c r="AO10">
        <f>IF(AN11=0,+AN10,+AN10-AN11)</f>
        <v>100</v>
      </c>
      <c r="AP10">
        <f>IF(AO11=0,+AO10,+AO10-AO11)</f>
        <v>100</v>
      </c>
      <c r="AQ10">
        <f>IF(AP11=0,+AP10,+AP10-AP11)</f>
        <v>100</v>
      </c>
      <c r="AU10">
        <f>+AU14</f>
        <v>100</v>
      </c>
      <c r="AV10">
        <f>IF(AU11=0,+AU10,+AU10-AU11)</f>
        <v>100</v>
      </c>
      <c r="AW10">
        <f>IF(AV11=0,+AV10,+AV10-AV11)</f>
        <v>100</v>
      </c>
      <c r="AX10">
        <f>IF(AW11=0,+AW10,+AW10-AW11)</f>
        <v>100</v>
      </c>
      <c r="AY10">
        <f>IF(AX11=0,+AX10,+AX10-AX11)</f>
        <v>100</v>
      </c>
      <c r="BC10">
        <f>+BC14</f>
        <v>100</v>
      </c>
      <c r="BD10">
        <f>IF(BC11=0,+BC10,+BC10-BC11)</f>
        <v>100</v>
      </c>
      <c r="BE10">
        <f>IF(BD11=0,+BD10,+BD10-BD11)</f>
        <v>100</v>
      </c>
      <c r="BF10">
        <f>IF(BE11=0,+BE10,+BE10-BE11)</f>
        <v>100</v>
      </c>
      <c r="BG10">
        <f>IF(BF11=0,+BF10,+BF10-BF11)</f>
        <v>100</v>
      </c>
      <c r="BK10">
        <f>+BK14</f>
        <v>100</v>
      </c>
      <c r="BL10">
        <f>IF(BK11=0,+BK10,+BK10-BK11)</f>
        <v>100</v>
      </c>
      <c r="BM10">
        <f>IF(BL11=0,+BL10,+BL10-BL11)</f>
        <v>100</v>
      </c>
      <c r="BN10">
        <f>IF(BM11=0,+BM10,+BM10-BM11)</f>
        <v>100</v>
      </c>
      <c r="BO10">
        <f>IF(BN11=0,+BN10,+BN10-BN11)</f>
        <v>100</v>
      </c>
      <c r="BQ10" s="6"/>
    </row>
    <row r="11" spans="2:69" ht="13.5" thickBot="1" x14ac:dyDescent="0.25">
      <c r="D11" s="1"/>
      <c r="E11" s="1"/>
      <c r="F11">
        <f>IF(+F10+$F$7&gt;$F$6,$F$6,+F10+$F$7)</f>
        <v>2</v>
      </c>
      <c r="G11" s="1"/>
      <c r="H11" s="21">
        <f>+'EMVI-vragenlijst bouwstromen'!S27</f>
        <v>0</v>
      </c>
      <c r="I11" s="21">
        <f>+'EMVI-vragenlijst bouwstromen'!S28</f>
        <v>0</v>
      </c>
      <c r="J11" s="21">
        <f>+'EMVI-vragenlijst bouwstromen'!S29</f>
        <v>0</v>
      </c>
      <c r="K11" s="21">
        <f>+'EMVI-vragenlijst bouwstromen'!S30</f>
        <v>0</v>
      </c>
      <c r="L11" s="21">
        <f>+'EMVI-vragenlijst bouwstromen'!S31</f>
        <v>1</v>
      </c>
      <c r="N11" s="10"/>
      <c r="O11" s="12">
        <f>+'EMVI-vragenlijst bouwstromen'!S38</f>
        <v>0</v>
      </c>
      <c r="P11" s="13">
        <f>+'EMVI-vragenlijst bouwstromen'!S39</f>
        <v>0</v>
      </c>
      <c r="Q11" s="13">
        <f>+'EMVI-vragenlijst bouwstromen'!S40</f>
        <v>0</v>
      </c>
      <c r="R11" s="13">
        <f>+'EMVI-vragenlijst bouwstromen'!S41</f>
        <v>0</v>
      </c>
      <c r="S11" s="13">
        <f>+'EMVI-vragenlijst bouwstromen'!S42</f>
        <v>1</v>
      </c>
      <c r="T11" s="11"/>
      <c r="U11" s="11"/>
      <c r="V11" s="11"/>
      <c r="W11" s="16">
        <f>+'EMVI-vragenlijst bouwstromen'!S48</f>
        <v>0</v>
      </c>
      <c r="X11" s="16">
        <f>+'EMVI-vragenlijst bouwstromen'!S49</f>
        <v>0</v>
      </c>
      <c r="Y11" s="13">
        <f>+'EMVI-vragenlijst bouwstromen'!S50</f>
        <v>0</v>
      </c>
      <c r="Z11" s="13">
        <f>+'EMVI-vragenlijst bouwstromen'!S51</f>
        <v>0</v>
      </c>
      <c r="AA11" s="13">
        <f>+'EMVI-vragenlijst bouwstromen'!S52</f>
        <v>1</v>
      </c>
      <c r="AB11" s="11"/>
      <c r="AC11" s="11"/>
      <c r="AD11" s="11"/>
      <c r="AE11" s="16">
        <f>+'EMVI-vragenlijst bouwstromen'!S58</f>
        <v>0</v>
      </c>
      <c r="AF11" s="16">
        <f>+'EMVI-vragenlijst bouwstromen'!S59</f>
        <v>0</v>
      </c>
      <c r="AG11" s="13">
        <f>+'EMVI-vragenlijst bouwstromen'!S60</f>
        <v>0</v>
      </c>
      <c r="AH11" s="13">
        <f>+'EMVI-vragenlijst bouwstromen'!S61</f>
        <v>0</v>
      </c>
      <c r="AI11" s="13">
        <f>+'EMVI-vragenlijst bouwstromen'!S62</f>
        <v>1</v>
      </c>
      <c r="AJ11" s="11"/>
      <c r="AK11" s="11"/>
      <c r="AL11" s="11"/>
      <c r="AM11" s="16">
        <f>+'EMVI-vragenlijst bouwstromen'!S68</f>
        <v>0</v>
      </c>
      <c r="AN11" s="16">
        <f>+'EMVI-vragenlijst bouwstromen'!S69</f>
        <v>0</v>
      </c>
      <c r="AO11" s="13">
        <f>+'EMVI-vragenlijst bouwstromen'!S70</f>
        <v>0</v>
      </c>
      <c r="AP11" s="13">
        <f>+'EMVI-vragenlijst bouwstromen'!S71</f>
        <v>0</v>
      </c>
      <c r="AQ11" s="13">
        <f>+'EMVI-vragenlijst bouwstromen'!S72</f>
        <v>1</v>
      </c>
      <c r="AR11" s="11"/>
      <c r="AS11" s="11"/>
      <c r="AT11" s="11"/>
      <c r="AU11" s="16">
        <f>+'EMVI-vragenlijst bouwstromen'!S78</f>
        <v>0</v>
      </c>
      <c r="AV11" s="16">
        <f>+'EMVI-vragenlijst bouwstromen'!S79</f>
        <v>0</v>
      </c>
      <c r="AW11" s="13">
        <f>+'EMVI-vragenlijst bouwstromen'!S80</f>
        <v>0</v>
      </c>
      <c r="AX11" s="13">
        <f>+'EMVI-vragenlijst bouwstromen'!S81</f>
        <v>0</v>
      </c>
      <c r="AY11" s="13">
        <f>+'EMVI-vragenlijst bouwstromen'!S82</f>
        <v>1</v>
      </c>
      <c r="AZ11" s="11"/>
      <c r="BA11" s="11"/>
      <c r="BB11" s="11"/>
      <c r="BC11" s="16">
        <f>+'EMVI-vragenlijst bouwstromen'!S88</f>
        <v>0</v>
      </c>
      <c r="BD11" s="16">
        <f>+'EMVI-vragenlijst bouwstromen'!S89</f>
        <v>0</v>
      </c>
      <c r="BE11" s="13">
        <f>+'EMVI-vragenlijst bouwstromen'!S90</f>
        <v>0</v>
      </c>
      <c r="BF11" s="13">
        <f>+'EMVI-vragenlijst bouwstromen'!S91</f>
        <v>0</v>
      </c>
      <c r="BG11" s="13">
        <f>+'EMVI-vragenlijst bouwstromen'!S92</f>
        <v>0.88928571428571423</v>
      </c>
      <c r="BH11" s="11"/>
      <c r="BI11" s="11"/>
      <c r="BJ11" s="11"/>
      <c r="BK11" s="16">
        <f>+'EMVI-vragenlijst bouwstromen'!S98</f>
        <v>0</v>
      </c>
      <c r="BL11" s="16">
        <f>+'EMVI-vragenlijst bouwstromen'!S99</f>
        <v>0</v>
      </c>
      <c r="BM11" s="13">
        <f>+'EMVI-vragenlijst bouwstromen'!S100</f>
        <v>0</v>
      </c>
      <c r="BN11" s="13">
        <f>+'EMVI-vragenlijst bouwstromen'!S101</f>
        <v>0</v>
      </c>
      <c r="BO11" s="13">
        <f>+'EMVI-vragenlijst bouwstromen'!S102</f>
        <v>1</v>
      </c>
      <c r="BP11" s="11"/>
      <c r="BQ11" s="8"/>
    </row>
    <row r="12" spans="2:69" x14ac:dyDescent="0.2">
      <c r="D12" s="1"/>
      <c r="E12" s="1"/>
      <c r="F12">
        <f>IF(+F11+$F$7&gt;$F$6,$F$6,+F11+$F$7)</f>
        <v>3</v>
      </c>
      <c r="G12" s="1"/>
      <c r="H12" s="1"/>
      <c r="I12" s="1"/>
      <c r="J12" s="1"/>
      <c r="K12" s="1"/>
      <c r="L12" s="1"/>
      <c r="N12" s="14"/>
      <c r="O12" s="7"/>
      <c r="BQ12" s="6"/>
    </row>
    <row r="13" spans="2:69" x14ac:dyDescent="0.2">
      <c r="D13" s="1"/>
      <c r="E13" s="1"/>
      <c r="G13" s="1"/>
      <c r="H13">
        <v>100</v>
      </c>
      <c r="I13">
        <f>+I10</f>
        <v>100</v>
      </c>
      <c r="J13">
        <f>+J10</f>
        <v>100</v>
      </c>
      <c r="K13">
        <f>+K10</f>
        <v>100</v>
      </c>
      <c r="L13">
        <f>+L10</f>
        <v>100</v>
      </c>
      <c r="N13" s="15"/>
      <c r="O13" s="7"/>
      <c r="BQ13" s="6"/>
    </row>
    <row r="14" spans="2:69" x14ac:dyDescent="0.2">
      <c r="D14" s="1"/>
      <c r="E14" s="1"/>
      <c r="G14" s="1"/>
      <c r="H14">
        <f>+H13-5</f>
        <v>95</v>
      </c>
      <c r="I14">
        <f>IF(+I13-5&gt;=0,+I13-5,"")</f>
        <v>95</v>
      </c>
      <c r="J14">
        <f t="shared" ref="J14:L29" si="0">IF(+J13-5&gt;=0,+J13-5,"")</f>
        <v>95</v>
      </c>
      <c r="K14">
        <f t="shared" si="0"/>
        <v>95</v>
      </c>
      <c r="L14">
        <f t="shared" si="0"/>
        <v>95</v>
      </c>
      <c r="N14" s="15">
        <v>100</v>
      </c>
      <c r="O14" s="7">
        <v>100</v>
      </c>
      <c r="P14">
        <f>+P10</f>
        <v>100</v>
      </c>
      <c r="Q14">
        <f>+Q10</f>
        <v>100</v>
      </c>
      <c r="R14">
        <f>+R10</f>
        <v>100</v>
      </c>
      <c r="S14">
        <f>+S10</f>
        <v>100</v>
      </c>
      <c r="W14">
        <v>100</v>
      </c>
      <c r="X14">
        <f>+X10</f>
        <v>100</v>
      </c>
      <c r="Y14">
        <f>+Y10</f>
        <v>100</v>
      </c>
      <c r="Z14">
        <f>+Z10</f>
        <v>100</v>
      </c>
      <c r="AA14">
        <f>+AA10</f>
        <v>100</v>
      </c>
      <c r="AE14">
        <v>100</v>
      </c>
      <c r="AF14">
        <f>+AF10</f>
        <v>100</v>
      </c>
      <c r="AG14">
        <f>+AG10</f>
        <v>100</v>
      </c>
      <c r="AH14">
        <f>+AH10</f>
        <v>100</v>
      </c>
      <c r="AI14">
        <f>+AI10</f>
        <v>100</v>
      </c>
      <c r="AM14">
        <v>100</v>
      </c>
      <c r="AN14">
        <f>+AN10</f>
        <v>100</v>
      </c>
      <c r="AO14">
        <f>+AO10</f>
        <v>100</v>
      </c>
      <c r="AP14">
        <f>+AP10</f>
        <v>100</v>
      </c>
      <c r="AQ14">
        <f>+AQ10</f>
        <v>100</v>
      </c>
      <c r="AU14">
        <v>100</v>
      </c>
      <c r="AV14">
        <f>+AV10</f>
        <v>100</v>
      </c>
      <c r="AW14">
        <f>+AW10</f>
        <v>100</v>
      </c>
      <c r="AX14">
        <f>+AX10</f>
        <v>100</v>
      </c>
      <c r="AY14">
        <f>+AY10</f>
        <v>100</v>
      </c>
      <c r="BC14">
        <v>100</v>
      </c>
      <c r="BD14">
        <f>+BD10</f>
        <v>100</v>
      </c>
      <c r="BE14">
        <f>+BE10</f>
        <v>100</v>
      </c>
      <c r="BF14">
        <f>+BF10</f>
        <v>100</v>
      </c>
      <c r="BG14">
        <f>+BG10</f>
        <v>100</v>
      </c>
      <c r="BK14">
        <v>100</v>
      </c>
      <c r="BL14">
        <f>+BL10</f>
        <v>100</v>
      </c>
      <c r="BM14">
        <f>+BM10</f>
        <v>100</v>
      </c>
      <c r="BN14">
        <f>+BN10</f>
        <v>100</v>
      </c>
      <c r="BO14">
        <f>+BO10</f>
        <v>100</v>
      </c>
      <c r="BQ14" s="6"/>
    </row>
    <row r="15" spans="2:69" x14ac:dyDescent="0.2">
      <c r="D15" s="1"/>
      <c r="E15" s="1"/>
      <c r="G15" s="1"/>
      <c r="H15">
        <f t="shared" ref="H15:H33" si="1">+H14-5</f>
        <v>90</v>
      </c>
      <c r="I15">
        <f t="shared" ref="I15:I33" si="2">IF(+I14-5&gt;=0,+I14-5,"")</f>
        <v>90</v>
      </c>
      <c r="J15">
        <f t="shared" si="0"/>
        <v>90</v>
      </c>
      <c r="K15">
        <f t="shared" si="0"/>
        <v>90</v>
      </c>
      <c r="L15">
        <f t="shared" si="0"/>
        <v>90</v>
      </c>
      <c r="N15" s="15">
        <f>+N14-1</f>
        <v>99</v>
      </c>
      <c r="O15" s="7">
        <f t="shared" ref="O15:S19" si="3">IF(+O14-1&gt;=0,+O14-1,"")</f>
        <v>99</v>
      </c>
      <c r="P15">
        <f t="shared" si="3"/>
        <v>99</v>
      </c>
      <c r="Q15">
        <f t="shared" si="3"/>
        <v>99</v>
      </c>
      <c r="R15">
        <f t="shared" si="3"/>
        <v>99</v>
      </c>
      <c r="S15">
        <f t="shared" si="3"/>
        <v>99</v>
      </c>
      <c r="W15">
        <f t="shared" ref="W15:AA30" si="4">IF(+W14-1&gt;=0,+W14-1,"")</f>
        <v>99</v>
      </c>
      <c r="X15">
        <f t="shared" si="4"/>
        <v>99</v>
      </c>
      <c r="Y15">
        <f t="shared" si="4"/>
        <v>99</v>
      </c>
      <c r="Z15">
        <f t="shared" si="4"/>
        <v>99</v>
      </c>
      <c r="AA15">
        <f t="shared" si="4"/>
        <v>99</v>
      </c>
      <c r="AE15">
        <f t="shared" ref="AE15:AI30" si="5">IF(+AE14-1&gt;=0,+AE14-1,"")</f>
        <v>99</v>
      </c>
      <c r="AF15">
        <f t="shared" si="5"/>
        <v>99</v>
      </c>
      <c r="AG15">
        <f t="shared" si="5"/>
        <v>99</v>
      </c>
      <c r="AH15">
        <f t="shared" si="5"/>
        <v>99</v>
      </c>
      <c r="AI15">
        <f t="shared" si="5"/>
        <v>99</v>
      </c>
      <c r="AM15">
        <f t="shared" ref="AM15:AQ30" si="6">IF(+AM14-1&gt;=0,+AM14-1,"")</f>
        <v>99</v>
      </c>
      <c r="AN15">
        <f t="shared" si="6"/>
        <v>99</v>
      </c>
      <c r="AO15">
        <f t="shared" si="6"/>
        <v>99</v>
      </c>
      <c r="AP15">
        <f t="shared" si="6"/>
        <v>99</v>
      </c>
      <c r="AQ15">
        <f t="shared" si="6"/>
        <v>99</v>
      </c>
      <c r="AU15">
        <f t="shared" ref="AU15:AY30" si="7">IF(+AU14-1&gt;=0,+AU14-1,"")</f>
        <v>99</v>
      </c>
      <c r="AV15">
        <f t="shared" si="7"/>
        <v>99</v>
      </c>
      <c r="AW15">
        <f t="shared" si="7"/>
        <v>99</v>
      </c>
      <c r="AX15">
        <f t="shared" si="7"/>
        <v>99</v>
      </c>
      <c r="AY15">
        <f t="shared" si="7"/>
        <v>99</v>
      </c>
      <c r="BC15">
        <f t="shared" ref="BC15:BG30" si="8">IF(+BC14-1&gt;=0,+BC14-1,"")</f>
        <v>99</v>
      </c>
      <c r="BD15">
        <f t="shared" si="8"/>
        <v>99</v>
      </c>
      <c r="BE15">
        <f t="shared" si="8"/>
        <v>99</v>
      </c>
      <c r="BF15">
        <f t="shared" si="8"/>
        <v>99</v>
      </c>
      <c r="BG15">
        <f t="shared" si="8"/>
        <v>99</v>
      </c>
      <c r="BK15">
        <f t="shared" ref="BK15:BK46" si="9">IF(+BK14-1&gt;=0,+BK14-1,"")</f>
        <v>99</v>
      </c>
      <c r="BL15">
        <f t="shared" ref="BL15:BL46" si="10">IF(+BL14-1&gt;=0,+BL14-1,"")</f>
        <v>99</v>
      </c>
      <c r="BM15">
        <f t="shared" ref="BM15:BM46" si="11">IF(+BM14-1&gt;=0,+BM14-1,"")</f>
        <v>99</v>
      </c>
      <c r="BN15">
        <f t="shared" ref="BN15:BN46" si="12">IF(+BN14-1&gt;=0,+BN14-1,"")</f>
        <v>99</v>
      </c>
      <c r="BO15">
        <f t="shared" ref="BO15:BO46" si="13">IF(+BO14-1&gt;=0,+BO14-1,"")</f>
        <v>99</v>
      </c>
      <c r="BQ15" s="6"/>
    </row>
    <row r="16" spans="2:69" x14ac:dyDescent="0.2">
      <c r="D16" s="1"/>
      <c r="E16" s="1"/>
      <c r="G16" s="1"/>
      <c r="H16">
        <f t="shared" si="1"/>
        <v>85</v>
      </c>
      <c r="I16">
        <f t="shared" si="2"/>
        <v>85</v>
      </c>
      <c r="J16">
        <f t="shared" si="0"/>
        <v>85</v>
      </c>
      <c r="K16">
        <f t="shared" si="0"/>
        <v>85</v>
      </c>
      <c r="L16">
        <f t="shared" si="0"/>
        <v>85</v>
      </c>
      <c r="N16" s="15">
        <f t="shared" ref="N16:N79" si="14">+N15-1</f>
        <v>98</v>
      </c>
      <c r="O16" s="7">
        <f t="shared" si="3"/>
        <v>98</v>
      </c>
      <c r="P16">
        <f t="shared" si="3"/>
        <v>98</v>
      </c>
      <c r="Q16">
        <f t="shared" si="3"/>
        <v>98</v>
      </c>
      <c r="R16">
        <f t="shared" si="3"/>
        <v>98</v>
      </c>
      <c r="S16">
        <f t="shared" si="3"/>
        <v>98</v>
      </c>
      <c r="W16">
        <f t="shared" si="4"/>
        <v>98</v>
      </c>
      <c r="X16">
        <f t="shared" si="4"/>
        <v>98</v>
      </c>
      <c r="Y16">
        <f t="shared" si="4"/>
        <v>98</v>
      </c>
      <c r="Z16">
        <f t="shared" si="4"/>
        <v>98</v>
      </c>
      <c r="AA16">
        <f t="shared" si="4"/>
        <v>98</v>
      </c>
      <c r="AE16">
        <f t="shared" si="5"/>
        <v>98</v>
      </c>
      <c r="AF16">
        <f t="shared" si="5"/>
        <v>98</v>
      </c>
      <c r="AG16">
        <f t="shared" si="5"/>
        <v>98</v>
      </c>
      <c r="AH16">
        <f t="shared" si="5"/>
        <v>98</v>
      </c>
      <c r="AI16">
        <f t="shared" si="5"/>
        <v>98</v>
      </c>
      <c r="AM16">
        <f t="shared" si="6"/>
        <v>98</v>
      </c>
      <c r="AN16">
        <f t="shared" si="6"/>
        <v>98</v>
      </c>
      <c r="AO16">
        <f t="shared" si="6"/>
        <v>98</v>
      </c>
      <c r="AP16">
        <f t="shared" si="6"/>
        <v>98</v>
      </c>
      <c r="AQ16">
        <f t="shared" si="6"/>
        <v>98</v>
      </c>
      <c r="AU16">
        <f t="shared" si="7"/>
        <v>98</v>
      </c>
      <c r="AV16">
        <f t="shared" si="7"/>
        <v>98</v>
      </c>
      <c r="AW16">
        <f t="shared" si="7"/>
        <v>98</v>
      </c>
      <c r="AX16">
        <f t="shared" si="7"/>
        <v>98</v>
      </c>
      <c r="AY16">
        <f t="shared" si="7"/>
        <v>98</v>
      </c>
      <c r="BC16">
        <f t="shared" si="8"/>
        <v>98</v>
      </c>
      <c r="BD16">
        <f t="shared" si="8"/>
        <v>98</v>
      </c>
      <c r="BE16">
        <f t="shared" si="8"/>
        <v>98</v>
      </c>
      <c r="BF16">
        <f t="shared" si="8"/>
        <v>98</v>
      </c>
      <c r="BG16">
        <f t="shared" si="8"/>
        <v>98</v>
      </c>
      <c r="BK16">
        <f t="shared" si="9"/>
        <v>98</v>
      </c>
      <c r="BL16">
        <f t="shared" si="10"/>
        <v>98</v>
      </c>
      <c r="BM16">
        <f t="shared" si="11"/>
        <v>98</v>
      </c>
      <c r="BN16">
        <f t="shared" si="12"/>
        <v>98</v>
      </c>
      <c r="BO16">
        <f t="shared" si="13"/>
        <v>98</v>
      </c>
      <c r="BQ16" s="6"/>
    </row>
    <row r="17" spans="4:69" x14ac:dyDescent="0.2">
      <c r="D17" s="1"/>
      <c r="E17" s="1"/>
      <c r="G17" s="1"/>
      <c r="H17">
        <f t="shared" si="1"/>
        <v>80</v>
      </c>
      <c r="I17">
        <f t="shared" si="2"/>
        <v>80</v>
      </c>
      <c r="J17">
        <f t="shared" si="0"/>
        <v>80</v>
      </c>
      <c r="K17">
        <f t="shared" si="0"/>
        <v>80</v>
      </c>
      <c r="L17">
        <f t="shared" si="0"/>
        <v>80</v>
      </c>
      <c r="N17" s="15">
        <f t="shared" si="14"/>
        <v>97</v>
      </c>
      <c r="O17" s="7">
        <f t="shared" si="3"/>
        <v>97</v>
      </c>
      <c r="P17">
        <f t="shared" si="3"/>
        <v>97</v>
      </c>
      <c r="Q17">
        <f t="shared" si="3"/>
        <v>97</v>
      </c>
      <c r="R17">
        <f t="shared" si="3"/>
        <v>97</v>
      </c>
      <c r="S17">
        <f t="shared" si="3"/>
        <v>97</v>
      </c>
      <c r="W17">
        <f t="shared" si="4"/>
        <v>97</v>
      </c>
      <c r="X17">
        <f t="shared" si="4"/>
        <v>97</v>
      </c>
      <c r="Y17">
        <f t="shared" si="4"/>
        <v>97</v>
      </c>
      <c r="Z17">
        <f t="shared" si="4"/>
        <v>97</v>
      </c>
      <c r="AA17">
        <f t="shared" si="4"/>
        <v>97</v>
      </c>
      <c r="AE17">
        <f t="shared" si="5"/>
        <v>97</v>
      </c>
      <c r="AF17">
        <f t="shared" si="5"/>
        <v>97</v>
      </c>
      <c r="AG17">
        <f t="shared" si="5"/>
        <v>97</v>
      </c>
      <c r="AH17">
        <f t="shared" si="5"/>
        <v>97</v>
      </c>
      <c r="AI17">
        <f t="shared" si="5"/>
        <v>97</v>
      </c>
      <c r="AM17">
        <f t="shared" si="6"/>
        <v>97</v>
      </c>
      <c r="AN17">
        <f t="shared" si="6"/>
        <v>97</v>
      </c>
      <c r="AO17">
        <f t="shared" si="6"/>
        <v>97</v>
      </c>
      <c r="AP17">
        <f t="shared" si="6"/>
        <v>97</v>
      </c>
      <c r="AQ17">
        <f t="shared" si="6"/>
        <v>97</v>
      </c>
      <c r="AU17">
        <f t="shared" si="7"/>
        <v>97</v>
      </c>
      <c r="AV17">
        <f t="shared" si="7"/>
        <v>97</v>
      </c>
      <c r="AW17">
        <f t="shared" si="7"/>
        <v>97</v>
      </c>
      <c r="AX17">
        <f t="shared" si="7"/>
        <v>97</v>
      </c>
      <c r="AY17">
        <f t="shared" si="7"/>
        <v>97</v>
      </c>
      <c r="BC17">
        <f t="shared" si="8"/>
        <v>97</v>
      </c>
      <c r="BD17">
        <f t="shared" si="8"/>
        <v>97</v>
      </c>
      <c r="BE17">
        <f t="shared" si="8"/>
        <v>97</v>
      </c>
      <c r="BF17">
        <f t="shared" si="8"/>
        <v>97</v>
      </c>
      <c r="BG17">
        <f t="shared" si="8"/>
        <v>97</v>
      </c>
      <c r="BK17">
        <f t="shared" si="9"/>
        <v>97</v>
      </c>
      <c r="BL17">
        <f t="shared" si="10"/>
        <v>97</v>
      </c>
      <c r="BM17">
        <f t="shared" si="11"/>
        <v>97</v>
      </c>
      <c r="BN17">
        <f t="shared" si="12"/>
        <v>97</v>
      </c>
      <c r="BO17">
        <f t="shared" si="13"/>
        <v>97</v>
      </c>
      <c r="BQ17" s="6"/>
    </row>
    <row r="18" spans="4:69" x14ac:dyDescent="0.2">
      <c r="D18" s="1"/>
      <c r="E18" s="1"/>
      <c r="G18" s="1"/>
      <c r="H18">
        <f t="shared" si="1"/>
        <v>75</v>
      </c>
      <c r="I18">
        <f t="shared" si="2"/>
        <v>75</v>
      </c>
      <c r="J18">
        <f t="shared" si="0"/>
        <v>75</v>
      </c>
      <c r="K18">
        <f t="shared" si="0"/>
        <v>75</v>
      </c>
      <c r="L18">
        <f t="shared" si="0"/>
        <v>75</v>
      </c>
      <c r="N18" s="15">
        <f t="shared" si="14"/>
        <v>96</v>
      </c>
      <c r="O18" s="7">
        <f t="shared" si="3"/>
        <v>96</v>
      </c>
      <c r="P18">
        <f t="shared" si="3"/>
        <v>96</v>
      </c>
      <c r="Q18">
        <f t="shared" si="3"/>
        <v>96</v>
      </c>
      <c r="R18">
        <f t="shared" si="3"/>
        <v>96</v>
      </c>
      <c r="S18">
        <f t="shared" si="3"/>
        <v>96</v>
      </c>
      <c r="W18">
        <f t="shared" si="4"/>
        <v>96</v>
      </c>
      <c r="X18">
        <f t="shared" si="4"/>
        <v>96</v>
      </c>
      <c r="Y18">
        <f t="shared" si="4"/>
        <v>96</v>
      </c>
      <c r="Z18">
        <f t="shared" si="4"/>
        <v>96</v>
      </c>
      <c r="AA18">
        <f t="shared" si="4"/>
        <v>96</v>
      </c>
      <c r="AE18">
        <f t="shared" si="5"/>
        <v>96</v>
      </c>
      <c r="AF18">
        <f t="shared" si="5"/>
        <v>96</v>
      </c>
      <c r="AG18">
        <f t="shared" si="5"/>
        <v>96</v>
      </c>
      <c r="AH18">
        <f t="shared" si="5"/>
        <v>96</v>
      </c>
      <c r="AI18">
        <f t="shared" si="5"/>
        <v>96</v>
      </c>
      <c r="AM18">
        <f t="shared" si="6"/>
        <v>96</v>
      </c>
      <c r="AN18">
        <f t="shared" si="6"/>
        <v>96</v>
      </c>
      <c r="AO18">
        <f t="shared" si="6"/>
        <v>96</v>
      </c>
      <c r="AP18">
        <f t="shared" si="6"/>
        <v>96</v>
      </c>
      <c r="AQ18">
        <f t="shared" si="6"/>
        <v>96</v>
      </c>
      <c r="AU18">
        <f t="shared" si="7"/>
        <v>96</v>
      </c>
      <c r="AV18">
        <f t="shared" si="7"/>
        <v>96</v>
      </c>
      <c r="AW18">
        <f t="shared" si="7"/>
        <v>96</v>
      </c>
      <c r="AX18">
        <f t="shared" si="7"/>
        <v>96</v>
      </c>
      <c r="AY18">
        <f t="shared" si="7"/>
        <v>96</v>
      </c>
      <c r="BC18">
        <f t="shared" si="8"/>
        <v>96</v>
      </c>
      <c r="BD18">
        <f t="shared" si="8"/>
        <v>96</v>
      </c>
      <c r="BE18">
        <f t="shared" si="8"/>
        <v>96</v>
      </c>
      <c r="BF18">
        <f t="shared" si="8"/>
        <v>96</v>
      </c>
      <c r="BG18">
        <f t="shared" si="8"/>
        <v>96</v>
      </c>
      <c r="BK18">
        <f t="shared" si="9"/>
        <v>96</v>
      </c>
      <c r="BL18">
        <f t="shared" si="10"/>
        <v>96</v>
      </c>
      <c r="BM18">
        <f t="shared" si="11"/>
        <v>96</v>
      </c>
      <c r="BN18">
        <f t="shared" si="12"/>
        <v>96</v>
      </c>
      <c r="BO18">
        <f t="shared" si="13"/>
        <v>96</v>
      </c>
      <c r="BQ18" s="6"/>
    </row>
    <row r="19" spans="4:69" x14ac:dyDescent="0.2">
      <c r="D19" s="1"/>
      <c r="E19" s="1"/>
      <c r="G19" s="1"/>
      <c r="H19">
        <f t="shared" si="1"/>
        <v>70</v>
      </c>
      <c r="I19">
        <f t="shared" si="2"/>
        <v>70</v>
      </c>
      <c r="J19">
        <f t="shared" si="0"/>
        <v>70</v>
      </c>
      <c r="K19">
        <f t="shared" si="0"/>
        <v>70</v>
      </c>
      <c r="L19">
        <f t="shared" si="0"/>
        <v>70</v>
      </c>
      <c r="N19" s="15">
        <f t="shared" si="14"/>
        <v>95</v>
      </c>
      <c r="O19" s="7">
        <f t="shared" si="3"/>
        <v>95</v>
      </c>
      <c r="P19">
        <f t="shared" si="3"/>
        <v>95</v>
      </c>
      <c r="Q19">
        <f t="shared" si="3"/>
        <v>95</v>
      </c>
      <c r="R19">
        <f t="shared" si="3"/>
        <v>95</v>
      </c>
      <c r="S19">
        <f t="shared" si="3"/>
        <v>95</v>
      </c>
      <c r="W19">
        <f t="shared" si="4"/>
        <v>95</v>
      </c>
      <c r="X19">
        <f t="shared" si="4"/>
        <v>95</v>
      </c>
      <c r="Y19">
        <f t="shared" si="4"/>
        <v>95</v>
      </c>
      <c r="Z19">
        <f t="shared" si="4"/>
        <v>95</v>
      </c>
      <c r="AA19">
        <f t="shared" si="4"/>
        <v>95</v>
      </c>
      <c r="AE19">
        <f t="shared" si="5"/>
        <v>95</v>
      </c>
      <c r="AF19">
        <f t="shared" si="5"/>
        <v>95</v>
      </c>
      <c r="AG19">
        <f t="shared" si="5"/>
        <v>95</v>
      </c>
      <c r="AH19">
        <f t="shared" si="5"/>
        <v>95</v>
      </c>
      <c r="AI19">
        <f t="shared" si="5"/>
        <v>95</v>
      </c>
      <c r="AM19">
        <f t="shared" si="6"/>
        <v>95</v>
      </c>
      <c r="AN19">
        <f t="shared" si="6"/>
        <v>95</v>
      </c>
      <c r="AO19">
        <f t="shared" si="6"/>
        <v>95</v>
      </c>
      <c r="AP19">
        <f t="shared" si="6"/>
        <v>95</v>
      </c>
      <c r="AQ19">
        <f t="shared" si="6"/>
        <v>95</v>
      </c>
      <c r="AU19">
        <f t="shared" si="7"/>
        <v>95</v>
      </c>
      <c r="AV19">
        <f t="shared" si="7"/>
        <v>95</v>
      </c>
      <c r="AW19">
        <f t="shared" si="7"/>
        <v>95</v>
      </c>
      <c r="AX19">
        <f t="shared" si="7"/>
        <v>95</v>
      </c>
      <c r="AY19">
        <f t="shared" si="7"/>
        <v>95</v>
      </c>
      <c r="BC19">
        <f t="shared" si="8"/>
        <v>95</v>
      </c>
      <c r="BD19">
        <f t="shared" si="8"/>
        <v>95</v>
      </c>
      <c r="BE19">
        <f t="shared" si="8"/>
        <v>95</v>
      </c>
      <c r="BF19">
        <f t="shared" si="8"/>
        <v>95</v>
      </c>
      <c r="BG19">
        <f t="shared" si="8"/>
        <v>95</v>
      </c>
      <c r="BK19">
        <f t="shared" si="9"/>
        <v>95</v>
      </c>
      <c r="BL19">
        <f t="shared" si="10"/>
        <v>95</v>
      </c>
      <c r="BM19">
        <f t="shared" si="11"/>
        <v>95</v>
      </c>
      <c r="BN19">
        <f t="shared" si="12"/>
        <v>95</v>
      </c>
      <c r="BO19">
        <f t="shared" si="13"/>
        <v>95</v>
      </c>
      <c r="BQ19" s="6"/>
    </row>
    <row r="20" spans="4:69" x14ac:dyDescent="0.2">
      <c r="D20" s="1"/>
      <c r="E20" s="1"/>
      <c r="G20" s="1"/>
      <c r="H20">
        <f t="shared" si="1"/>
        <v>65</v>
      </c>
      <c r="I20">
        <f t="shared" si="2"/>
        <v>65</v>
      </c>
      <c r="J20">
        <f t="shared" si="0"/>
        <v>65</v>
      </c>
      <c r="K20">
        <f t="shared" si="0"/>
        <v>65</v>
      </c>
      <c r="L20">
        <f t="shared" si="0"/>
        <v>65</v>
      </c>
      <c r="N20" s="15">
        <f t="shared" si="14"/>
        <v>94</v>
      </c>
      <c r="O20" s="7">
        <f t="shared" ref="O20:O83" si="15">IF(+O19-1&gt;=0,+O19-1,"")</f>
        <v>94</v>
      </c>
      <c r="P20">
        <f t="shared" ref="P20:P83" si="16">IF(+P19-1&gt;=0,+P19-1,"")</f>
        <v>94</v>
      </c>
      <c r="Q20">
        <f t="shared" ref="Q20:Q83" si="17">IF(+Q19-1&gt;=0,+Q19-1,"")</f>
        <v>94</v>
      </c>
      <c r="R20">
        <f t="shared" ref="R20:R83" si="18">IF(+R19-1&gt;=0,+R19-1,"")</f>
        <v>94</v>
      </c>
      <c r="S20">
        <f t="shared" ref="S20:S83" si="19">IF(+S19-1&gt;=0,+S19-1,"")</f>
        <v>94</v>
      </c>
      <c r="W20">
        <f t="shared" si="4"/>
        <v>94</v>
      </c>
      <c r="X20">
        <f t="shared" si="4"/>
        <v>94</v>
      </c>
      <c r="Y20">
        <f t="shared" si="4"/>
        <v>94</v>
      </c>
      <c r="Z20">
        <f t="shared" si="4"/>
        <v>94</v>
      </c>
      <c r="AA20">
        <f t="shared" si="4"/>
        <v>94</v>
      </c>
      <c r="AE20">
        <f t="shared" si="5"/>
        <v>94</v>
      </c>
      <c r="AF20">
        <f t="shared" si="5"/>
        <v>94</v>
      </c>
      <c r="AG20">
        <f t="shared" si="5"/>
        <v>94</v>
      </c>
      <c r="AH20">
        <f t="shared" si="5"/>
        <v>94</v>
      </c>
      <c r="AI20">
        <f t="shared" si="5"/>
        <v>94</v>
      </c>
      <c r="AM20">
        <f t="shared" si="6"/>
        <v>94</v>
      </c>
      <c r="AN20">
        <f t="shared" si="6"/>
        <v>94</v>
      </c>
      <c r="AO20">
        <f t="shared" si="6"/>
        <v>94</v>
      </c>
      <c r="AP20">
        <f t="shared" si="6"/>
        <v>94</v>
      </c>
      <c r="AQ20">
        <f t="shared" si="6"/>
        <v>94</v>
      </c>
      <c r="AU20">
        <f t="shared" si="7"/>
        <v>94</v>
      </c>
      <c r="AV20">
        <f t="shared" si="7"/>
        <v>94</v>
      </c>
      <c r="AW20">
        <f t="shared" si="7"/>
        <v>94</v>
      </c>
      <c r="AX20">
        <f t="shared" si="7"/>
        <v>94</v>
      </c>
      <c r="AY20">
        <f t="shared" si="7"/>
        <v>94</v>
      </c>
      <c r="BC20">
        <f t="shared" si="8"/>
        <v>94</v>
      </c>
      <c r="BD20">
        <f t="shared" si="8"/>
        <v>94</v>
      </c>
      <c r="BE20">
        <f t="shared" si="8"/>
        <v>94</v>
      </c>
      <c r="BF20">
        <f t="shared" si="8"/>
        <v>94</v>
      </c>
      <c r="BG20">
        <f t="shared" si="8"/>
        <v>94</v>
      </c>
      <c r="BK20">
        <f t="shared" si="9"/>
        <v>94</v>
      </c>
      <c r="BL20">
        <f t="shared" si="10"/>
        <v>94</v>
      </c>
      <c r="BM20">
        <f t="shared" si="11"/>
        <v>94</v>
      </c>
      <c r="BN20">
        <f t="shared" si="12"/>
        <v>94</v>
      </c>
      <c r="BO20">
        <f t="shared" si="13"/>
        <v>94</v>
      </c>
      <c r="BQ20" s="6"/>
    </row>
    <row r="21" spans="4:69" x14ac:dyDescent="0.2">
      <c r="D21" s="1"/>
      <c r="E21" s="1"/>
      <c r="G21" s="1"/>
      <c r="H21">
        <f t="shared" si="1"/>
        <v>60</v>
      </c>
      <c r="I21">
        <f t="shared" si="2"/>
        <v>60</v>
      </c>
      <c r="J21">
        <f t="shared" si="0"/>
        <v>60</v>
      </c>
      <c r="K21">
        <f t="shared" si="0"/>
        <v>60</v>
      </c>
      <c r="L21">
        <f t="shared" si="0"/>
        <v>60</v>
      </c>
      <c r="N21" s="15">
        <f t="shared" si="14"/>
        <v>93</v>
      </c>
      <c r="O21" s="7">
        <f t="shared" si="15"/>
        <v>93</v>
      </c>
      <c r="P21">
        <f t="shared" si="16"/>
        <v>93</v>
      </c>
      <c r="Q21">
        <f t="shared" si="17"/>
        <v>93</v>
      </c>
      <c r="R21">
        <f t="shared" si="18"/>
        <v>93</v>
      </c>
      <c r="S21">
        <f t="shared" si="19"/>
        <v>93</v>
      </c>
      <c r="W21">
        <f t="shared" si="4"/>
        <v>93</v>
      </c>
      <c r="X21">
        <f t="shared" si="4"/>
        <v>93</v>
      </c>
      <c r="Y21">
        <f t="shared" si="4"/>
        <v>93</v>
      </c>
      <c r="Z21">
        <f t="shared" si="4"/>
        <v>93</v>
      </c>
      <c r="AA21">
        <f t="shared" si="4"/>
        <v>93</v>
      </c>
      <c r="AE21">
        <f t="shared" si="5"/>
        <v>93</v>
      </c>
      <c r="AF21">
        <f t="shared" si="5"/>
        <v>93</v>
      </c>
      <c r="AG21">
        <f t="shared" si="5"/>
        <v>93</v>
      </c>
      <c r="AH21">
        <f t="shared" si="5"/>
        <v>93</v>
      </c>
      <c r="AI21">
        <f t="shared" si="5"/>
        <v>93</v>
      </c>
      <c r="AM21">
        <f t="shared" si="6"/>
        <v>93</v>
      </c>
      <c r="AN21">
        <f t="shared" si="6"/>
        <v>93</v>
      </c>
      <c r="AO21">
        <f t="shared" si="6"/>
        <v>93</v>
      </c>
      <c r="AP21">
        <f t="shared" si="6"/>
        <v>93</v>
      </c>
      <c r="AQ21">
        <f t="shared" si="6"/>
        <v>93</v>
      </c>
      <c r="AU21">
        <f t="shared" si="7"/>
        <v>93</v>
      </c>
      <c r="AV21">
        <f t="shared" si="7"/>
        <v>93</v>
      </c>
      <c r="AW21">
        <f t="shared" si="7"/>
        <v>93</v>
      </c>
      <c r="AX21">
        <f t="shared" si="7"/>
        <v>93</v>
      </c>
      <c r="AY21">
        <f t="shared" si="7"/>
        <v>93</v>
      </c>
      <c r="BC21">
        <f t="shared" si="8"/>
        <v>93</v>
      </c>
      <c r="BD21">
        <f t="shared" si="8"/>
        <v>93</v>
      </c>
      <c r="BE21">
        <f t="shared" si="8"/>
        <v>93</v>
      </c>
      <c r="BF21">
        <f t="shared" si="8"/>
        <v>93</v>
      </c>
      <c r="BG21">
        <f t="shared" si="8"/>
        <v>93</v>
      </c>
      <c r="BK21">
        <f t="shared" si="9"/>
        <v>93</v>
      </c>
      <c r="BL21">
        <f t="shared" si="10"/>
        <v>93</v>
      </c>
      <c r="BM21">
        <f t="shared" si="11"/>
        <v>93</v>
      </c>
      <c r="BN21">
        <f t="shared" si="12"/>
        <v>93</v>
      </c>
      <c r="BO21">
        <f t="shared" si="13"/>
        <v>93</v>
      </c>
      <c r="BQ21" s="6"/>
    </row>
    <row r="22" spans="4:69" x14ac:dyDescent="0.2">
      <c r="D22" s="1"/>
      <c r="E22" s="1"/>
      <c r="G22" s="1"/>
      <c r="H22">
        <f t="shared" si="1"/>
        <v>55</v>
      </c>
      <c r="I22">
        <f t="shared" si="2"/>
        <v>55</v>
      </c>
      <c r="J22">
        <f t="shared" si="0"/>
        <v>55</v>
      </c>
      <c r="K22">
        <f t="shared" si="0"/>
        <v>55</v>
      </c>
      <c r="L22">
        <f t="shared" si="0"/>
        <v>55</v>
      </c>
      <c r="N22" s="15">
        <f t="shared" si="14"/>
        <v>92</v>
      </c>
      <c r="O22" s="7">
        <f t="shared" si="15"/>
        <v>92</v>
      </c>
      <c r="P22">
        <f t="shared" si="16"/>
        <v>92</v>
      </c>
      <c r="Q22">
        <f t="shared" si="17"/>
        <v>92</v>
      </c>
      <c r="R22">
        <f t="shared" si="18"/>
        <v>92</v>
      </c>
      <c r="S22">
        <f t="shared" si="19"/>
        <v>92</v>
      </c>
      <c r="W22">
        <f t="shared" si="4"/>
        <v>92</v>
      </c>
      <c r="X22">
        <f t="shared" si="4"/>
        <v>92</v>
      </c>
      <c r="Y22">
        <f t="shared" si="4"/>
        <v>92</v>
      </c>
      <c r="Z22">
        <f t="shared" si="4"/>
        <v>92</v>
      </c>
      <c r="AA22">
        <f t="shared" si="4"/>
        <v>92</v>
      </c>
      <c r="AE22">
        <f t="shared" si="5"/>
        <v>92</v>
      </c>
      <c r="AF22">
        <f t="shared" si="5"/>
        <v>92</v>
      </c>
      <c r="AG22">
        <f t="shared" si="5"/>
        <v>92</v>
      </c>
      <c r="AH22">
        <f t="shared" si="5"/>
        <v>92</v>
      </c>
      <c r="AI22">
        <f t="shared" si="5"/>
        <v>92</v>
      </c>
      <c r="AM22">
        <f t="shared" si="6"/>
        <v>92</v>
      </c>
      <c r="AN22">
        <f t="shared" si="6"/>
        <v>92</v>
      </c>
      <c r="AO22">
        <f t="shared" si="6"/>
        <v>92</v>
      </c>
      <c r="AP22">
        <f t="shared" si="6"/>
        <v>92</v>
      </c>
      <c r="AQ22">
        <f t="shared" si="6"/>
        <v>92</v>
      </c>
      <c r="AU22">
        <f t="shared" si="7"/>
        <v>92</v>
      </c>
      <c r="AV22">
        <f t="shared" si="7"/>
        <v>92</v>
      </c>
      <c r="AW22">
        <f t="shared" si="7"/>
        <v>92</v>
      </c>
      <c r="AX22">
        <f t="shared" si="7"/>
        <v>92</v>
      </c>
      <c r="AY22">
        <f t="shared" si="7"/>
        <v>92</v>
      </c>
      <c r="BC22">
        <f t="shared" si="8"/>
        <v>92</v>
      </c>
      <c r="BD22">
        <f t="shared" si="8"/>
        <v>92</v>
      </c>
      <c r="BE22">
        <f t="shared" si="8"/>
        <v>92</v>
      </c>
      <c r="BF22">
        <f t="shared" si="8"/>
        <v>92</v>
      </c>
      <c r="BG22">
        <f t="shared" si="8"/>
        <v>92</v>
      </c>
      <c r="BK22">
        <f t="shared" si="9"/>
        <v>92</v>
      </c>
      <c r="BL22">
        <f t="shared" si="10"/>
        <v>92</v>
      </c>
      <c r="BM22">
        <f t="shared" si="11"/>
        <v>92</v>
      </c>
      <c r="BN22">
        <f t="shared" si="12"/>
        <v>92</v>
      </c>
      <c r="BO22">
        <f t="shared" si="13"/>
        <v>92</v>
      </c>
      <c r="BQ22" s="6"/>
    </row>
    <row r="23" spans="4:69" x14ac:dyDescent="0.2">
      <c r="D23" s="1"/>
      <c r="E23" s="1"/>
      <c r="G23" s="1"/>
      <c r="H23">
        <f t="shared" si="1"/>
        <v>50</v>
      </c>
      <c r="I23">
        <f t="shared" si="2"/>
        <v>50</v>
      </c>
      <c r="J23">
        <f t="shared" si="0"/>
        <v>50</v>
      </c>
      <c r="K23">
        <f t="shared" si="0"/>
        <v>50</v>
      </c>
      <c r="L23">
        <f t="shared" si="0"/>
        <v>50</v>
      </c>
      <c r="N23" s="15">
        <f t="shared" si="14"/>
        <v>91</v>
      </c>
      <c r="O23" s="7">
        <f t="shared" si="15"/>
        <v>91</v>
      </c>
      <c r="P23">
        <f t="shared" si="16"/>
        <v>91</v>
      </c>
      <c r="Q23">
        <f t="shared" si="17"/>
        <v>91</v>
      </c>
      <c r="R23">
        <f t="shared" si="18"/>
        <v>91</v>
      </c>
      <c r="S23">
        <f t="shared" si="19"/>
        <v>91</v>
      </c>
      <c r="W23">
        <f t="shared" si="4"/>
        <v>91</v>
      </c>
      <c r="X23">
        <f t="shared" si="4"/>
        <v>91</v>
      </c>
      <c r="Y23">
        <f t="shared" si="4"/>
        <v>91</v>
      </c>
      <c r="Z23">
        <f t="shared" si="4"/>
        <v>91</v>
      </c>
      <c r="AA23">
        <f t="shared" si="4"/>
        <v>91</v>
      </c>
      <c r="AE23">
        <f t="shared" si="5"/>
        <v>91</v>
      </c>
      <c r="AF23">
        <f t="shared" si="5"/>
        <v>91</v>
      </c>
      <c r="AG23">
        <f t="shared" si="5"/>
        <v>91</v>
      </c>
      <c r="AH23">
        <f t="shared" si="5"/>
        <v>91</v>
      </c>
      <c r="AI23">
        <f t="shared" si="5"/>
        <v>91</v>
      </c>
      <c r="AM23">
        <f t="shared" si="6"/>
        <v>91</v>
      </c>
      <c r="AN23">
        <f t="shared" si="6"/>
        <v>91</v>
      </c>
      <c r="AO23">
        <f t="shared" si="6"/>
        <v>91</v>
      </c>
      <c r="AP23">
        <f t="shared" si="6"/>
        <v>91</v>
      </c>
      <c r="AQ23">
        <f t="shared" si="6"/>
        <v>91</v>
      </c>
      <c r="AU23">
        <f t="shared" si="7"/>
        <v>91</v>
      </c>
      <c r="AV23">
        <f t="shared" si="7"/>
        <v>91</v>
      </c>
      <c r="AW23">
        <f t="shared" si="7"/>
        <v>91</v>
      </c>
      <c r="AX23">
        <f t="shared" si="7"/>
        <v>91</v>
      </c>
      <c r="AY23">
        <f t="shared" si="7"/>
        <v>91</v>
      </c>
      <c r="BC23">
        <f t="shared" si="8"/>
        <v>91</v>
      </c>
      <c r="BD23">
        <f t="shared" si="8"/>
        <v>91</v>
      </c>
      <c r="BE23">
        <f t="shared" si="8"/>
        <v>91</v>
      </c>
      <c r="BF23">
        <f t="shared" si="8"/>
        <v>91</v>
      </c>
      <c r="BG23">
        <f t="shared" si="8"/>
        <v>91</v>
      </c>
      <c r="BK23">
        <f t="shared" si="9"/>
        <v>91</v>
      </c>
      <c r="BL23">
        <f t="shared" si="10"/>
        <v>91</v>
      </c>
      <c r="BM23">
        <f t="shared" si="11"/>
        <v>91</v>
      </c>
      <c r="BN23">
        <f t="shared" si="12"/>
        <v>91</v>
      </c>
      <c r="BO23">
        <f t="shared" si="13"/>
        <v>91</v>
      </c>
      <c r="BQ23" s="6"/>
    </row>
    <row r="24" spans="4:69" x14ac:dyDescent="0.2">
      <c r="D24" s="1"/>
      <c r="E24" s="1"/>
      <c r="G24" s="1"/>
      <c r="H24">
        <f t="shared" si="1"/>
        <v>45</v>
      </c>
      <c r="I24">
        <f t="shared" si="2"/>
        <v>45</v>
      </c>
      <c r="J24">
        <f t="shared" si="0"/>
        <v>45</v>
      </c>
      <c r="K24">
        <f t="shared" si="0"/>
        <v>45</v>
      </c>
      <c r="L24">
        <f t="shared" si="0"/>
        <v>45</v>
      </c>
      <c r="N24" s="15">
        <f t="shared" si="14"/>
        <v>90</v>
      </c>
      <c r="O24" s="7">
        <f t="shared" si="15"/>
        <v>90</v>
      </c>
      <c r="P24">
        <f t="shared" si="16"/>
        <v>90</v>
      </c>
      <c r="Q24">
        <f t="shared" si="17"/>
        <v>90</v>
      </c>
      <c r="R24">
        <f t="shared" si="18"/>
        <v>90</v>
      </c>
      <c r="S24">
        <f t="shared" si="19"/>
        <v>90</v>
      </c>
      <c r="W24">
        <f t="shared" si="4"/>
        <v>90</v>
      </c>
      <c r="X24">
        <f t="shared" si="4"/>
        <v>90</v>
      </c>
      <c r="Y24">
        <f t="shared" si="4"/>
        <v>90</v>
      </c>
      <c r="Z24">
        <f t="shared" si="4"/>
        <v>90</v>
      </c>
      <c r="AA24">
        <f t="shared" si="4"/>
        <v>90</v>
      </c>
      <c r="AE24">
        <f t="shared" si="5"/>
        <v>90</v>
      </c>
      <c r="AF24">
        <f t="shared" si="5"/>
        <v>90</v>
      </c>
      <c r="AG24">
        <f t="shared" si="5"/>
        <v>90</v>
      </c>
      <c r="AH24">
        <f t="shared" si="5"/>
        <v>90</v>
      </c>
      <c r="AI24">
        <f t="shared" si="5"/>
        <v>90</v>
      </c>
      <c r="AM24">
        <f t="shared" si="6"/>
        <v>90</v>
      </c>
      <c r="AN24">
        <f t="shared" si="6"/>
        <v>90</v>
      </c>
      <c r="AO24">
        <f t="shared" si="6"/>
        <v>90</v>
      </c>
      <c r="AP24">
        <f t="shared" si="6"/>
        <v>90</v>
      </c>
      <c r="AQ24">
        <f t="shared" si="6"/>
        <v>90</v>
      </c>
      <c r="AU24">
        <f t="shared" si="7"/>
        <v>90</v>
      </c>
      <c r="AV24">
        <f t="shared" si="7"/>
        <v>90</v>
      </c>
      <c r="AW24">
        <f t="shared" si="7"/>
        <v>90</v>
      </c>
      <c r="AX24">
        <f t="shared" si="7"/>
        <v>90</v>
      </c>
      <c r="AY24">
        <f t="shared" si="7"/>
        <v>90</v>
      </c>
      <c r="BC24">
        <f t="shared" si="8"/>
        <v>90</v>
      </c>
      <c r="BD24">
        <f t="shared" si="8"/>
        <v>90</v>
      </c>
      <c r="BE24">
        <f t="shared" si="8"/>
        <v>90</v>
      </c>
      <c r="BF24">
        <f t="shared" si="8"/>
        <v>90</v>
      </c>
      <c r="BG24">
        <f t="shared" si="8"/>
        <v>90</v>
      </c>
      <c r="BK24">
        <f t="shared" si="9"/>
        <v>90</v>
      </c>
      <c r="BL24">
        <f t="shared" si="10"/>
        <v>90</v>
      </c>
      <c r="BM24">
        <f t="shared" si="11"/>
        <v>90</v>
      </c>
      <c r="BN24">
        <f t="shared" si="12"/>
        <v>90</v>
      </c>
      <c r="BO24">
        <f t="shared" si="13"/>
        <v>90</v>
      </c>
      <c r="BQ24" s="6"/>
    </row>
    <row r="25" spans="4:69" x14ac:dyDescent="0.2">
      <c r="D25" s="1"/>
      <c r="E25" s="1"/>
      <c r="G25" s="1"/>
      <c r="H25">
        <f t="shared" si="1"/>
        <v>40</v>
      </c>
      <c r="I25">
        <f t="shared" si="2"/>
        <v>40</v>
      </c>
      <c r="J25">
        <f t="shared" si="0"/>
        <v>40</v>
      </c>
      <c r="K25">
        <f t="shared" si="0"/>
        <v>40</v>
      </c>
      <c r="L25">
        <f t="shared" si="0"/>
        <v>40</v>
      </c>
      <c r="N25" s="15">
        <f t="shared" si="14"/>
        <v>89</v>
      </c>
      <c r="O25" s="7">
        <f t="shared" si="15"/>
        <v>89</v>
      </c>
      <c r="P25">
        <f t="shared" si="16"/>
        <v>89</v>
      </c>
      <c r="Q25">
        <f t="shared" si="17"/>
        <v>89</v>
      </c>
      <c r="R25">
        <f t="shared" si="18"/>
        <v>89</v>
      </c>
      <c r="S25">
        <f t="shared" si="19"/>
        <v>89</v>
      </c>
      <c r="W25">
        <f t="shared" si="4"/>
        <v>89</v>
      </c>
      <c r="X25">
        <f t="shared" si="4"/>
        <v>89</v>
      </c>
      <c r="Y25">
        <f t="shared" si="4"/>
        <v>89</v>
      </c>
      <c r="Z25">
        <f t="shared" si="4"/>
        <v>89</v>
      </c>
      <c r="AA25">
        <f t="shared" si="4"/>
        <v>89</v>
      </c>
      <c r="AE25">
        <f t="shared" si="5"/>
        <v>89</v>
      </c>
      <c r="AF25">
        <f t="shared" si="5"/>
        <v>89</v>
      </c>
      <c r="AG25">
        <f t="shared" si="5"/>
        <v>89</v>
      </c>
      <c r="AH25">
        <f t="shared" si="5"/>
        <v>89</v>
      </c>
      <c r="AI25">
        <f t="shared" si="5"/>
        <v>89</v>
      </c>
      <c r="AM25">
        <f t="shared" si="6"/>
        <v>89</v>
      </c>
      <c r="AN25">
        <f t="shared" si="6"/>
        <v>89</v>
      </c>
      <c r="AO25">
        <f t="shared" si="6"/>
        <v>89</v>
      </c>
      <c r="AP25">
        <f t="shared" si="6"/>
        <v>89</v>
      </c>
      <c r="AQ25">
        <f t="shared" si="6"/>
        <v>89</v>
      </c>
      <c r="AU25">
        <f t="shared" si="7"/>
        <v>89</v>
      </c>
      <c r="AV25">
        <f t="shared" si="7"/>
        <v>89</v>
      </c>
      <c r="AW25">
        <f t="shared" si="7"/>
        <v>89</v>
      </c>
      <c r="AX25">
        <f t="shared" si="7"/>
        <v>89</v>
      </c>
      <c r="AY25">
        <f t="shared" si="7"/>
        <v>89</v>
      </c>
      <c r="BC25">
        <f t="shared" si="8"/>
        <v>89</v>
      </c>
      <c r="BD25">
        <f t="shared" si="8"/>
        <v>89</v>
      </c>
      <c r="BE25">
        <f t="shared" si="8"/>
        <v>89</v>
      </c>
      <c r="BF25">
        <f t="shared" si="8"/>
        <v>89</v>
      </c>
      <c r="BG25">
        <f t="shared" si="8"/>
        <v>89</v>
      </c>
      <c r="BK25">
        <f t="shared" si="9"/>
        <v>89</v>
      </c>
      <c r="BL25">
        <f t="shared" si="10"/>
        <v>89</v>
      </c>
      <c r="BM25">
        <f t="shared" si="11"/>
        <v>89</v>
      </c>
      <c r="BN25">
        <f t="shared" si="12"/>
        <v>89</v>
      </c>
      <c r="BO25">
        <f t="shared" si="13"/>
        <v>89</v>
      </c>
      <c r="BQ25" s="6"/>
    </row>
    <row r="26" spans="4:69" x14ac:dyDescent="0.2">
      <c r="D26" s="1"/>
      <c r="E26" s="1"/>
      <c r="G26" s="1"/>
      <c r="H26">
        <f t="shared" si="1"/>
        <v>35</v>
      </c>
      <c r="I26">
        <f t="shared" si="2"/>
        <v>35</v>
      </c>
      <c r="J26">
        <f t="shared" si="0"/>
        <v>35</v>
      </c>
      <c r="K26">
        <f t="shared" si="0"/>
        <v>35</v>
      </c>
      <c r="L26">
        <f t="shared" si="0"/>
        <v>35</v>
      </c>
      <c r="N26" s="15">
        <f t="shared" si="14"/>
        <v>88</v>
      </c>
      <c r="O26" s="7">
        <f t="shared" si="15"/>
        <v>88</v>
      </c>
      <c r="P26">
        <f t="shared" si="16"/>
        <v>88</v>
      </c>
      <c r="Q26">
        <f t="shared" si="17"/>
        <v>88</v>
      </c>
      <c r="R26">
        <f t="shared" si="18"/>
        <v>88</v>
      </c>
      <c r="S26">
        <f t="shared" si="19"/>
        <v>88</v>
      </c>
      <c r="W26">
        <f t="shared" si="4"/>
        <v>88</v>
      </c>
      <c r="X26">
        <f t="shared" si="4"/>
        <v>88</v>
      </c>
      <c r="Y26">
        <f t="shared" si="4"/>
        <v>88</v>
      </c>
      <c r="Z26">
        <f t="shared" si="4"/>
        <v>88</v>
      </c>
      <c r="AA26">
        <f t="shared" si="4"/>
        <v>88</v>
      </c>
      <c r="AE26">
        <f t="shared" si="5"/>
        <v>88</v>
      </c>
      <c r="AF26">
        <f t="shared" si="5"/>
        <v>88</v>
      </c>
      <c r="AG26">
        <f t="shared" si="5"/>
        <v>88</v>
      </c>
      <c r="AH26">
        <f t="shared" si="5"/>
        <v>88</v>
      </c>
      <c r="AI26">
        <f t="shared" si="5"/>
        <v>88</v>
      </c>
      <c r="AM26">
        <f t="shared" si="6"/>
        <v>88</v>
      </c>
      <c r="AN26">
        <f t="shared" si="6"/>
        <v>88</v>
      </c>
      <c r="AO26">
        <f t="shared" si="6"/>
        <v>88</v>
      </c>
      <c r="AP26">
        <f t="shared" si="6"/>
        <v>88</v>
      </c>
      <c r="AQ26">
        <f t="shared" si="6"/>
        <v>88</v>
      </c>
      <c r="AU26">
        <f t="shared" si="7"/>
        <v>88</v>
      </c>
      <c r="AV26">
        <f t="shared" si="7"/>
        <v>88</v>
      </c>
      <c r="AW26">
        <f t="shared" si="7"/>
        <v>88</v>
      </c>
      <c r="AX26">
        <f t="shared" si="7"/>
        <v>88</v>
      </c>
      <c r="AY26">
        <f t="shared" si="7"/>
        <v>88</v>
      </c>
      <c r="BC26">
        <f t="shared" si="8"/>
        <v>88</v>
      </c>
      <c r="BD26">
        <f t="shared" si="8"/>
        <v>88</v>
      </c>
      <c r="BE26">
        <f t="shared" si="8"/>
        <v>88</v>
      </c>
      <c r="BF26">
        <f t="shared" si="8"/>
        <v>88</v>
      </c>
      <c r="BG26">
        <f t="shared" si="8"/>
        <v>88</v>
      </c>
      <c r="BK26">
        <f t="shared" si="9"/>
        <v>88</v>
      </c>
      <c r="BL26">
        <f t="shared" si="10"/>
        <v>88</v>
      </c>
      <c r="BM26">
        <f t="shared" si="11"/>
        <v>88</v>
      </c>
      <c r="BN26">
        <f t="shared" si="12"/>
        <v>88</v>
      </c>
      <c r="BO26">
        <f t="shared" si="13"/>
        <v>88</v>
      </c>
      <c r="BQ26" s="6"/>
    </row>
    <row r="27" spans="4:69" x14ac:dyDescent="0.2">
      <c r="D27" s="1"/>
      <c r="E27" s="1"/>
      <c r="G27" s="1"/>
      <c r="H27">
        <f t="shared" si="1"/>
        <v>30</v>
      </c>
      <c r="I27">
        <f t="shared" si="2"/>
        <v>30</v>
      </c>
      <c r="J27">
        <f t="shared" si="0"/>
        <v>30</v>
      </c>
      <c r="K27">
        <f t="shared" si="0"/>
        <v>30</v>
      </c>
      <c r="L27">
        <f t="shared" si="0"/>
        <v>30</v>
      </c>
      <c r="N27" s="15">
        <f t="shared" si="14"/>
        <v>87</v>
      </c>
      <c r="O27" s="7">
        <f t="shared" si="15"/>
        <v>87</v>
      </c>
      <c r="P27">
        <f t="shared" si="16"/>
        <v>87</v>
      </c>
      <c r="Q27">
        <f t="shared" si="17"/>
        <v>87</v>
      </c>
      <c r="R27">
        <f t="shared" si="18"/>
        <v>87</v>
      </c>
      <c r="S27">
        <f t="shared" si="19"/>
        <v>87</v>
      </c>
      <c r="W27">
        <f t="shared" si="4"/>
        <v>87</v>
      </c>
      <c r="X27">
        <f t="shared" si="4"/>
        <v>87</v>
      </c>
      <c r="Y27">
        <f t="shared" si="4"/>
        <v>87</v>
      </c>
      <c r="Z27">
        <f t="shared" si="4"/>
        <v>87</v>
      </c>
      <c r="AA27">
        <f t="shared" si="4"/>
        <v>87</v>
      </c>
      <c r="AE27">
        <f t="shared" si="5"/>
        <v>87</v>
      </c>
      <c r="AF27">
        <f t="shared" si="5"/>
        <v>87</v>
      </c>
      <c r="AG27">
        <f t="shared" si="5"/>
        <v>87</v>
      </c>
      <c r="AH27">
        <f t="shared" si="5"/>
        <v>87</v>
      </c>
      <c r="AI27">
        <f t="shared" si="5"/>
        <v>87</v>
      </c>
      <c r="AM27">
        <f t="shared" si="6"/>
        <v>87</v>
      </c>
      <c r="AN27">
        <f t="shared" si="6"/>
        <v>87</v>
      </c>
      <c r="AO27">
        <f t="shared" si="6"/>
        <v>87</v>
      </c>
      <c r="AP27">
        <f t="shared" si="6"/>
        <v>87</v>
      </c>
      <c r="AQ27">
        <f t="shared" si="6"/>
        <v>87</v>
      </c>
      <c r="AU27">
        <f t="shared" si="7"/>
        <v>87</v>
      </c>
      <c r="AV27">
        <f t="shared" si="7"/>
        <v>87</v>
      </c>
      <c r="AW27">
        <f t="shared" si="7"/>
        <v>87</v>
      </c>
      <c r="AX27">
        <f t="shared" si="7"/>
        <v>87</v>
      </c>
      <c r="AY27">
        <f t="shared" si="7"/>
        <v>87</v>
      </c>
      <c r="BC27">
        <f t="shared" si="8"/>
        <v>87</v>
      </c>
      <c r="BD27">
        <f t="shared" si="8"/>
        <v>87</v>
      </c>
      <c r="BE27">
        <f t="shared" si="8"/>
        <v>87</v>
      </c>
      <c r="BF27">
        <f t="shared" si="8"/>
        <v>87</v>
      </c>
      <c r="BG27">
        <f t="shared" si="8"/>
        <v>87</v>
      </c>
      <c r="BK27">
        <f t="shared" si="9"/>
        <v>87</v>
      </c>
      <c r="BL27">
        <f t="shared" si="10"/>
        <v>87</v>
      </c>
      <c r="BM27">
        <f t="shared" si="11"/>
        <v>87</v>
      </c>
      <c r="BN27">
        <f t="shared" si="12"/>
        <v>87</v>
      </c>
      <c r="BO27">
        <f t="shared" si="13"/>
        <v>87</v>
      </c>
      <c r="BQ27" s="6"/>
    </row>
    <row r="28" spans="4:69" x14ac:dyDescent="0.2">
      <c r="D28" s="1"/>
      <c r="E28" s="1"/>
      <c r="G28" s="1"/>
      <c r="H28">
        <f t="shared" si="1"/>
        <v>25</v>
      </c>
      <c r="I28">
        <f t="shared" si="2"/>
        <v>25</v>
      </c>
      <c r="J28">
        <f t="shared" si="0"/>
        <v>25</v>
      </c>
      <c r="K28">
        <f t="shared" si="0"/>
        <v>25</v>
      </c>
      <c r="L28">
        <f t="shared" si="0"/>
        <v>25</v>
      </c>
      <c r="N28" s="15">
        <f t="shared" si="14"/>
        <v>86</v>
      </c>
      <c r="O28" s="7">
        <f t="shared" si="15"/>
        <v>86</v>
      </c>
      <c r="P28">
        <f t="shared" si="16"/>
        <v>86</v>
      </c>
      <c r="Q28">
        <f t="shared" si="17"/>
        <v>86</v>
      </c>
      <c r="R28">
        <f t="shared" si="18"/>
        <v>86</v>
      </c>
      <c r="S28">
        <f t="shared" si="19"/>
        <v>86</v>
      </c>
      <c r="W28">
        <f t="shared" si="4"/>
        <v>86</v>
      </c>
      <c r="X28">
        <f t="shared" si="4"/>
        <v>86</v>
      </c>
      <c r="Y28">
        <f t="shared" si="4"/>
        <v>86</v>
      </c>
      <c r="Z28">
        <f t="shared" si="4"/>
        <v>86</v>
      </c>
      <c r="AA28">
        <f t="shared" si="4"/>
        <v>86</v>
      </c>
      <c r="AE28">
        <f t="shared" si="5"/>
        <v>86</v>
      </c>
      <c r="AF28">
        <f t="shared" si="5"/>
        <v>86</v>
      </c>
      <c r="AG28">
        <f t="shared" si="5"/>
        <v>86</v>
      </c>
      <c r="AH28">
        <f t="shared" si="5"/>
        <v>86</v>
      </c>
      <c r="AI28">
        <f t="shared" si="5"/>
        <v>86</v>
      </c>
      <c r="AM28">
        <f t="shared" si="6"/>
        <v>86</v>
      </c>
      <c r="AN28">
        <f t="shared" si="6"/>
        <v>86</v>
      </c>
      <c r="AO28">
        <f t="shared" si="6"/>
        <v>86</v>
      </c>
      <c r="AP28">
        <f t="shared" si="6"/>
        <v>86</v>
      </c>
      <c r="AQ28">
        <f t="shared" si="6"/>
        <v>86</v>
      </c>
      <c r="AU28">
        <f t="shared" si="7"/>
        <v>86</v>
      </c>
      <c r="AV28">
        <f t="shared" si="7"/>
        <v>86</v>
      </c>
      <c r="AW28">
        <f t="shared" si="7"/>
        <v>86</v>
      </c>
      <c r="AX28">
        <f t="shared" si="7"/>
        <v>86</v>
      </c>
      <c r="AY28">
        <f t="shared" si="7"/>
        <v>86</v>
      </c>
      <c r="BC28">
        <f t="shared" si="8"/>
        <v>86</v>
      </c>
      <c r="BD28">
        <f t="shared" si="8"/>
        <v>86</v>
      </c>
      <c r="BE28">
        <f t="shared" si="8"/>
        <v>86</v>
      </c>
      <c r="BF28">
        <f t="shared" si="8"/>
        <v>86</v>
      </c>
      <c r="BG28">
        <f t="shared" si="8"/>
        <v>86</v>
      </c>
      <c r="BK28">
        <f t="shared" si="9"/>
        <v>86</v>
      </c>
      <c r="BL28">
        <f t="shared" si="10"/>
        <v>86</v>
      </c>
      <c r="BM28">
        <f t="shared" si="11"/>
        <v>86</v>
      </c>
      <c r="BN28">
        <f t="shared" si="12"/>
        <v>86</v>
      </c>
      <c r="BO28">
        <f t="shared" si="13"/>
        <v>86</v>
      </c>
      <c r="BQ28" s="6"/>
    </row>
    <row r="29" spans="4:69" x14ac:dyDescent="0.2">
      <c r="D29" s="1"/>
      <c r="E29" s="1"/>
      <c r="G29" s="1"/>
      <c r="H29">
        <f t="shared" si="1"/>
        <v>20</v>
      </c>
      <c r="I29">
        <f t="shared" si="2"/>
        <v>20</v>
      </c>
      <c r="J29">
        <f t="shared" si="0"/>
        <v>20</v>
      </c>
      <c r="K29">
        <f t="shared" si="0"/>
        <v>20</v>
      </c>
      <c r="L29">
        <f t="shared" si="0"/>
        <v>20</v>
      </c>
      <c r="N29" s="15">
        <f t="shared" si="14"/>
        <v>85</v>
      </c>
      <c r="O29" s="7">
        <f t="shared" si="15"/>
        <v>85</v>
      </c>
      <c r="P29">
        <f t="shared" si="16"/>
        <v>85</v>
      </c>
      <c r="Q29">
        <f t="shared" si="17"/>
        <v>85</v>
      </c>
      <c r="R29">
        <f t="shared" si="18"/>
        <v>85</v>
      </c>
      <c r="S29">
        <f t="shared" si="19"/>
        <v>85</v>
      </c>
      <c r="W29">
        <f t="shared" si="4"/>
        <v>85</v>
      </c>
      <c r="X29">
        <f t="shared" si="4"/>
        <v>85</v>
      </c>
      <c r="Y29">
        <f t="shared" si="4"/>
        <v>85</v>
      </c>
      <c r="Z29">
        <f t="shared" si="4"/>
        <v>85</v>
      </c>
      <c r="AA29">
        <f t="shared" si="4"/>
        <v>85</v>
      </c>
      <c r="AE29">
        <f t="shared" si="5"/>
        <v>85</v>
      </c>
      <c r="AF29">
        <f t="shared" si="5"/>
        <v>85</v>
      </c>
      <c r="AG29">
        <f t="shared" si="5"/>
        <v>85</v>
      </c>
      <c r="AH29">
        <f t="shared" si="5"/>
        <v>85</v>
      </c>
      <c r="AI29">
        <f t="shared" si="5"/>
        <v>85</v>
      </c>
      <c r="AM29">
        <f t="shared" si="6"/>
        <v>85</v>
      </c>
      <c r="AN29">
        <f t="shared" si="6"/>
        <v>85</v>
      </c>
      <c r="AO29">
        <f t="shared" si="6"/>
        <v>85</v>
      </c>
      <c r="AP29">
        <f t="shared" si="6"/>
        <v>85</v>
      </c>
      <c r="AQ29">
        <f t="shared" si="6"/>
        <v>85</v>
      </c>
      <c r="AU29">
        <f t="shared" si="7"/>
        <v>85</v>
      </c>
      <c r="AV29">
        <f t="shared" si="7"/>
        <v>85</v>
      </c>
      <c r="AW29">
        <f t="shared" si="7"/>
        <v>85</v>
      </c>
      <c r="AX29">
        <f t="shared" si="7"/>
        <v>85</v>
      </c>
      <c r="AY29">
        <f t="shared" si="7"/>
        <v>85</v>
      </c>
      <c r="BC29">
        <f t="shared" si="8"/>
        <v>85</v>
      </c>
      <c r="BD29">
        <f t="shared" si="8"/>
        <v>85</v>
      </c>
      <c r="BE29">
        <f t="shared" si="8"/>
        <v>85</v>
      </c>
      <c r="BF29">
        <f t="shared" si="8"/>
        <v>85</v>
      </c>
      <c r="BG29">
        <f t="shared" si="8"/>
        <v>85</v>
      </c>
      <c r="BK29">
        <f t="shared" si="9"/>
        <v>85</v>
      </c>
      <c r="BL29">
        <f t="shared" si="10"/>
        <v>85</v>
      </c>
      <c r="BM29">
        <f t="shared" si="11"/>
        <v>85</v>
      </c>
      <c r="BN29">
        <f t="shared" si="12"/>
        <v>85</v>
      </c>
      <c r="BO29">
        <f t="shared" si="13"/>
        <v>85</v>
      </c>
      <c r="BQ29" s="6"/>
    </row>
    <row r="30" spans="4:69" x14ac:dyDescent="0.2">
      <c r="H30">
        <f t="shared" si="1"/>
        <v>15</v>
      </c>
      <c r="I30">
        <f t="shared" si="2"/>
        <v>15</v>
      </c>
      <c r="J30">
        <f t="shared" ref="J30:L33" si="20">IF(+J29-5&gt;=0,+J29-5,"")</f>
        <v>15</v>
      </c>
      <c r="K30">
        <f t="shared" si="20"/>
        <v>15</v>
      </c>
      <c r="L30">
        <f t="shared" si="20"/>
        <v>15</v>
      </c>
      <c r="N30" s="15">
        <f t="shared" si="14"/>
        <v>84</v>
      </c>
      <c r="O30" s="7">
        <f t="shared" si="15"/>
        <v>84</v>
      </c>
      <c r="P30">
        <f t="shared" si="16"/>
        <v>84</v>
      </c>
      <c r="Q30">
        <f t="shared" si="17"/>
        <v>84</v>
      </c>
      <c r="R30">
        <f t="shared" si="18"/>
        <v>84</v>
      </c>
      <c r="S30">
        <f t="shared" si="19"/>
        <v>84</v>
      </c>
      <c r="W30">
        <f t="shared" si="4"/>
        <v>84</v>
      </c>
      <c r="X30">
        <f t="shared" si="4"/>
        <v>84</v>
      </c>
      <c r="Y30">
        <f t="shared" si="4"/>
        <v>84</v>
      </c>
      <c r="Z30">
        <f t="shared" si="4"/>
        <v>84</v>
      </c>
      <c r="AA30">
        <f t="shared" si="4"/>
        <v>84</v>
      </c>
      <c r="AE30">
        <f t="shared" si="5"/>
        <v>84</v>
      </c>
      <c r="AF30">
        <f t="shared" si="5"/>
        <v>84</v>
      </c>
      <c r="AG30">
        <f t="shared" si="5"/>
        <v>84</v>
      </c>
      <c r="AH30">
        <f t="shared" si="5"/>
        <v>84</v>
      </c>
      <c r="AI30">
        <f t="shared" si="5"/>
        <v>84</v>
      </c>
      <c r="AM30">
        <f t="shared" si="6"/>
        <v>84</v>
      </c>
      <c r="AN30">
        <f t="shared" si="6"/>
        <v>84</v>
      </c>
      <c r="AO30">
        <f t="shared" si="6"/>
        <v>84</v>
      </c>
      <c r="AP30">
        <f t="shared" si="6"/>
        <v>84</v>
      </c>
      <c r="AQ30">
        <f t="shared" si="6"/>
        <v>84</v>
      </c>
      <c r="AU30">
        <f t="shared" si="7"/>
        <v>84</v>
      </c>
      <c r="AV30">
        <f t="shared" si="7"/>
        <v>84</v>
      </c>
      <c r="AW30">
        <f t="shared" si="7"/>
        <v>84</v>
      </c>
      <c r="AX30">
        <f t="shared" si="7"/>
        <v>84</v>
      </c>
      <c r="AY30">
        <f t="shared" si="7"/>
        <v>84</v>
      </c>
      <c r="BC30">
        <f t="shared" si="8"/>
        <v>84</v>
      </c>
      <c r="BD30">
        <f t="shared" si="8"/>
        <v>84</v>
      </c>
      <c r="BE30">
        <f t="shared" si="8"/>
        <v>84</v>
      </c>
      <c r="BF30">
        <f t="shared" si="8"/>
        <v>84</v>
      </c>
      <c r="BG30">
        <f t="shared" si="8"/>
        <v>84</v>
      </c>
      <c r="BK30">
        <f t="shared" si="9"/>
        <v>84</v>
      </c>
      <c r="BL30">
        <f t="shared" si="10"/>
        <v>84</v>
      </c>
      <c r="BM30">
        <f t="shared" si="11"/>
        <v>84</v>
      </c>
      <c r="BN30">
        <f t="shared" si="12"/>
        <v>84</v>
      </c>
      <c r="BO30">
        <f t="shared" si="13"/>
        <v>84</v>
      </c>
      <c r="BQ30" s="6"/>
    </row>
    <row r="31" spans="4:69" x14ac:dyDescent="0.2">
      <c r="H31">
        <f t="shared" si="1"/>
        <v>10</v>
      </c>
      <c r="I31">
        <f t="shared" si="2"/>
        <v>10</v>
      </c>
      <c r="J31">
        <f t="shared" si="20"/>
        <v>10</v>
      </c>
      <c r="K31">
        <f t="shared" si="20"/>
        <v>10</v>
      </c>
      <c r="L31">
        <f t="shared" si="20"/>
        <v>10</v>
      </c>
      <c r="N31" s="15">
        <f t="shared" si="14"/>
        <v>83</v>
      </c>
      <c r="O31" s="7">
        <f t="shared" si="15"/>
        <v>83</v>
      </c>
      <c r="P31">
        <f t="shared" si="16"/>
        <v>83</v>
      </c>
      <c r="Q31">
        <f t="shared" si="17"/>
        <v>83</v>
      </c>
      <c r="R31">
        <f t="shared" si="18"/>
        <v>83</v>
      </c>
      <c r="S31">
        <f t="shared" si="19"/>
        <v>83</v>
      </c>
      <c r="W31">
        <f t="shared" ref="W31:AA46" si="21">IF(+W30-1&gt;=0,+W30-1,"")</f>
        <v>83</v>
      </c>
      <c r="X31">
        <f t="shared" si="21"/>
        <v>83</v>
      </c>
      <c r="Y31">
        <f t="shared" si="21"/>
        <v>83</v>
      </c>
      <c r="Z31">
        <f t="shared" si="21"/>
        <v>83</v>
      </c>
      <c r="AA31">
        <f t="shared" si="21"/>
        <v>83</v>
      </c>
      <c r="AE31">
        <f t="shared" ref="AE31:AI46" si="22">IF(+AE30-1&gt;=0,+AE30-1,"")</f>
        <v>83</v>
      </c>
      <c r="AF31">
        <f t="shared" si="22"/>
        <v>83</v>
      </c>
      <c r="AG31">
        <f t="shared" si="22"/>
        <v>83</v>
      </c>
      <c r="AH31">
        <f t="shared" si="22"/>
        <v>83</v>
      </c>
      <c r="AI31">
        <f t="shared" si="22"/>
        <v>83</v>
      </c>
      <c r="AM31">
        <f t="shared" ref="AM31:AQ46" si="23">IF(+AM30-1&gt;=0,+AM30-1,"")</f>
        <v>83</v>
      </c>
      <c r="AN31">
        <f t="shared" si="23"/>
        <v>83</v>
      </c>
      <c r="AO31">
        <f t="shared" si="23"/>
        <v>83</v>
      </c>
      <c r="AP31">
        <f t="shared" si="23"/>
        <v>83</v>
      </c>
      <c r="AQ31">
        <f t="shared" si="23"/>
        <v>83</v>
      </c>
      <c r="AU31">
        <f t="shared" ref="AU31:AY46" si="24">IF(+AU30-1&gt;=0,+AU30-1,"")</f>
        <v>83</v>
      </c>
      <c r="AV31">
        <f t="shared" si="24"/>
        <v>83</v>
      </c>
      <c r="AW31">
        <f t="shared" si="24"/>
        <v>83</v>
      </c>
      <c r="AX31">
        <f t="shared" si="24"/>
        <v>83</v>
      </c>
      <c r="AY31">
        <f t="shared" si="24"/>
        <v>83</v>
      </c>
      <c r="BC31">
        <f t="shared" ref="BC31:BG46" si="25">IF(+BC30-1&gt;=0,+BC30-1,"")</f>
        <v>83</v>
      </c>
      <c r="BD31">
        <f t="shared" si="25"/>
        <v>83</v>
      </c>
      <c r="BE31">
        <f t="shared" si="25"/>
        <v>83</v>
      </c>
      <c r="BF31">
        <f t="shared" si="25"/>
        <v>83</v>
      </c>
      <c r="BG31">
        <f t="shared" si="25"/>
        <v>83</v>
      </c>
      <c r="BK31">
        <f t="shared" si="9"/>
        <v>83</v>
      </c>
      <c r="BL31">
        <f t="shared" si="10"/>
        <v>83</v>
      </c>
      <c r="BM31">
        <f t="shared" si="11"/>
        <v>83</v>
      </c>
      <c r="BN31">
        <f t="shared" si="12"/>
        <v>83</v>
      </c>
      <c r="BO31">
        <f t="shared" si="13"/>
        <v>83</v>
      </c>
      <c r="BQ31" s="6"/>
    </row>
    <row r="32" spans="4:69" x14ac:dyDescent="0.2">
      <c r="H32">
        <f t="shared" si="1"/>
        <v>5</v>
      </c>
      <c r="I32">
        <f t="shared" si="2"/>
        <v>5</v>
      </c>
      <c r="J32">
        <f t="shared" si="20"/>
        <v>5</v>
      </c>
      <c r="K32">
        <f t="shared" si="20"/>
        <v>5</v>
      </c>
      <c r="L32">
        <f t="shared" si="20"/>
        <v>5</v>
      </c>
      <c r="N32" s="15">
        <f t="shared" si="14"/>
        <v>82</v>
      </c>
      <c r="O32" s="7">
        <f t="shared" si="15"/>
        <v>82</v>
      </c>
      <c r="P32">
        <f t="shared" si="16"/>
        <v>82</v>
      </c>
      <c r="Q32">
        <f t="shared" si="17"/>
        <v>82</v>
      </c>
      <c r="R32">
        <f t="shared" si="18"/>
        <v>82</v>
      </c>
      <c r="S32">
        <f t="shared" si="19"/>
        <v>82</v>
      </c>
      <c r="W32">
        <f t="shared" si="21"/>
        <v>82</v>
      </c>
      <c r="X32">
        <f t="shared" si="21"/>
        <v>82</v>
      </c>
      <c r="Y32">
        <f t="shared" si="21"/>
        <v>82</v>
      </c>
      <c r="Z32">
        <f t="shared" si="21"/>
        <v>82</v>
      </c>
      <c r="AA32">
        <f t="shared" si="21"/>
        <v>82</v>
      </c>
      <c r="AE32">
        <f t="shared" si="22"/>
        <v>82</v>
      </c>
      <c r="AF32">
        <f t="shared" si="22"/>
        <v>82</v>
      </c>
      <c r="AG32">
        <f t="shared" si="22"/>
        <v>82</v>
      </c>
      <c r="AH32">
        <f t="shared" si="22"/>
        <v>82</v>
      </c>
      <c r="AI32">
        <f t="shared" si="22"/>
        <v>82</v>
      </c>
      <c r="AM32">
        <f t="shared" si="23"/>
        <v>82</v>
      </c>
      <c r="AN32">
        <f t="shared" si="23"/>
        <v>82</v>
      </c>
      <c r="AO32">
        <f t="shared" si="23"/>
        <v>82</v>
      </c>
      <c r="AP32">
        <f t="shared" si="23"/>
        <v>82</v>
      </c>
      <c r="AQ32">
        <f t="shared" si="23"/>
        <v>82</v>
      </c>
      <c r="AU32">
        <f t="shared" si="24"/>
        <v>82</v>
      </c>
      <c r="AV32">
        <f t="shared" si="24"/>
        <v>82</v>
      </c>
      <c r="AW32">
        <f t="shared" si="24"/>
        <v>82</v>
      </c>
      <c r="AX32">
        <f t="shared" si="24"/>
        <v>82</v>
      </c>
      <c r="AY32">
        <f t="shared" si="24"/>
        <v>82</v>
      </c>
      <c r="BC32">
        <f t="shared" si="25"/>
        <v>82</v>
      </c>
      <c r="BD32">
        <f t="shared" si="25"/>
        <v>82</v>
      </c>
      <c r="BE32">
        <f t="shared" si="25"/>
        <v>82</v>
      </c>
      <c r="BF32">
        <f t="shared" si="25"/>
        <v>82</v>
      </c>
      <c r="BG32">
        <f t="shared" si="25"/>
        <v>82</v>
      </c>
      <c r="BK32">
        <f t="shared" si="9"/>
        <v>82</v>
      </c>
      <c r="BL32">
        <f t="shared" si="10"/>
        <v>82</v>
      </c>
      <c r="BM32">
        <f t="shared" si="11"/>
        <v>82</v>
      </c>
      <c r="BN32">
        <f t="shared" si="12"/>
        <v>82</v>
      </c>
      <c r="BO32">
        <f t="shared" si="13"/>
        <v>82</v>
      </c>
      <c r="BQ32" s="6"/>
    </row>
    <row r="33" spans="8:69" x14ac:dyDescent="0.2">
      <c r="H33">
        <f t="shared" si="1"/>
        <v>0</v>
      </c>
      <c r="I33">
        <f t="shared" si="2"/>
        <v>0</v>
      </c>
      <c r="J33">
        <f t="shared" si="20"/>
        <v>0</v>
      </c>
      <c r="K33">
        <f t="shared" si="20"/>
        <v>0</v>
      </c>
      <c r="L33">
        <f t="shared" si="20"/>
        <v>0</v>
      </c>
      <c r="N33" s="15">
        <f t="shared" si="14"/>
        <v>81</v>
      </c>
      <c r="O33" s="7">
        <f t="shared" si="15"/>
        <v>81</v>
      </c>
      <c r="P33">
        <f t="shared" si="16"/>
        <v>81</v>
      </c>
      <c r="Q33">
        <f t="shared" si="17"/>
        <v>81</v>
      </c>
      <c r="R33">
        <f t="shared" si="18"/>
        <v>81</v>
      </c>
      <c r="S33">
        <f t="shared" si="19"/>
        <v>81</v>
      </c>
      <c r="W33">
        <f t="shared" si="21"/>
        <v>81</v>
      </c>
      <c r="X33">
        <f t="shared" si="21"/>
        <v>81</v>
      </c>
      <c r="Y33">
        <f t="shared" si="21"/>
        <v>81</v>
      </c>
      <c r="Z33">
        <f t="shared" si="21"/>
        <v>81</v>
      </c>
      <c r="AA33">
        <f t="shared" si="21"/>
        <v>81</v>
      </c>
      <c r="AE33">
        <f t="shared" si="22"/>
        <v>81</v>
      </c>
      <c r="AF33">
        <f t="shared" si="22"/>
        <v>81</v>
      </c>
      <c r="AG33">
        <f t="shared" si="22"/>
        <v>81</v>
      </c>
      <c r="AH33">
        <f t="shared" si="22"/>
        <v>81</v>
      </c>
      <c r="AI33">
        <f t="shared" si="22"/>
        <v>81</v>
      </c>
      <c r="AM33">
        <f t="shared" si="23"/>
        <v>81</v>
      </c>
      <c r="AN33">
        <f t="shared" si="23"/>
        <v>81</v>
      </c>
      <c r="AO33">
        <f t="shared" si="23"/>
        <v>81</v>
      </c>
      <c r="AP33">
        <f t="shared" si="23"/>
        <v>81</v>
      </c>
      <c r="AQ33">
        <f t="shared" si="23"/>
        <v>81</v>
      </c>
      <c r="AU33">
        <f t="shared" si="24"/>
        <v>81</v>
      </c>
      <c r="AV33">
        <f t="shared" si="24"/>
        <v>81</v>
      </c>
      <c r="AW33">
        <f t="shared" si="24"/>
        <v>81</v>
      </c>
      <c r="AX33">
        <f t="shared" si="24"/>
        <v>81</v>
      </c>
      <c r="AY33">
        <f t="shared" si="24"/>
        <v>81</v>
      </c>
      <c r="BC33">
        <f t="shared" si="25"/>
        <v>81</v>
      </c>
      <c r="BD33">
        <f t="shared" si="25"/>
        <v>81</v>
      </c>
      <c r="BE33">
        <f t="shared" si="25"/>
        <v>81</v>
      </c>
      <c r="BF33">
        <f t="shared" si="25"/>
        <v>81</v>
      </c>
      <c r="BG33">
        <f t="shared" si="25"/>
        <v>81</v>
      </c>
      <c r="BK33">
        <f t="shared" si="9"/>
        <v>81</v>
      </c>
      <c r="BL33">
        <f t="shared" si="10"/>
        <v>81</v>
      </c>
      <c r="BM33">
        <f t="shared" si="11"/>
        <v>81</v>
      </c>
      <c r="BN33">
        <f t="shared" si="12"/>
        <v>81</v>
      </c>
      <c r="BO33">
        <f t="shared" si="13"/>
        <v>81</v>
      </c>
      <c r="BQ33" s="6"/>
    </row>
    <row r="34" spans="8:69" x14ac:dyDescent="0.2">
      <c r="N34" s="15">
        <f t="shared" si="14"/>
        <v>80</v>
      </c>
      <c r="O34" s="7">
        <f t="shared" si="15"/>
        <v>80</v>
      </c>
      <c r="P34">
        <f t="shared" si="16"/>
        <v>80</v>
      </c>
      <c r="Q34">
        <f t="shared" si="17"/>
        <v>80</v>
      </c>
      <c r="R34">
        <f t="shared" si="18"/>
        <v>80</v>
      </c>
      <c r="S34">
        <f t="shared" si="19"/>
        <v>80</v>
      </c>
      <c r="W34">
        <f t="shared" si="21"/>
        <v>80</v>
      </c>
      <c r="X34">
        <f t="shared" si="21"/>
        <v>80</v>
      </c>
      <c r="Y34">
        <f t="shared" si="21"/>
        <v>80</v>
      </c>
      <c r="Z34">
        <f t="shared" si="21"/>
        <v>80</v>
      </c>
      <c r="AA34">
        <f t="shared" si="21"/>
        <v>80</v>
      </c>
      <c r="AE34">
        <f t="shared" si="22"/>
        <v>80</v>
      </c>
      <c r="AF34">
        <f t="shared" si="22"/>
        <v>80</v>
      </c>
      <c r="AG34">
        <f t="shared" si="22"/>
        <v>80</v>
      </c>
      <c r="AH34">
        <f t="shared" si="22"/>
        <v>80</v>
      </c>
      <c r="AI34">
        <f t="shared" si="22"/>
        <v>80</v>
      </c>
      <c r="AM34">
        <f t="shared" si="23"/>
        <v>80</v>
      </c>
      <c r="AN34">
        <f t="shared" si="23"/>
        <v>80</v>
      </c>
      <c r="AO34">
        <f t="shared" si="23"/>
        <v>80</v>
      </c>
      <c r="AP34">
        <f t="shared" si="23"/>
        <v>80</v>
      </c>
      <c r="AQ34">
        <f t="shared" si="23"/>
        <v>80</v>
      </c>
      <c r="AU34">
        <f t="shared" si="24"/>
        <v>80</v>
      </c>
      <c r="AV34">
        <f t="shared" si="24"/>
        <v>80</v>
      </c>
      <c r="AW34">
        <f t="shared" si="24"/>
        <v>80</v>
      </c>
      <c r="AX34">
        <f t="shared" si="24"/>
        <v>80</v>
      </c>
      <c r="AY34">
        <f t="shared" si="24"/>
        <v>80</v>
      </c>
      <c r="BC34">
        <f t="shared" si="25"/>
        <v>80</v>
      </c>
      <c r="BD34">
        <f t="shared" si="25"/>
        <v>80</v>
      </c>
      <c r="BE34">
        <f t="shared" si="25"/>
        <v>80</v>
      </c>
      <c r="BF34">
        <f t="shared" si="25"/>
        <v>80</v>
      </c>
      <c r="BG34">
        <f t="shared" si="25"/>
        <v>80</v>
      </c>
      <c r="BK34">
        <f t="shared" si="9"/>
        <v>80</v>
      </c>
      <c r="BL34">
        <f t="shared" si="10"/>
        <v>80</v>
      </c>
      <c r="BM34">
        <f t="shared" si="11"/>
        <v>80</v>
      </c>
      <c r="BN34">
        <f t="shared" si="12"/>
        <v>80</v>
      </c>
      <c r="BO34">
        <f t="shared" si="13"/>
        <v>80</v>
      </c>
      <c r="BQ34" s="6"/>
    </row>
    <row r="35" spans="8:69" x14ac:dyDescent="0.2">
      <c r="N35" s="15">
        <f t="shared" si="14"/>
        <v>79</v>
      </c>
      <c r="O35" s="7">
        <f t="shared" si="15"/>
        <v>79</v>
      </c>
      <c r="P35">
        <f t="shared" si="16"/>
        <v>79</v>
      </c>
      <c r="Q35">
        <f t="shared" si="17"/>
        <v>79</v>
      </c>
      <c r="R35">
        <f t="shared" si="18"/>
        <v>79</v>
      </c>
      <c r="S35">
        <f t="shared" si="19"/>
        <v>79</v>
      </c>
      <c r="W35">
        <f t="shared" si="21"/>
        <v>79</v>
      </c>
      <c r="X35">
        <f t="shared" si="21"/>
        <v>79</v>
      </c>
      <c r="Y35">
        <f t="shared" si="21"/>
        <v>79</v>
      </c>
      <c r="Z35">
        <f t="shared" si="21"/>
        <v>79</v>
      </c>
      <c r="AA35">
        <f t="shared" si="21"/>
        <v>79</v>
      </c>
      <c r="AE35">
        <f t="shared" si="22"/>
        <v>79</v>
      </c>
      <c r="AF35">
        <f t="shared" si="22"/>
        <v>79</v>
      </c>
      <c r="AG35">
        <f t="shared" si="22"/>
        <v>79</v>
      </c>
      <c r="AH35">
        <f t="shared" si="22"/>
        <v>79</v>
      </c>
      <c r="AI35">
        <f t="shared" si="22"/>
        <v>79</v>
      </c>
      <c r="AM35">
        <f t="shared" si="23"/>
        <v>79</v>
      </c>
      <c r="AN35">
        <f t="shared" si="23"/>
        <v>79</v>
      </c>
      <c r="AO35">
        <f t="shared" si="23"/>
        <v>79</v>
      </c>
      <c r="AP35">
        <f t="shared" si="23"/>
        <v>79</v>
      </c>
      <c r="AQ35">
        <f t="shared" si="23"/>
        <v>79</v>
      </c>
      <c r="AU35">
        <f t="shared" si="24"/>
        <v>79</v>
      </c>
      <c r="AV35">
        <f t="shared" si="24"/>
        <v>79</v>
      </c>
      <c r="AW35">
        <f t="shared" si="24"/>
        <v>79</v>
      </c>
      <c r="AX35">
        <f t="shared" si="24"/>
        <v>79</v>
      </c>
      <c r="AY35">
        <f t="shared" si="24"/>
        <v>79</v>
      </c>
      <c r="BC35">
        <f t="shared" si="25"/>
        <v>79</v>
      </c>
      <c r="BD35">
        <f t="shared" si="25"/>
        <v>79</v>
      </c>
      <c r="BE35">
        <f t="shared" si="25"/>
        <v>79</v>
      </c>
      <c r="BF35">
        <f t="shared" si="25"/>
        <v>79</v>
      </c>
      <c r="BG35">
        <f t="shared" si="25"/>
        <v>79</v>
      </c>
      <c r="BK35">
        <f t="shared" si="9"/>
        <v>79</v>
      </c>
      <c r="BL35">
        <f t="shared" si="10"/>
        <v>79</v>
      </c>
      <c r="BM35">
        <f t="shared" si="11"/>
        <v>79</v>
      </c>
      <c r="BN35">
        <f t="shared" si="12"/>
        <v>79</v>
      </c>
      <c r="BO35">
        <f t="shared" si="13"/>
        <v>79</v>
      </c>
      <c r="BQ35" s="6"/>
    </row>
    <row r="36" spans="8:69" x14ac:dyDescent="0.2">
      <c r="N36" s="15">
        <f t="shared" si="14"/>
        <v>78</v>
      </c>
      <c r="O36" s="7">
        <f t="shared" si="15"/>
        <v>78</v>
      </c>
      <c r="P36">
        <f t="shared" si="16"/>
        <v>78</v>
      </c>
      <c r="Q36">
        <f t="shared" si="17"/>
        <v>78</v>
      </c>
      <c r="R36">
        <f t="shared" si="18"/>
        <v>78</v>
      </c>
      <c r="S36">
        <f t="shared" si="19"/>
        <v>78</v>
      </c>
      <c r="W36">
        <f t="shared" si="21"/>
        <v>78</v>
      </c>
      <c r="X36">
        <f t="shared" si="21"/>
        <v>78</v>
      </c>
      <c r="Y36">
        <f t="shared" si="21"/>
        <v>78</v>
      </c>
      <c r="Z36">
        <f t="shared" si="21"/>
        <v>78</v>
      </c>
      <c r="AA36">
        <f t="shared" si="21"/>
        <v>78</v>
      </c>
      <c r="AE36">
        <f t="shared" si="22"/>
        <v>78</v>
      </c>
      <c r="AF36">
        <f t="shared" si="22"/>
        <v>78</v>
      </c>
      <c r="AG36">
        <f t="shared" si="22"/>
        <v>78</v>
      </c>
      <c r="AH36">
        <f t="shared" si="22"/>
        <v>78</v>
      </c>
      <c r="AI36">
        <f t="shared" si="22"/>
        <v>78</v>
      </c>
      <c r="AM36">
        <f t="shared" si="23"/>
        <v>78</v>
      </c>
      <c r="AN36">
        <f t="shared" si="23"/>
        <v>78</v>
      </c>
      <c r="AO36">
        <f t="shared" si="23"/>
        <v>78</v>
      </c>
      <c r="AP36">
        <f t="shared" si="23"/>
        <v>78</v>
      </c>
      <c r="AQ36">
        <f t="shared" si="23"/>
        <v>78</v>
      </c>
      <c r="AU36">
        <f t="shared" si="24"/>
        <v>78</v>
      </c>
      <c r="AV36">
        <f t="shared" si="24"/>
        <v>78</v>
      </c>
      <c r="AW36">
        <f t="shared" si="24"/>
        <v>78</v>
      </c>
      <c r="AX36">
        <f t="shared" si="24"/>
        <v>78</v>
      </c>
      <c r="AY36">
        <f t="shared" si="24"/>
        <v>78</v>
      </c>
      <c r="BC36">
        <f t="shared" si="25"/>
        <v>78</v>
      </c>
      <c r="BD36">
        <f t="shared" si="25"/>
        <v>78</v>
      </c>
      <c r="BE36">
        <f t="shared" si="25"/>
        <v>78</v>
      </c>
      <c r="BF36">
        <f t="shared" si="25"/>
        <v>78</v>
      </c>
      <c r="BG36">
        <f t="shared" si="25"/>
        <v>78</v>
      </c>
      <c r="BK36">
        <f t="shared" si="9"/>
        <v>78</v>
      </c>
      <c r="BL36">
        <f t="shared" si="10"/>
        <v>78</v>
      </c>
      <c r="BM36">
        <f t="shared" si="11"/>
        <v>78</v>
      </c>
      <c r="BN36">
        <f t="shared" si="12"/>
        <v>78</v>
      </c>
      <c r="BO36">
        <f t="shared" si="13"/>
        <v>78</v>
      </c>
      <c r="BQ36" s="6"/>
    </row>
    <row r="37" spans="8:69" x14ac:dyDescent="0.2">
      <c r="N37" s="15">
        <f t="shared" si="14"/>
        <v>77</v>
      </c>
      <c r="O37" s="7">
        <f t="shared" si="15"/>
        <v>77</v>
      </c>
      <c r="P37">
        <f t="shared" si="16"/>
        <v>77</v>
      </c>
      <c r="Q37">
        <f t="shared" si="17"/>
        <v>77</v>
      </c>
      <c r="R37">
        <f t="shared" si="18"/>
        <v>77</v>
      </c>
      <c r="S37">
        <f t="shared" si="19"/>
        <v>77</v>
      </c>
      <c r="W37">
        <f t="shared" si="21"/>
        <v>77</v>
      </c>
      <c r="X37">
        <f t="shared" si="21"/>
        <v>77</v>
      </c>
      <c r="Y37">
        <f t="shared" si="21"/>
        <v>77</v>
      </c>
      <c r="Z37">
        <f t="shared" si="21"/>
        <v>77</v>
      </c>
      <c r="AA37">
        <f t="shared" si="21"/>
        <v>77</v>
      </c>
      <c r="AE37">
        <f t="shared" si="22"/>
        <v>77</v>
      </c>
      <c r="AF37">
        <f t="shared" si="22"/>
        <v>77</v>
      </c>
      <c r="AG37">
        <f t="shared" si="22"/>
        <v>77</v>
      </c>
      <c r="AH37">
        <f t="shared" si="22"/>
        <v>77</v>
      </c>
      <c r="AI37">
        <f t="shared" si="22"/>
        <v>77</v>
      </c>
      <c r="AM37">
        <f t="shared" si="23"/>
        <v>77</v>
      </c>
      <c r="AN37">
        <f t="shared" si="23"/>
        <v>77</v>
      </c>
      <c r="AO37">
        <f t="shared" si="23"/>
        <v>77</v>
      </c>
      <c r="AP37">
        <f t="shared" si="23"/>
        <v>77</v>
      </c>
      <c r="AQ37">
        <f t="shared" si="23"/>
        <v>77</v>
      </c>
      <c r="AU37">
        <f t="shared" si="24"/>
        <v>77</v>
      </c>
      <c r="AV37">
        <f t="shared" si="24"/>
        <v>77</v>
      </c>
      <c r="AW37">
        <f t="shared" si="24"/>
        <v>77</v>
      </c>
      <c r="AX37">
        <f t="shared" si="24"/>
        <v>77</v>
      </c>
      <c r="AY37">
        <f t="shared" si="24"/>
        <v>77</v>
      </c>
      <c r="BC37">
        <f t="shared" si="25"/>
        <v>77</v>
      </c>
      <c r="BD37">
        <f t="shared" si="25"/>
        <v>77</v>
      </c>
      <c r="BE37">
        <f t="shared" si="25"/>
        <v>77</v>
      </c>
      <c r="BF37">
        <f t="shared" si="25"/>
        <v>77</v>
      </c>
      <c r="BG37">
        <f t="shared" si="25"/>
        <v>77</v>
      </c>
      <c r="BK37">
        <f t="shared" si="9"/>
        <v>77</v>
      </c>
      <c r="BL37">
        <f t="shared" si="10"/>
        <v>77</v>
      </c>
      <c r="BM37">
        <f t="shared" si="11"/>
        <v>77</v>
      </c>
      <c r="BN37">
        <f t="shared" si="12"/>
        <v>77</v>
      </c>
      <c r="BO37">
        <f t="shared" si="13"/>
        <v>77</v>
      </c>
      <c r="BQ37" s="6"/>
    </row>
    <row r="38" spans="8:69" x14ac:dyDescent="0.2">
      <c r="N38" s="15">
        <f t="shared" si="14"/>
        <v>76</v>
      </c>
      <c r="O38" s="7">
        <f t="shared" si="15"/>
        <v>76</v>
      </c>
      <c r="P38">
        <f t="shared" si="16"/>
        <v>76</v>
      </c>
      <c r="Q38">
        <f t="shared" si="17"/>
        <v>76</v>
      </c>
      <c r="R38">
        <f t="shared" si="18"/>
        <v>76</v>
      </c>
      <c r="S38">
        <f t="shared" si="19"/>
        <v>76</v>
      </c>
      <c r="W38">
        <f t="shared" si="21"/>
        <v>76</v>
      </c>
      <c r="X38">
        <f t="shared" si="21"/>
        <v>76</v>
      </c>
      <c r="Y38">
        <f t="shared" si="21"/>
        <v>76</v>
      </c>
      <c r="Z38">
        <f t="shared" si="21"/>
        <v>76</v>
      </c>
      <c r="AA38">
        <f t="shared" si="21"/>
        <v>76</v>
      </c>
      <c r="AE38">
        <f t="shared" si="22"/>
        <v>76</v>
      </c>
      <c r="AF38">
        <f t="shared" si="22"/>
        <v>76</v>
      </c>
      <c r="AG38">
        <f t="shared" si="22"/>
        <v>76</v>
      </c>
      <c r="AH38">
        <f t="shared" si="22"/>
        <v>76</v>
      </c>
      <c r="AI38">
        <f t="shared" si="22"/>
        <v>76</v>
      </c>
      <c r="AM38">
        <f t="shared" si="23"/>
        <v>76</v>
      </c>
      <c r="AN38">
        <f t="shared" si="23"/>
        <v>76</v>
      </c>
      <c r="AO38">
        <f t="shared" si="23"/>
        <v>76</v>
      </c>
      <c r="AP38">
        <f t="shared" si="23"/>
        <v>76</v>
      </c>
      <c r="AQ38">
        <f t="shared" si="23"/>
        <v>76</v>
      </c>
      <c r="AU38">
        <f t="shared" si="24"/>
        <v>76</v>
      </c>
      <c r="AV38">
        <f t="shared" si="24"/>
        <v>76</v>
      </c>
      <c r="AW38">
        <f t="shared" si="24"/>
        <v>76</v>
      </c>
      <c r="AX38">
        <f t="shared" si="24"/>
        <v>76</v>
      </c>
      <c r="AY38">
        <f t="shared" si="24"/>
        <v>76</v>
      </c>
      <c r="BC38">
        <f t="shared" si="25"/>
        <v>76</v>
      </c>
      <c r="BD38">
        <f t="shared" si="25"/>
        <v>76</v>
      </c>
      <c r="BE38">
        <f t="shared" si="25"/>
        <v>76</v>
      </c>
      <c r="BF38">
        <f t="shared" si="25"/>
        <v>76</v>
      </c>
      <c r="BG38">
        <f t="shared" si="25"/>
        <v>76</v>
      </c>
      <c r="BK38">
        <f t="shared" si="9"/>
        <v>76</v>
      </c>
      <c r="BL38">
        <f t="shared" si="10"/>
        <v>76</v>
      </c>
      <c r="BM38">
        <f t="shared" si="11"/>
        <v>76</v>
      </c>
      <c r="BN38">
        <f t="shared" si="12"/>
        <v>76</v>
      </c>
      <c r="BO38">
        <f t="shared" si="13"/>
        <v>76</v>
      </c>
      <c r="BQ38" s="6"/>
    </row>
    <row r="39" spans="8:69" x14ac:dyDescent="0.2">
      <c r="N39" s="15">
        <f t="shared" si="14"/>
        <v>75</v>
      </c>
      <c r="O39" s="7">
        <f t="shared" si="15"/>
        <v>75</v>
      </c>
      <c r="P39">
        <f t="shared" si="16"/>
        <v>75</v>
      </c>
      <c r="Q39">
        <f t="shared" si="17"/>
        <v>75</v>
      </c>
      <c r="R39">
        <f t="shared" si="18"/>
        <v>75</v>
      </c>
      <c r="S39">
        <f t="shared" si="19"/>
        <v>75</v>
      </c>
      <c r="W39">
        <f t="shared" si="21"/>
        <v>75</v>
      </c>
      <c r="X39">
        <f t="shared" si="21"/>
        <v>75</v>
      </c>
      <c r="Y39">
        <f t="shared" si="21"/>
        <v>75</v>
      </c>
      <c r="Z39">
        <f t="shared" si="21"/>
        <v>75</v>
      </c>
      <c r="AA39">
        <f t="shared" si="21"/>
        <v>75</v>
      </c>
      <c r="AE39">
        <f t="shared" si="22"/>
        <v>75</v>
      </c>
      <c r="AF39">
        <f t="shared" si="22"/>
        <v>75</v>
      </c>
      <c r="AG39">
        <f t="shared" si="22"/>
        <v>75</v>
      </c>
      <c r="AH39">
        <f t="shared" si="22"/>
        <v>75</v>
      </c>
      <c r="AI39">
        <f t="shared" si="22"/>
        <v>75</v>
      </c>
      <c r="AM39">
        <f t="shared" si="23"/>
        <v>75</v>
      </c>
      <c r="AN39">
        <f t="shared" si="23"/>
        <v>75</v>
      </c>
      <c r="AO39">
        <f t="shared" si="23"/>
        <v>75</v>
      </c>
      <c r="AP39">
        <f t="shared" si="23"/>
        <v>75</v>
      </c>
      <c r="AQ39">
        <f t="shared" si="23"/>
        <v>75</v>
      </c>
      <c r="AU39">
        <f t="shared" si="24"/>
        <v>75</v>
      </c>
      <c r="AV39">
        <f t="shared" si="24"/>
        <v>75</v>
      </c>
      <c r="AW39">
        <f t="shared" si="24"/>
        <v>75</v>
      </c>
      <c r="AX39">
        <f t="shared" si="24"/>
        <v>75</v>
      </c>
      <c r="AY39">
        <f t="shared" si="24"/>
        <v>75</v>
      </c>
      <c r="BC39">
        <f t="shared" si="25"/>
        <v>75</v>
      </c>
      <c r="BD39">
        <f t="shared" si="25"/>
        <v>75</v>
      </c>
      <c r="BE39">
        <f t="shared" si="25"/>
        <v>75</v>
      </c>
      <c r="BF39">
        <f t="shared" si="25"/>
        <v>75</v>
      </c>
      <c r="BG39">
        <f t="shared" si="25"/>
        <v>75</v>
      </c>
      <c r="BK39">
        <f t="shared" si="9"/>
        <v>75</v>
      </c>
      <c r="BL39">
        <f t="shared" si="10"/>
        <v>75</v>
      </c>
      <c r="BM39">
        <f t="shared" si="11"/>
        <v>75</v>
      </c>
      <c r="BN39">
        <f t="shared" si="12"/>
        <v>75</v>
      </c>
      <c r="BO39">
        <f t="shared" si="13"/>
        <v>75</v>
      </c>
      <c r="BQ39" s="6"/>
    </row>
    <row r="40" spans="8:69" x14ac:dyDescent="0.2">
      <c r="N40" s="15">
        <f t="shared" si="14"/>
        <v>74</v>
      </c>
      <c r="O40" s="7">
        <f t="shared" si="15"/>
        <v>74</v>
      </c>
      <c r="P40">
        <f t="shared" si="16"/>
        <v>74</v>
      </c>
      <c r="Q40">
        <f t="shared" si="17"/>
        <v>74</v>
      </c>
      <c r="R40">
        <f t="shared" si="18"/>
        <v>74</v>
      </c>
      <c r="S40">
        <f t="shared" si="19"/>
        <v>74</v>
      </c>
      <c r="W40">
        <f t="shared" si="21"/>
        <v>74</v>
      </c>
      <c r="X40">
        <f t="shared" si="21"/>
        <v>74</v>
      </c>
      <c r="Y40">
        <f t="shared" si="21"/>
        <v>74</v>
      </c>
      <c r="Z40">
        <f t="shared" si="21"/>
        <v>74</v>
      </c>
      <c r="AA40">
        <f t="shared" si="21"/>
        <v>74</v>
      </c>
      <c r="AE40">
        <f t="shared" si="22"/>
        <v>74</v>
      </c>
      <c r="AF40">
        <f t="shared" si="22"/>
        <v>74</v>
      </c>
      <c r="AG40">
        <f t="shared" si="22"/>
        <v>74</v>
      </c>
      <c r="AH40">
        <f t="shared" si="22"/>
        <v>74</v>
      </c>
      <c r="AI40">
        <f t="shared" si="22"/>
        <v>74</v>
      </c>
      <c r="AM40">
        <f t="shared" si="23"/>
        <v>74</v>
      </c>
      <c r="AN40">
        <f t="shared" si="23"/>
        <v>74</v>
      </c>
      <c r="AO40">
        <f t="shared" si="23"/>
        <v>74</v>
      </c>
      <c r="AP40">
        <f t="shared" si="23"/>
        <v>74</v>
      </c>
      <c r="AQ40">
        <f t="shared" si="23"/>
        <v>74</v>
      </c>
      <c r="AU40">
        <f t="shared" si="24"/>
        <v>74</v>
      </c>
      <c r="AV40">
        <f t="shared" si="24"/>
        <v>74</v>
      </c>
      <c r="AW40">
        <f t="shared" si="24"/>
        <v>74</v>
      </c>
      <c r="AX40">
        <f t="shared" si="24"/>
        <v>74</v>
      </c>
      <c r="AY40">
        <f t="shared" si="24"/>
        <v>74</v>
      </c>
      <c r="BC40">
        <f t="shared" si="25"/>
        <v>74</v>
      </c>
      <c r="BD40">
        <f t="shared" si="25"/>
        <v>74</v>
      </c>
      <c r="BE40">
        <f t="shared" si="25"/>
        <v>74</v>
      </c>
      <c r="BF40">
        <f t="shared" si="25"/>
        <v>74</v>
      </c>
      <c r="BG40">
        <f t="shared" si="25"/>
        <v>74</v>
      </c>
      <c r="BK40">
        <f t="shared" si="9"/>
        <v>74</v>
      </c>
      <c r="BL40">
        <f t="shared" si="10"/>
        <v>74</v>
      </c>
      <c r="BM40">
        <f t="shared" si="11"/>
        <v>74</v>
      </c>
      <c r="BN40">
        <f t="shared" si="12"/>
        <v>74</v>
      </c>
      <c r="BO40">
        <f t="shared" si="13"/>
        <v>74</v>
      </c>
      <c r="BQ40" s="6"/>
    </row>
    <row r="41" spans="8:69" x14ac:dyDescent="0.2">
      <c r="N41" s="15">
        <f t="shared" si="14"/>
        <v>73</v>
      </c>
      <c r="O41" s="7">
        <f t="shared" si="15"/>
        <v>73</v>
      </c>
      <c r="P41">
        <f t="shared" si="16"/>
        <v>73</v>
      </c>
      <c r="Q41">
        <f t="shared" si="17"/>
        <v>73</v>
      </c>
      <c r="R41">
        <f t="shared" si="18"/>
        <v>73</v>
      </c>
      <c r="S41">
        <f t="shared" si="19"/>
        <v>73</v>
      </c>
      <c r="W41">
        <f t="shared" si="21"/>
        <v>73</v>
      </c>
      <c r="X41">
        <f t="shared" si="21"/>
        <v>73</v>
      </c>
      <c r="Y41">
        <f t="shared" si="21"/>
        <v>73</v>
      </c>
      <c r="Z41">
        <f t="shared" si="21"/>
        <v>73</v>
      </c>
      <c r="AA41">
        <f t="shared" si="21"/>
        <v>73</v>
      </c>
      <c r="AE41">
        <f t="shared" si="22"/>
        <v>73</v>
      </c>
      <c r="AF41">
        <f t="shared" si="22"/>
        <v>73</v>
      </c>
      <c r="AG41">
        <f t="shared" si="22"/>
        <v>73</v>
      </c>
      <c r="AH41">
        <f t="shared" si="22"/>
        <v>73</v>
      </c>
      <c r="AI41">
        <f t="shared" si="22"/>
        <v>73</v>
      </c>
      <c r="AM41">
        <f t="shared" si="23"/>
        <v>73</v>
      </c>
      <c r="AN41">
        <f t="shared" si="23"/>
        <v>73</v>
      </c>
      <c r="AO41">
        <f t="shared" si="23"/>
        <v>73</v>
      </c>
      <c r="AP41">
        <f t="shared" si="23"/>
        <v>73</v>
      </c>
      <c r="AQ41">
        <f t="shared" si="23"/>
        <v>73</v>
      </c>
      <c r="AU41">
        <f t="shared" si="24"/>
        <v>73</v>
      </c>
      <c r="AV41">
        <f t="shared" si="24"/>
        <v>73</v>
      </c>
      <c r="AW41">
        <f t="shared" si="24"/>
        <v>73</v>
      </c>
      <c r="AX41">
        <f t="shared" si="24"/>
        <v>73</v>
      </c>
      <c r="AY41">
        <f t="shared" si="24"/>
        <v>73</v>
      </c>
      <c r="BC41">
        <f t="shared" si="25"/>
        <v>73</v>
      </c>
      <c r="BD41">
        <f t="shared" si="25"/>
        <v>73</v>
      </c>
      <c r="BE41">
        <f t="shared" si="25"/>
        <v>73</v>
      </c>
      <c r="BF41">
        <f t="shared" si="25"/>
        <v>73</v>
      </c>
      <c r="BG41">
        <f t="shared" si="25"/>
        <v>73</v>
      </c>
      <c r="BK41">
        <f t="shared" si="9"/>
        <v>73</v>
      </c>
      <c r="BL41">
        <f t="shared" si="10"/>
        <v>73</v>
      </c>
      <c r="BM41">
        <f t="shared" si="11"/>
        <v>73</v>
      </c>
      <c r="BN41">
        <f t="shared" si="12"/>
        <v>73</v>
      </c>
      <c r="BO41">
        <f t="shared" si="13"/>
        <v>73</v>
      </c>
      <c r="BQ41" s="6"/>
    </row>
    <row r="42" spans="8:69" x14ac:dyDescent="0.2">
      <c r="N42" s="15">
        <f t="shared" si="14"/>
        <v>72</v>
      </c>
      <c r="O42" s="7">
        <f t="shared" si="15"/>
        <v>72</v>
      </c>
      <c r="P42">
        <f t="shared" si="16"/>
        <v>72</v>
      </c>
      <c r="Q42">
        <f t="shared" si="17"/>
        <v>72</v>
      </c>
      <c r="R42">
        <f t="shared" si="18"/>
        <v>72</v>
      </c>
      <c r="S42">
        <f t="shared" si="19"/>
        <v>72</v>
      </c>
      <c r="W42">
        <f t="shared" si="21"/>
        <v>72</v>
      </c>
      <c r="X42">
        <f t="shared" si="21"/>
        <v>72</v>
      </c>
      <c r="Y42">
        <f t="shared" si="21"/>
        <v>72</v>
      </c>
      <c r="Z42">
        <f t="shared" si="21"/>
        <v>72</v>
      </c>
      <c r="AA42">
        <f t="shared" si="21"/>
        <v>72</v>
      </c>
      <c r="AE42">
        <f t="shared" si="22"/>
        <v>72</v>
      </c>
      <c r="AF42">
        <f t="shared" si="22"/>
        <v>72</v>
      </c>
      <c r="AG42">
        <f t="shared" si="22"/>
        <v>72</v>
      </c>
      <c r="AH42">
        <f t="shared" si="22"/>
        <v>72</v>
      </c>
      <c r="AI42">
        <f t="shared" si="22"/>
        <v>72</v>
      </c>
      <c r="AM42">
        <f t="shared" si="23"/>
        <v>72</v>
      </c>
      <c r="AN42">
        <f t="shared" si="23"/>
        <v>72</v>
      </c>
      <c r="AO42">
        <f t="shared" si="23"/>
        <v>72</v>
      </c>
      <c r="AP42">
        <f t="shared" si="23"/>
        <v>72</v>
      </c>
      <c r="AQ42">
        <f t="shared" si="23"/>
        <v>72</v>
      </c>
      <c r="AU42">
        <f t="shared" si="24"/>
        <v>72</v>
      </c>
      <c r="AV42">
        <f t="shared" si="24"/>
        <v>72</v>
      </c>
      <c r="AW42">
        <f t="shared" si="24"/>
        <v>72</v>
      </c>
      <c r="AX42">
        <f t="shared" si="24"/>
        <v>72</v>
      </c>
      <c r="AY42">
        <f t="shared" si="24"/>
        <v>72</v>
      </c>
      <c r="BC42">
        <f t="shared" si="25"/>
        <v>72</v>
      </c>
      <c r="BD42">
        <f t="shared" si="25"/>
        <v>72</v>
      </c>
      <c r="BE42">
        <f t="shared" si="25"/>
        <v>72</v>
      </c>
      <c r="BF42">
        <f t="shared" si="25"/>
        <v>72</v>
      </c>
      <c r="BG42">
        <f t="shared" si="25"/>
        <v>72</v>
      </c>
      <c r="BK42">
        <f t="shared" si="9"/>
        <v>72</v>
      </c>
      <c r="BL42">
        <f t="shared" si="10"/>
        <v>72</v>
      </c>
      <c r="BM42">
        <f t="shared" si="11"/>
        <v>72</v>
      </c>
      <c r="BN42">
        <f t="shared" si="12"/>
        <v>72</v>
      </c>
      <c r="BO42">
        <f t="shared" si="13"/>
        <v>72</v>
      </c>
      <c r="BQ42" s="6"/>
    </row>
    <row r="43" spans="8:69" x14ac:dyDescent="0.2">
      <c r="N43" s="15">
        <f t="shared" si="14"/>
        <v>71</v>
      </c>
      <c r="O43" s="7">
        <f t="shared" si="15"/>
        <v>71</v>
      </c>
      <c r="P43">
        <f t="shared" si="16"/>
        <v>71</v>
      </c>
      <c r="Q43">
        <f t="shared" si="17"/>
        <v>71</v>
      </c>
      <c r="R43">
        <f t="shared" si="18"/>
        <v>71</v>
      </c>
      <c r="S43">
        <f t="shared" si="19"/>
        <v>71</v>
      </c>
      <c r="W43">
        <f t="shared" si="21"/>
        <v>71</v>
      </c>
      <c r="X43">
        <f t="shared" si="21"/>
        <v>71</v>
      </c>
      <c r="Y43">
        <f t="shared" si="21"/>
        <v>71</v>
      </c>
      <c r="Z43">
        <f t="shared" si="21"/>
        <v>71</v>
      </c>
      <c r="AA43">
        <f t="shared" si="21"/>
        <v>71</v>
      </c>
      <c r="AE43">
        <f t="shared" si="22"/>
        <v>71</v>
      </c>
      <c r="AF43">
        <f t="shared" si="22"/>
        <v>71</v>
      </c>
      <c r="AG43">
        <f t="shared" si="22"/>
        <v>71</v>
      </c>
      <c r="AH43">
        <f t="shared" si="22"/>
        <v>71</v>
      </c>
      <c r="AI43">
        <f t="shared" si="22"/>
        <v>71</v>
      </c>
      <c r="AM43">
        <f t="shared" si="23"/>
        <v>71</v>
      </c>
      <c r="AN43">
        <f t="shared" si="23"/>
        <v>71</v>
      </c>
      <c r="AO43">
        <f t="shared" si="23"/>
        <v>71</v>
      </c>
      <c r="AP43">
        <f t="shared" si="23"/>
        <v>71</v>
      </c>
      <c r="AQ43">
        <f t="shared" si="23"/>
        <v>71</v>
      </c>
      <c r="AU43">
        <f t="shared" si="24"/>
        <v>71</v>
      </c>
      <c r="AV43">
        <f t="shared" si="24"/>
        <v>71</v>
      </c>
      <c r="AW43">
        <f t="shared" si="24"/>
        <v>71</v>
      </c>
      <c r="AX43">
        <f t="shared" si="24"/>
        <v>71</v>
      </c>
      <c r="AY43">
        <f t="shared" si="24"/>
        <v>71</v>
      </c>
      <c r="BC43">
        <f t="shared" si="25"/>
        <v>71</v>
      </c>
      <c r="BD43">
        <f t="shared" si="25"/>
        <v>71</v>
      </c>
      <c r="BE43">
        <f t="shared" si="25"/>
        <v>71</v>
      </c>
      <c r="BF43">
        <f t="shared" si="25"/>
        <v>71</v>
      </c>
      <c r="BG43">
        <f t="shared" si="25"/>
        <v>71</v>
      </c>
      <c r="BK43">
        <f t="shared" si="9"/>
        <v>71</v>
      </c>
      <c r="BL43">
        <f t="shared" si="10"/>
        <v>71</v>
      </c>
      <c r="BM43">
        <f t="shared" si="11"/>
        <v>71</v>
      </c>
      <c r="BN43">
        <f t="shared" si="12"/>
        <v>71</v>
      </c>
      <c r="BO43">
        <f t="shared" si="13"/>
        <v>71</v>
      </c>
      <c r="BQ43" s="6"/>
    </row>
    <row r="44" spans="8:69" x14ac:dyDescent="0.2">
      <c r="N44" s="15">
        <f t="shared" si="14"/>
        <v>70</v>
      </c>
      <c r="O44" s="7">
        <f t="shared" si="15"/>
        <v>70</v>
      </c>
      <c r="P44">
        <f t="shared" si="16"/>
        <v>70</v>
      </c>
      <c r="Q44">
        <f t="shared" si="17"/>
        <v>70</v>
      </c>
      <c r="R44">
        <f t="shared" si="18"/>
        <v>70</v>
      </c>
      <c r="S44">
        <f t="shared" si="19"/>
        <v>70</v>
      </c>
      <c r="W44">
        <f t="shared" si="21"/>
        <v>70</v>
      </c>
      <c r="X44">
        <f t="shared" si="21"/>
        <v>70</v>
      </c>
      <c r="Y44">
        <f t="shared" si="21"/>
        <v>70</v>
      </c>
      <c r="Z44">
        <f t="shared" si="21"/>
        <v>70</v>
      </c>
      <c r="AA44">
        <f t="shared" si="21"/>
        <v>70</v>
      </c>
      <c r="AE44">
        <f t="shared" si="22"/>
        <v>70</v>
      </c>
      <c r="AF44">
        <f t="shared" si="22"/>
        <v>70</v>
      </c>
      <c r="AG44">
        <f t="shared" si="22"/>
        <v>70</v>
      </c>
      <c r="AH44">
        <f t="shared" si="22"/>
        <v>70</v>
      </c>
      <c r="AI44">
        <f t="shared" si="22"/>
        <v>70</v>
      </c>
      <c r="AM44">
        <f t="shared" si="23"/>
        <v>70</v>
      </c>
      <c r="AN44">
        <f t="shared" si="23"/>
        <v>70</v>
      </c>
      <c r="AO44">
        <f t="shared" si="23"/>
        <v>70</v>
      </c>
      <c r="AP44">
        <f t="shared" si="23"/>
        <v>70</v>
      </c>
      <c r="AQ44">
        <f t="shared" si="23"/>
        <v>70</v>
      </c>
      <c r="AU44">
        <f t="shared" si="24"/>
        <v>70</v>
      </c>
      <c r="AV44">
        <f t="shared" si="24"/>
        <v>70</v>
      </c>
      <c r="AW44">
        <f t="shared" si="24"/>
        <v>70</v>
      </c>
      <c r="AX44">
        <f t="shared" si="24"/>
        <v>70</v>
      </c>
      <c r="AY44">
        <f t="shared" si="24"/>
        <v>70</v>
      </c>
      <c r="BC44">
        <f t="shared" si="25"/>
        <v>70</v>
      </c>
      <c r="BD44">
        <f t="shared" si="25"/>
        <v>70</v>
      </c>
      <c r="BE44">
        <f t="shared" si="25"/>
        <v>70</v>
      </c>
      <c r="BF44">
        <f t="shared" si="25"/>
        <v>70</v>
      </c>
      <c r="BG44">
        <f t="shared" si="25"/>
        <v>70</v>
      </c>
      <c r="BK44">
        <f t="shared" si="9"/>
        <v>70</v>
      </c>
      <c r="BL44">
        <f t="shared" si="10"/>
        <v>70</v>
      </c>
      <c r="BM44">
        <f t="shared" si="11"/>
        <v>70</v>
      </c>
      <c r="BN44">
        <f t="shared" si="12"/>
        <v>70</v>
      </c>
      <c r="BO44">
        <f t="shared" si="13"/>
        <v>70</v>
      </c>
      <c r="BQ44" s="6"/>
    </row>
    <row r="45" spans="8:69" x14ac:dyDescent="0.2">
      <c r="N45" s="15">
        <f t="shared" si="14"/>
        <v>69</v>
      </c>
      <c r="O45" s="7">
        <f t="shared" si="15"/>
        <v>69</v>
      </c>
      <c r="P45">
        <f t="shared" si="16"/>
        <v>69</v>
      </c>
      <c r="Q45">
        <f t="shared" si="17"/>
        <v>69</v>
      </c>
      <c r="R45">
        <f t="shared" si="18"/>
        <v>69</v>
      </c>
      <c r="S45">
        <f t="shared" si="19"/>
        <v>69</v>
      </c>
      <c r="W45">
        <f t="shared" si="21"/>
        <v>69</v>
      </c>
      <c r="X45">
        <f t="shared" si="21"/>
        <v>69</v>
      </c>
      <c r="Y45">
        <f t="shared" si="21"/>
        <v>69</v>
      </c>
      <c r="Z45">
        <f t="shared" si="21"/>
        <v>69</v>
      </c>
      <c r="AA45">
        <f t="shared" si="21"/>
        <v>69</v>
      </c>
      <c r="AE45">
        <f t="shared" si="22"/>
        <v>69</v>
      </c>
      <c r="AF45">
        <f t="shared" si="22"/>
        <v>69</v>
      </c>
      <c r="AG45">
        <f t="shared" si="22"/>
        <v>69</v>
      </c>
      <c r="AH45">
        <f t="shared" si="22"/>
        <v>69</v>
      </c>
      <c r="AI45">
        <f t="shared" si="22"/>
        <v>69</v>
      </c>
      <c r="AM45">
        <f t="shared" si="23"/>
        <v>69</v>
      </c>
      <c r="AN45">
        <f t="shared" si="23"/>
        <v>69</v>
      </c>
      <c r="AO45">
        <f t="shared" si="23"/>
        <v>69</v>
      </c>
      <c r="AP45">
        <f t="shared" si="23"/>
        <v>69</v>
      </c>
      <c r="AQ45">
        <f t="shared" si="23"/>
        <v>69</v>
      </c>
      <c r="AU45">
        <f t="shared" si="24"/>
        <v>69</v>
      </c>
      <c r="AV45">
        <f t="shared" si="24"/>
        <v>69</v>
      </c>
      <c r="AW45">
        <f t="shared" si="24"/>
        <v>69</v>
      </c>
      <c r="AX45">
        <f t="shared" si="24"/>
        <v>69</v>
      </c>
      <c r="AY45">
        <f t="shared" si="24"/>
        <v>69</v>
      </c>
      <c r="BC45">
        <f t="shared" si="25"/>
        <v>69</v>
      </c>
      <c r="BD45">
        <f t="shared" si="25"/>
        <v>69</v>
      </c>
      <c r="BE45">
        <f t="shared" si="25"/>
        <v>69</v>
      </c>
      <c r="BF45">
        <f t="shared" si="25"/>
        <v>69</v>
      </c>
      <c r="BG45">
        <f t="shared" si="25"/>
        <v>69</v>
      </c>
      <c r="BK45">
        <f t="shared" si="9"/>
        <v>69</v>
      </c>
      <c r="BL45">
        <f t="shared" si="10"/>
        <v>69</v>
      </c>
      <c r="BM45">
        <f t="shared" si="11"/>
        <v>69</v>
      </c>
      <c r="BN45">
        <f t="shared" si="12"/>
        <v>69</v>
      </c>
      <c r="BO45">
        <f t="shared" si="13"/>
        <v>69</v>
      </c>
      <c r="BQ45" s="6"/>
    </row>
    <row r="46" spans="8:69" x14ac:dyDescent="0.2">
      <c r="N46" s="15">
        <f t="shared" si="14"/>
        <v>68</v>
      </c>
      <c r="O46" s="7">
        <f t="shared" si="15"/>
        <v>68</v>
      </c>
      <c r="P46">
        <f t="shared" si="16"/>
        <v>68</v>
      </c>
      <c r="Q46">
        <f t="shared" si="17"/>
        <v>68</v>
      </c>
      <c r="R46">
        <f t="shared" si="18"/>
        <v>68</v>
      </c>
      <c r="S46">
        <f t="shared" si="19"/>
        <v>68</v>
      </c>
      <c r="W46">
        <f t="shared" si="21"/>
        <v>68</v>
      </c>
      <c r="X46">
        <f t="shared" si="21"/>
        <v>68</v>
      </c>
      <c r="Y46">
        <f t="shared" si="21"/>
        <v>68</v>
      </c>
      <c r="Z46">
        <f t="shared" si="21"/>
        <v>68</v>
      </c>
      <c r="AA46">
        <f t="shared" si="21"/>
        <v>68</v>
      </c>
      <c r="AE46">
        <f t="shared" si="22"/>
        <v>68</v>
      </c>
      <c r="AF46">
        <f t="shared" si="22"/>
        <v>68</v>
      </c>
      <c r="AG46">
        <f t="shared" si="22"/>
        <v>68</v>
      </c>
      <c r="AH46">
        <f t="shared" si="22"/>
        <v>68</v>
      </c>
      <c r="AI46">
        <f t="shared" si="22"/>
        <v>68</v>
      </c>
      <c r="AM46">
        <f t="shared" si="23"/>
        <v>68</v>
      </c>
      <c r="AN46">
        <f t="shared" si="23"/>
        <v>68</v>
      </c>
      <c r="AO46">
        <f t="shared" si="23"/>
        <v>68</v>
      </c>
      <c r="AP46">
        <f t="shared" si="23"/>
        <v>68</v>
      </c>
      <c r="AQ46">
        <f t="shared" si="23"/>
        <v>68</v>
      </c>
      <c r="AU46">
        <f t="shared" si="24"/>
        <v>68</v>
      </c>
      <c r="AV46">
        <f t="shared" si="24"/>
        <v>68</v>
      </c>
      <c r="AW46">
        <f t="shared" si="24"/>
        <v>68</v>
      </c>
      <c r="AX46">
        <f t="shared" si="24"/>
        <v>68</v>
      </c>
      <c r="AY46">
        <f t="shared" si="24"/>
        <v>68</v>
      </c>
      <c r="BC46">
        <f t="shared" si="25"/>
        <v>68</v>
      </c>
      <c r="BD46">
        <f t="shared" si="25"/>
        <v>68</v>
      </c>
      <c r="BE46">
        <f t="shared" si="25"/>
        <v>68</v>
      </c>
      <c r="BF46">
        <f t="shared" si="25"/>
        <v>68</v>
      </c>
      <c r="BG46">
        <f t="shared" si="25"/>
        <v>68</v>
      </c>
      <c r="BK46">
        <f t="shared" si="9"/>
        <v>68</v>
      </c>
      <c r="BL46">
        <f t="shared" si="10"/>
        <v>68</v>
      </c>
      <c r="BM46">
        <f t="shared" si="11"/>
        <v>68</v>
      </c>
      <c r="BN46">
        <f t="shared" si="12"/>
        <v>68</v>
      </c>
      <c r="BO46">
        <f t="shared" si="13"/>
        <v>68</v>
      </c>
      <c r="BQ46" s="6"/>
    </row>
    <row r="47" spans="8:69" x14ac:dyDescent="0.2">
      <c r="N47" s="15">
        <f t="shared" si="14"/>
        <v>67</v>
      </c>
      <c r="O47" s="7">
        <f t="shared" si="15"/>
        <v>67</v>
      </c>
      <c r="P47">
        <f t="shared" si="16"/>
        <v>67</v>
      </c>
      <c r="Q47">
        <f t="shared" si="17"/>
        <v>67</v>
      </c>
      <c r="R47">
        <f t="shared" si="18"/>
        <v>67</v>
      </c>
      <c r="S47">
        <f t="shared" si="19"/>
        <v>67</v>
      </c>
      <c r="W47">
        <f t="shared" ref="W47:AA62" si="26">IF(+W46-1&gt;=0,+W46-1,"")</f>
        <v>67</v>
      </c>
      <c r="X47">
        <f t="shared" si="26"/>
        <v>67</v>
      </c>
      <c r="Y47">
        <f t="shared" si="26"/>
        <v>67</v>
      </c>
      <c r="Z47">
        <f t="shared" si="26"/>
        <v>67</v>
      </c>
      <c r="AA47">
        <f t="shared" si="26"/>
        <v>67</v>
      </c>
      <c r="AE47">
        <f t="shared" ref="AE47:AI62" si="27">IF(+AE46-1&gt;=0,+AE46-1,"")</f>
        <v>67</v>
      </c>
      <c r="AF47">
        <f t="shared" si="27"/>
        <v>67</v>
      </c>
      <c r="AG47">
        <f t="shared" si="27"/>
        <v>67</v>
      </c>
      <c r="AH47">
        <f t="shared" si="27"/>
        <v>67</v>
      </c>
      <c r="AI47">
        <f t="shared" si="27"/>
        <v>67</v>
      </c>
      <c r="AM47">
        <f t="shared" ref="AM47:AQ62" si="28">IF(+AM46-1&gt;=0,+AM46-1,"")</f>
        <v>67</v>
      </c>
      <c r="AN47">
        <f t="shared" si="28"/>
        <v>67</v>
      </c>
      <c r="AO47">
        <f t="shared" si="28"/>
        <v>67</v>
      </c>
      <c r="AP47">
        <f t="shared" si="28"/>
        <v>67</v>
      </c>
      <c r="AQ47">
        <f t="shared" si="28"/>
        <v>67</v>
      </c>
      <c r="AU47">
        <f t="shared" ref="AU47:AY62" si="29">IF(+AU46-1&gt;=0,+AU46-1,"")</f>
        <v>67</v>
      </c>
      <c r="AV47">
        <f t="shared" si="29"/>
        <v>67</v>
      </c>
      <c r="AW47">
        <f t="shared" si="29"/>
        <v>67</v>
      </c>
      <c r="AX47">
        <f t="shared" si="29"/>
        <v>67</v>
      </c>
      <c r="AY47">
        <f t="shared" si="29"/>
        <v>67</v>
      </c>
      <c r="BC47">
        <f t="shared" ref="BC47:BG62" si="30">IF(+BC46-1&gt;=0,+BC46-1,"")</f>
        <v>67</v>
      </c>
      <c r="BD47">
        <f t="shared" si="30"/>
        <v>67</v>
      </c>
      <c r="BE47">
        <f t="shared" si="30"/>
        <v>67</v>
      </c>
      <c r="BF47">
        <f t="shared" si="30"/>
        <v>67</v>
      </c>
      <c r="BG47">
        <f t="shared" si="30"/>
        <v>67</v>
      </c>
      <c r="BK47">
        <f t="shared" ref="BK47:BK78" si="31">IF(+BK46-1&gt;=0,+BK46-1,"")</f>
        <v>67</v>
      </c>
      <c r="BL47">
        <f t="shared" ref="BL47:BL78" si="32">IF(+BL46-1&gt;=0,+BL46-1,"")</f>
        <v>67</v>
      </c>
      <c r="BM47">
        <f t="shared" ref="BM47:BM78" si="33">IF(+BM46-1&gt;=0,+BM46-1,"")</f>
        <v>67</v>
      </c>
      <c r="BN47">
        <f t="shared" ref="BN47:BN78" si="34">IF(+BN46-1&gt;=0,+BN46-1,"")</f>
        <v>67</v>
      </c>
      <c r="BO47">
        <f t="shared" ref="BO47:BO78" si="35">IF(+BO46-1&gt;=0,+BO46-1,"")</f>
        <v>67</v>
      </c>
      <c r="BQ47" s="6"/>
    </row>
    <row r="48" spans="8:69" x14ac:dyDescent="0.2">
      <c r="N48" s="15">
        <f t="shared" si="14"/>
        <v>66</v>
      </c>
      <c r="O48" s="7">
        <f t="shared" si="15"/>
        <v>66</v>
      </c>
      <c r="P48">
        <f t="shared" si="16"/>
        <v>66</v>
      </c>
      <c r="Q48">
        <f t="shared" si="17"/>
        <v>66</v>
      </c>
      <c r="R48">
        <f t="shared" si="18"/>
        <v>66</v>
      </c>
      <c r="S48">
        <f t="shared" si="19"/>
        <v>66</v>
      </c>
      <c r="W48">
        <f t="shared" si="26"/>
        <v>66</v>
      </c>
      <c r="X48">
        <f t="shared" si="26"/>
        <v>66</v>
      </c>
      <c r="Y48">
        <f t="shared" si="26"/>
        <v>66</v>
      </c>
      <c r="Z48">
        <f t="shared" si="26"/>
        <v>66</v>
      </c>
      <c r="AA48">
        <f t="shared" si="26"/>
        <v>66</v>
      </c>
      <c r="AE48">
        <f t="shared" si="27"/>
        <v>66</v>
      </c>
      <c r="AF48">
        <f t="shared" si="27"/>
        <v>66</v>
      </c>
      <c r="AG48">
        <f t="shared" si="27"/>
        <v>66</v>
      </c>
      <c r="AH48">
        <f t="shared" si="27"/>
        <v>66</v>
      </c>
      <c r="AI48">
        <f t="shared" si="27"/>
        <v>66</v>
      </c>
      <c r="AM48">
        <f t="shared" si="28"/>
        <v>66</v>
      </c>
      <c r="AN48">
        <f t="shared" si="28"/>
        <v>66</v>
      </c>
      <c r="AO48">
        <f t="shared" si="28"/>
        <v>66</v>
      </c>
      <c r="AP48">
        <f t="shared" si="28"/>
        <v>66</v>
      </c>
      <c r="AQ48">
        <f t="shared" si="28"/>
        <v>66</v>
      </c>
      <c r="AU48">
        <f t="shared" si="29"/>
        <v>66</v>
      </c>
      <c r="AV48">
        <f t="shared" si="29"/>
        <v>66</v>
      </c>
      <c r="AW48">
        <f t="shared" si="29"/>
        <v>66</v>
      </c>
      <c r="AX48">
        <f t="shared" si="29"/>
        <v>66</v>
      </c>
      <c r="AY48">
        <f t="shared" si="29"/>
        <v>66</v>
      </c>
      <c r="BC48">
        <f t="shared" si="30"/>
        <v>66</v>
      </c>
      <c r="BD48">
        <f t="shared" si="30"/>
        <v>66</v>
      </c>
      <c r="BE48">
        <f t="shared" si="30"/>
        <v>66</v>
      </c>
      <c r="BF48">
        <f t="shared" si="30"/>
        <v>66</v>
      </c>
      <c r="BG48">
        <f t="shared" si="30"/>
        <v>66</v>
      </c>
      <c r="BK48">
        <f t="shared" si="31"/>
        <v>66</v>
      </c>
      <c r="BL48">
        <f t="shared" si="32"/>
        <v>66</v>
      </c>
      <c r="BM48">
        <f t="shared" si="33"/>
        <v>66</v>
      </c>
      <c r="BN48">
        <f t="shared" si="34"/>
        <v>66</v>
      </c>
      <c r="BO48">
        <f t="shared" si="35"/>
        <v>66</v>
      </c>
      <c r="BQ48" s="6"/>
    </row>
    <row r="49" spans="14:69" x14ac:dyDescent="0.2">
      <c r="N49" s="15">
        <f t="shared" si="14"/>
        <v>65</v>
      </c>
      <c r="O49" s="7">
        <f t="shared" si="15"/>
        <v>65</v>
      </c>
      <c r="P49">
        <f t="shared" si="16"/>
        <v>65</v>
      </c>
      <c r="Q49">
        <f t="shared" si="17"/>
        <v>65</v>
      </c>
      <c r="R49">
        <f t="shared" si="18"/>
        <v>65</v>
      </c>
      <c r="S49">
        <f t="shared" si="19"/>
        <v>65</v>
      </c>
      <c r="W49">
        <f t="shared" si="26"/>
        <v>65</v>
      </c>
      <c r="X49">
        <f t="shared" si="26"/>
        <v>65</v>
      </c>
      <c r="Y49">
        <f t="shared" si="26"/>
        <v>65</v>
      </c>
      <c r="Z49">
        <f t="shared" si="26"/>
        <v>65</v>
      </c>
      <c r="AA49">
        <f t="shared" si="26"/>
        <v>65</v>
      </c>
      <c r="AE49">
        <f t="shared" si="27"/>
        <v>65</v>
      </c>
      <c r="AF49">
        <f t="shared" si="27"/>
        <v>65</v>
      </c>
      <c r="AG49">
        <f t="shared" si="27"/>
        <v>65</v>
      </c>
      <c r="AH49">
        <f t="shared" si="27"/>
        <v>65</v>
      </c>
      <c r="AI49">
        <f t="shared" si="27"/>
        <v>65</v>
      </c>
      <c r="AM49">
        <f t="shared" si="28"/>
        <v>65</v>
      </c>
      <c r="AN49">
        <f t="shared" si="28"/>
        <v>65</v>
      </c>
      <c r="AO49">
        <f t="shared" si="28"/>
        <v>65</v>
      </c>
      <c r="AP49">
        <f t="shared" si="28"/>
        <v>65</v>
      </c>
      <c r="AQ49">
        <f t="shared" si="28"/>
        <v>65</v>
      </c>
      <c r="AU49">
        <f t="shared" si="29"/>
        <v>65</v>
      </c>
      <c r="AV49">
        <f t="shared" si="29"/>
        <v>65</v>
      </c>
      <c r="AW49">
        <f t="shared" si="29"/>
        <v>65</v>
      </c>
      <c r="AX49">
        <f t="shared" si="29"/>
        <v>65</v>
      </c>
      <c r="AY49">
        <f t="shared" si="29"/>
        <v>65</v>
      </c>
      <c r="BC49">
        <f t="shared" si="30"/>
        <v>65</v>
      </c>
      <c r="BD49">
        <f t="shared" si="30"/>
        <v>65</v>
      </c>
      <c r="BE49">
        <f t="shared" si="30"/>
        <v>65</v>
      </c>
      <c r="BF49">
        <f t="shared" si="30"/>
        <v>65</v>
      </c>
      <c r="BG49">
        <f t="shared" si="30"/>
        <v>65</v>
      </c>
      <c r="BK49">
        <f t="shared" si="31"/>
        <v>65</v>
      </c>
      <c r="BL49">
        <f t="shared" si="32"/>
        <v>65</v>
      </c>
      <c r="BM49">
        <f t="shared" si="33"/>
        <v>65</v>
      </c>
      <c r="BN49">
        <f t="shared" si="34"/>
        <v>65</v>
      </c>
      <c r="BO49">
        <f t="shared" si="35"/>
        <v>65</v>
      </c>
      <c r="BQ49" s="6"/>
    </row>
    <row r="50" spans="14:69" x14ac:dyDescent="0.2">
      <c r="N50" s="15">
        <f t="shared" si="14"/>
        <v>64</v>
      </c>
      <c r="O50" s="7">
        <f t="shared" si="15"/>
        <v>64</v>
      </c>
      <c r="P50">
        <f t="shared" si="16"/>
        <v>64</v>
      </c>
      <c r="Q50">
        <f t="shared" si="17"/>
        <v>64</v>
      </c>
      <c r="R50">
        <f t="shared" si="18"/>
        <v>64</v>
      </c>
      <c r="S50">
        <f t="shared" si="19"/>
        <v>64</v>
      </c>
      <c r="W50">
        <f t="shared" si="26"/>
        <v>64</v>
      </c>
      <c r="X50">
        <f t="shared" si="26"/>
        <v>64</v>
      </c>
      <c r="Y50">
        <f t="shared" si="26"/>
        <v>64</v>
      </c>
      <c r="Z50">
        <f t="shared" si="26"/>
        <v>64</v>
      </c>
      <c r="AA50">
        <f t="shared" si="26"/>
        <v>64</v>
      </c>
      <c r="AE50">
        <f t="shared" si="27"/>
        <v>64</v>
      </c>
      <c r="AF50">
        <f t="shared" si="27"/>
        <v>64</v>
      </c>
      <c r="AG50">
        <f t="shared" si="27"/>
        <v>64</v>
      </c>
      <c r="AH50">
        <f t="shared" si="27"/>
        <v>64</v>
      </c>
      <c r="AI50">
        <f t="shared" si="27"/>
        <v>64</v>
      </c>
      <c r="AM50">
        <f t="shared" si="28"/>
        <v>64</v>
      </c>
      <c r="AN50">
        <f t="shared" si="28"/>
        <v>64</v>
      </c>
      <c r="AO50">
        <f t="shared" si="28"/>
        <v>64</v>
      </c>
      <c r="AP50">
        <f t="shared" si="28"/>
        <v>64</v>
      </c>
      <c r="AQ50">
        <f t="shared" si="28"/>
        <v>64</v>
      </c>
      <c r="AU50">
        <f t="shared" si="29"/>
        <v>64</v>
      </c>
      <c r="AV50">
        <f t="shared" si="29"/>
        <v>64</v>
      </c>
      <c r="AW50">
        <f t="shared" si="29"/>
        <v>64</v>
      </c>
      <c r="AX50">
        <f t="shared" si="29"/>
        <v>64</v>
      </c>
      <c r="AY50">
        <f t="shared" si="29"/>
        <v>64</v>
      </c>
      <c r="BC50">
        <f t="shared" si="30"/>
        <v>64</v>
      </c>
      <c r="BD50">
        <f t="shared" si="30"/>
        <v>64</v>
      </c>
      <c r="BE50">
        <f t="shared" si="30"/>
        <v>64</v>
      </c>
      <c r="BF50">
        <f t="shared" si="30"/>
        <v>64</v>
      </c>
      <c r="BG50">
        <f t="shared" si="30"/>
        <v>64</v>
      </c>
      <c r="BK50">
        <f t="shared" si="31"/>
        <v>64</v>
      </c>
      <c r="BL50">
        <f t="shared" si="32"/>
        <v>64</v>
      </c>
      <c r="BM50">
        <f t="shared" si="33"/>
        <v>64</v>
      </c>
      <c r="BN50">
        <f t="shared" si="34"/>
        <v>64</v>
      </c>
      <c r="BO50">
        <f t="shared" si="35"/>
        <v>64</v>
      </c>
      <c r="BQ50" s="6"/>
    </row>
    <row r="51" spans="14:69" x14ac:dyDescent="0.2">
      <c r="N51" s="15">
        <f t="shared" si="14"/>
        <v>63</v>
      </c>
      <c r="O51" s="7">
        <f t="shared" si="15"/>
        <v>63</v>
      </c>
      <c r="P51">
        <f t="shared" si="16"/>
        <v>63</v>
      </c>
      <c r="Q51">
        <f t="shared" si="17"/>
        <v>63</v>
      </c>
      <c r="R51">
        <f t="shared" si="18"/>
        <v>63</v>
      </c>
      <c r="S51">
        <f t="shared" si="19"/>
        <v>63</v>
      </c>
      <c r="W51">
        <f t="shared" si="26"/>
        <v>63</v>
      </c>
      <c r="X51">
        <f t="shared" si="26"/>
        <v>63</v>
      </c>
      <c r="Y51">
        <f t="shared" si="26"/>
        <v>63</v>
      </c>
      <c r="Z51">
        <f t="shared" si="26"/>
        <v>63</v>
      </c>
      <c r="AA51">
        <f t="shared" si="26"/>
        <v>63</v>
      </c>
      <c r="AE51">
        <f t="shared" si="27"/>
        <v>63</v>
      </c>
      <c r="AF51">
        <f t="shared" si="27"/>
        <v>63</v>
      </c>
      <c r="AG51">
        <f t="shared" si="27"/>
        <v>63</v>
      </c>
      <c r="AH51">
        <f t="shared" si="27"/>
        <v>63</v>
      </c>
      <c r="AI51">
        <f t="shared" si="27"/>
        <v>63</v>
      </c>
      <c r="AM51">
        <f t="shared" si="28"/>
        <v>63</v>
      </c>
      <c r="AN51">
        <f t="shared" si="28"/>
        <v>63</v>
      </c>
      <c r="AO51">
        <f t="shared" si="28"/>
        <v>63</v>
      </c>
      <c r="AP51">
        <f t="shared" si="28"/>
        <v>63</v>
      </c>
      <c r="AQ51">
        <f t="shared" si="28"/>
        <v>63</v>
      </c>
      <c r="AU51">
        <f t="shared" si="29"/>
        <v>63</v>
      </c>
      <c r="AV51">
        <f t="shared" si="29"/>
        <v>63</v>
      </c>
      <c r="AW51">
        <f t="shared" si="29"/>
        <v>63</v>
      </c>
      <c r="AX51">
        <f t="shared" si="29"/>
        <v>63</v>
      </c>
      <c r="AY51">
        <f t="shared" si="29"/>
        <v>63</v>
      </c>
      <c r="BC51">
        <f t="shared" si="30"/>
        <v>63</v>
      </c>
      <c r="BD51">
        <f t="shared" si="30"/>
        <v>63</v>
      </c>
      <c r="BE51">
        <f t="shared" si="30"/>
        <v>63</v>
      </c>
      <c r="BF51">
        <f t="shared" si="30"/>
        <v>63</v>
      </c>
      <c r="BG51">
        <f t="shared" si="30"/>
        <v>63</v>
      </c>
      <c r="BK51">
        <f t="shared" si="31"/>
        <v>63</v>
      </c>
      <c r="BL51">
        <f t="shared" si="32"/>
        <v>63</v>
      </c>
      <c r="BM51">
        <f t="shared" si="33"/>
        <v>63</v>
      </c>
      <c r="BN51">
        <f t="shared" si="34"/>
        <v>63</v>
      </c>
      <c r="BO51">
        <f t="shared" si="35"/>
        <v>63</v>
      </c>
      <c r="BQ51" s="6"/>
    </row>
    <row r="52" spans="14:69" x14ac:dyDescent="0.2">
      <c r="N52" s="15">
        <f t="shared" si="14"/>
        <v>62</v>
      </c>
      <c r="O52" s="7">
        <f t="shared" si="15"/>
        <v>62</v>
      </c>
      <c r="P52">
        <f t="shared" si="16"/>
        <v>62</v>
      </c>
      <c r="Q52">
        <f t="shared" si="17"/>
        <v>62</v>
      </c>
      <c r="R52">
        <f t="shared" si="18"/>
        <v>62</v>
      </c>
      <c r="S52">
        <f t="shared" si="19"/>
        <v>62</v>
      </c>
      <c r="W52">
        <f t="shared" si="26"/>
        <v>62</v>
      </c>
      <c r="X52">
        <f t="shared" si="26"/>
        <v>62</v>
      </c>
      <c r="Y52">
        <f t="shared" si="26"/>
        <v>62</v>
      </c>
      <c r="Z52">
        <f t="shared" si="26"/>
        <v>62</v>
      </c>
      <c r="AA52">
        <f t="shared" si="26"/>
        <v>62</v>
      </c>
      <c r="AE52">
        <f t="shared" si="27"/>
        <v>62</v>
      </c>
      <c r="AF52">
        <f t="shared" si="27"/>
        <v>62</v>
      </c>
      <c r="AG52">
        <f t="shared" si="27"/>
        <v>62</v>
      </c>
      <c r="AH52">
        <f t="shared" si="27"/>
        <v>62</v>
      </c>
      <c r="AI52">
        <f t="shared" si="27"/>
        <v>62</v>
      </c>
      <c r="AM52">
        <f t="shared" si="28"/>
        <v>62</v>
      </c>
      <c r="AN52">
        <f t="shared" si="28"/>
        <v>62</v>
      </c>
      <c r="AO52">
        <f t="shared" si="28"/>
        <v>62</v>
      </c>
      <c r="AP52">
        <f t="shared" si="28"/>
        <v>62</v>
      </c>
      <c r="AQ52">
        <f t="shared" si="28"/>
        <v>62</v>
      </c>
      <c r="AU52">
        <f t="shared" si="29"/>
        <v>62</v>
      </c>
      <c r="AV52">
        <f t="shared" si="29"/>
        <v>62</v>
      </c>
      <c r="AW52">
        <f t="shared" si="29"/>
        <v>62</v>
      </c>
      <c r="AX52">
        <f t="shared" si="29"/>
        <v>62</v>
      </c>
      <c r="AY52">
        <f t="shared" si="29"/>
        <v>62</v>
      </c>
      <c r="BC52">
        <f t="shared" si="30"/>
        <v>62</v>
      </c>
      <c r="BD52">
        <f t="shared" si="30"/>
        <v>62</v>
      </c>
      <c r="BE52">
        <f t="shared" si="30"/>
        <v>62</v>
      </c>
      <c r="BF52">
        <f t="shared" si="30"/>
        <v>62</v>
      </c>
      <c r="BG52">
        <f t="shared" si="30"/>
        <v>62</v>
      </c>
      <c r="BK52">
        <f t="shared" si="31"/>
        <v>62</v>
      </c>
      <c r="BL52">
        <f t="shared" si="32"/>
        <v>62</v>
      </c>
      <c r="BM52">
        <f t="shared" si="33"/>
        <v>62</v>
      </c>
      <c r="BN52">
        <f t="shared" si="34"/>
        <v>62</v>
      </c>
      <c r="BO52">
        <f t="shared" si="35"/>
        <v>62</v>
      </c>
      <c r="BQ52" s="6"/>
    </row>
    <row r="53" spans="14:69" x14ac:dyDescent="0.2">
      <c r="N53" s="15">
        <f t="shared" si="14"/>
        <v>61</v>
      </c>
      <c r="O53" s="7">
        <f t="shared" si="15"/>
        <v>61</v>
      </c>
      <c r="P53">
        <f t="shared" si="16"/>
        <v>61</v>
      </c>
      <c r="Q53">
        <f t="shared" si="17"/>
        <v>61</v>
      </c>
      <c r="R53">
        <f t="shared" si="18"/>
        <v>61</v>
      </c>
      <c r="S53">
        <f t="shared" si="19"/>
        <v>61</v>
      </c>
      <c r="W53">
        <f t="shared" si="26"/>
        <v>61</v>
      </c>
      <c r="X53">
        <f t="shared" si="26"/>
        <v>61</v>
      </c>
      <c r="Y53">
        <f t="shared" si="26"/>
        <v>61</v>
      </c>
      <c r="Z53">
        <f t="shared" si="26"/>
        <v>61</v>
      </c>
      <c r="AA53">
        <f t="shared" si="26"/>
        <v>61</v>
      </c>
      <c r="AE53">
        <f t="shared" si="27"/>
        <v>61</v>
      </c>
      <c r="AF53">
        <f t="shared" si="27"/>
        <v>61</v>
      </c>
      <c r="AG53">
        <f t="shared" si="27"/>
        <v>61</v>
      </c>
      <c r="AH53">
        <f t="shared" si="27"/>
        <v>61</v>
      </c>
      <c r="AI53">
        <f t="shared" si="27"/>
        <v>61</v>
      </c>
      <c r="AM53">
        <f t="shared" si="28"/>
        <v>61</v>
      </c>
      <c r="AN53">
        <f t="shared" si="28"/>
        <v>61</v>
      </c>
      <c r="AO53">
        <f t="shared" si="28"/>
        <v>61</v>
      </c>
      <c r="AP53">
        <f t="shared" si="28"/>
        <v>61</v>
      </c>
      <c r="AQ53">
        <f t="shared" si="28"/>
        <v>61</v>
      </c>
      <c r="AU53">
        <f t="shared" si="29"/>
        <v>61</v>
      </c>
      <c r="AV53">
        <f t="shared" si="29"/>
        <v>61</v>
      </c>
      <c r="AW53">
        <f t="shared" si="29"/>
        <v>61</v>
      </c>
      <c r="AX53">
        <f t="shared" si="29"/>
        <v>61</v>
      </c>
      <c r="AY53">
        <f t="shared" si="29"/>
        <v>61</v>
      </c>
      <c r="BC53">
        <f t="shared" si="30"/>
        <v>61</v>
      </c>
      <c r="BD53">
        <f t="shared" si="30"/>
        <v>61</v>
      </c>
      <c r="BE53">
        <f t="shared" si="30"/>
        <v>61</v>
      </c>
      <c r="BF53">
        <f t="shared" si="30"/>
        <v>61</v>
      </c>
      <c r="BG53">
        <f t="shared" si="30"/>
        <v>61</v>
      </c>
      <c r="BK53">
        <f t="shared" si="31"/>
        <v>61</v>
      </c>
      <c r="BL53">
        <f t="shared" si="32"/>
        <v>61</v>
      </c>
      <c r="BM53">
        <f t="shared" si="33"/>
        <v>61</v>
      </c>
      <c r="BN53">
        <f t="shared" si="34"/>
        <v>61</v>
      </c>
      <c r="BO53">
        <f t="shared" si="35"/>
        <v>61</v>
      </c>
      <c r="BQ53" s="6"/>
    </row>
    <row r="54" spans="14:69" x14ac:dyDescent="0.2">
      <c r="N54" s="15">
        <f t="shared" si="14"/>
        <v>60</v>
      </c>
      <c r="O54" s="7">
        <f t="shared" si="15"/>
        <v>60</v>
      </c>
      <c r="P54">
        <f t="shared" si="16"/>
        <v>60</v>
      </c>
      <c r="Q54">
        <f t="shared" si="17"/>
        <v>60</v>
      </c>
      <c r="R54">
        <f t="shared" si="18"/>
        <v>60</v>
      </c>
      <c r="S54">
        <f t="shared" si="19"/>
        <v>60</v>
      </c>
      <c r="W54">
        <f t="shared" si="26"/>
        <v>60</v>
      </c>
      <c r="X54">
        <f t="shared" si="26"/>
        <v>60</v>
      </c>
      <c r="Y54">
        <f t="shared" si="26"/>
        <v>60</v>
      </c>
      <c r="Z54">
        <f t="shared" si="26"/>
        <v>60</v>
      </c>
      <c r="AA54">
        <f t="shared" si="26"/>
        <v>60</v>
      </c>
      <c r="AE54">
        <f t="shared" si="27"/>
        <v>60</v>
      </c>
      <c r="AF54">
        <f t="shared" si="27"/>
        <v>60</v>
      </c>
      <c r="AG54">
        <f t="shared" si="27"/>
        <v>60</v>
      </c>
      <c r="AH54">
        <f t="shared" si="27"/>
        <v>60</v>
      </c>
      <c r="AI54">
        <f t="shared" si="27"/>
        <v>60</v>
      </c>
      <c r="AM54">
        <f t="shared" si="28"/>
        <v>60</v>
      </c>
      <c r="AN54">
        <f t="shared" si="28"/>
        <v>60</v>
      </c>
      <c r="AO54">
        <f t="shared" si="28"/>
        <v>60</v>
      </c>
      <c r="AP54">
        <f t="shared" si="28"/>
        <v>60</v>
      </c>
      <c r="AQ54">
        <f t="shared" si="28"/>
        <v>60</v>
      </c>
      <c r="AU54">
        <f t="shared" si="29"/>
        <v>60</v>
      </c>
      <c r="AV54">
        <f t="shared" si="29"/>
        <v>60</v>
      </c>
      <c r="AW54">
        <f t="shared" si="29"/>
        <v>60</v>
      </c>
      <c r="AX54">
        <f t="shared" si="29"/>
        <v>60</v>
      </c>
      <c r="AY54">
        <f t="shared" si="29"/>
        <v>60</v>
      </c>
      <c r="BC54">
        <f t="shared" si="30"/>
        <v>60</v>
      </c>
      <c r="BD54">
        <f t="shared" si="30"/>
        <v>60</v>
      </c>
      <c r="BE54">
        <f t="shared" si="30"/>
        <v>60</v>
      </c>
      <c r="BF54">
        <f t="shared" si="30"/>
        <v>60</v>
      </c>
      <c r="BG54">
        <f t="shared" si="30"/>
        <v>60</v>
      </c>
      <c r="BK54">
        <f t="shared" si="31"/>
        <v>60</v>
      </c>
      <c r="BL54">
        <f t="shared" si="32"/>
        <v>60</v>
      </c>
      <c r="BM54">
        <f t="shared" si="33"/>
        <v>60</v>
      </c>
      <c r="BN54">
        <f t="shared" si="34"/>
        <v>60</v>
      </c>
      <c r="BO54">
        <f t="shared" si="35"/>
        <v>60</v>
      </c>
      <c r="BQ54" s="6"/>
    </row>
    <row r="55" spans="14:69" x14ac:dyDescent="0.2">
      <c r="N55" s="15">
        <f t="shared" si="14"/>
        <v>59</v>
      </c>
      <c r="O55" s="7">
        <f t="shared" si="15"/>
        <v>59</v>
      </c>
      <c r="P55">
        <f t="shared" si="16"/>
        <v>59</v>
      </c>
      <c r="Q55">
        <f t="shared" si="17"/>
        <v>59</v>
      </c>
      <c r="R55">
        <f t="shared" si="18"/>
        <v>59</v>
      </c>
      <c r="S55">
        <f t="shared" si="19"/>
        <v>59</v>
      </c>
      <c r="W55">
        <f t="shared" si="26"/>
        <v>59</v>
      </c>
      <c r="X55">
        <f t="shared" si="26"/>
        <v>59</v>
      </c>
      <c r="Y55">
        <f t="shared" si="26"/>
        <v>59</v>
      </c>
      <c r="Z55">
        <f t="shared" si="26"/>
        <v>59</v>
      </c>
      <c r="AA55">
        <f t="shared" si="26"/>
        <v>59</v>
      </c>
      <c r="AE55">
        <f t="shared" si="27"/>
        <v>59</v>
      </c>
      <c r="AF55">
        <f t="shared" si="27"/>
        <v>59</v>
      </c>
      <c r="AG55">
        <f t="shared" si="27"/>
        <v>59</v>
      </c>
      <c r="AH55">
        <f t="shared" si="27"/>
        <v>59</v>
      </c>
      <c r="AI55">
        <f t="shared" si="27"/>
        <v>59</v>
      </c>
      <c r="AM55">
        <f t="shared" si="28"/>
        <v>59</v>
      </c>
      <c r="AN55">
        <f t="shared" si="28"/>
        <v>59</v>
      </c>
      <c r="AO55">
        <f t="shared" si="28"/>
        <v>59</v>
      </c>
      <c r="AP55">
        <f t="shared" si="28"/>
        <v>59</v>
      </c>
      <c r="AQ55">
        <f t="shared" si="28"/>
        <v>59</v>
      </c>
      <c r="AU55">
        <f t="shared" si="29"/>
        <v>59</v>
      </c>
      <c r="AV55">
        <f t="shared" si="29"/>
        <v>59</v>
      </c>
      <c r="AW55">
        <f t="shared" si="29"/>
        <v>59</v>
      </c>
      <c r="AX55">
        <f t="shared" si="29"/>
        <v>59</v>
      </c>
      <c r="AY55">
        <f t="shared" si="29"/>
        <v>59</v>
      </c>
      <c r="BC55">
        <f t="shared" si="30"/>
        <v>59</v>
      </c>
      <c r="BD55">
        <f t="shared" si="30"/>
        <v>59</v>
      </c>
      <c r="BE55">
        <f t="shared" si="30"/>
        <v>59</v>
      </c>
      <c r="BF55">
        <f t="shared" si="30"/>
        <v>59</v>
      </c>
      <c r="BG55">
        <f t="shared" si="30"/>
        <v>59</v>
      </c>
      <c r="BK55">
        <f t="shared" si="31"/>
        <v>59</v>
      </c>
      <c r="BL55">
        <f t="shared" si="32"/>
        <v>59</v>
      </c>
      <c r="BM55">
        <f t="shared" si="33"/>
        <v>59</v>
      </c>
      <c r="BN55">
        <f t="shared" si="34"/>
        <v>59</v>
      </c>
      <c r="BO55">
        <f t="shared" si="35"/>
        <v>59</v>
      </c>
      <c r="BQ55" s="6"/>
    </row>
    <row r="56" spans="14:69" x14ac:dyDescent="0.2">
      <c r="N56" s="15">
        <f t="shared" si="14"/>
        <v>58</v>
      </c>
      <c r="O56" s="7">
        <f t="shared" si="15"/>
        <v>58</v>
      </c>
      <c r="P56">
        <f t="shared" si="16"/>
        <v>58</v>
      </c>
      <c r="Q56">
        <f t="shared" si="17"/>
        <v>58</v>
      </c>
      <c r="R56">
        <f t="shared" si="18"/>
        <v>58</v>
      </c>
      <c r="S56">
        <f t="shared" si="19"/>
        <v>58</v>
      </c>
      <c r="W56">
        <f t="shared" si="26"/>
        <v>58</v>
      </c>
      <c r="X56">
        <f t="shared" si="26"/>
        <v>58</v>
      </c>
      <c r="Y56">
        <f t="shared" si="26"/>
        <v>58</v>
      </c>
      <c r="Z56">
        <f t="shared" si="26"/>
        <v>58</v>
      </c>
      <c r="AA56">
        <f t="shared" si="26"/>
        <v>58</v>
      </c>
      <c r="AE56">
        <f t="shared" si="27"/>
        <v>58</v>
      </c>
      <c r="AF56">
        <f t="shared" si="27"/>
        <v>58</v>
      </c>
      <c r="AG56">
        <f t="shared" si="27"/>
        <v>58</v>
      </c>
      <c r="AH56">
        <f t="shared" si="27"/>
        <v>58</v>
      </c>
      <c r="AI56">
        <f t="shared" si="27"/>
        <v>58</v>
      </c>
      <c r="AM56">
        <f t="shared" si="28"/>
        <v>58</v>
      </c>
      <c r="AN56">
        <f t="shared" si="28"/>
        <v>58</v>
      </c>
      <c r="AO56">
        <f t="shared" si="28"/>
        <v>58</v>
      </c>
      <c r="AP56">
        <f t="shared" si="28"/>
        <v>58</v>
      </c>
      <c r="AQ56">
        <f t="shared" si="28"/>
        <v>58</v>
      </c>
      <c r="AU56">
        <f t="shared" si="29"/>
        <v>58</v>
      </c>
      <c r="AV56">
        <f t="shared" si="29"/>
        <v>58</v>
      </c>
      <c r="AW56">
        <f t="shared" si="29"/>
        <v>58</v>
      </c>
      <c r="AX56">
        <f t="shared" si="29"/>
        <v>58</v>
      </c>
      <c r="AY56">
        <f t="shared" si="29"/>
        <v>58</v>
      </c>
      <c r="BC56">
        <f t="shared" si="30"/>
        <v>58</v>
      </c>
      <c r="BD56">
        <f t="shared" si="30"/>
        <v>58</v>
      </c>
      <c r="BE56">
        <f t="shared" si="30"/>
        <v>58</v>
      </c>
      <c r="BF56">
        <f t="shared" si="30"/>
        <v>58</v>
      </c>
      <c r="BG56">
        <f t="shared" si="30"/>
        <v>58</v>
      </c>
      <c r="BK56">
        <f t="shared" si="31"/>
        <v>58</v>
      </c>
      <c r="BL56">
        <f t="shared" si="32"/>
        <v>58</v>
      </c>
      <c r="BM56">
        <f t="shared" si="33"/>
        <v>58</v>
      </c>
      <c r="BN56">
        <f t="shared" si="34"/>
        <v>58</v>
      </c>
      <c r="BO56">
        <f t="shared" si="35"/>
        <v>58</v>
      </c>
      <c r="BQ56" s="6"/>
    </row>
    <row r="57" spans="14:69" x14ac:dyDescent="0.2">
      <c r="N57" s="15">
        <f t="shared" si="14"/>
        <v>57</v>
      </c>
      <c r="O57" s="7">
        <f t="shared" si="15"/>
        <v>57</v>
      </c>
      <c r="P57">
        <f t="shared" si="16"/>
        <v>57</v>
      </c>
      <c r="Q57">
        <f t="shared" si="17"/>
        <v>57</v>
      </c>
      <c r="R57">
        <f t="shared" si="18"/>
        <v>57</v>
      </c>
      <c r="S57">
        <f t="shared" si="19"/>
        <v>57</v>
      </c>
      <c r="W57">
        <f t="shared" si="26"/>
        <v>57</v>
      </c>
      <c r="X57">
        <f t="shared" si="26"/>
        <v>57</v>
      </c>
      <c r="Y57">
        <f t="shared" si="26"/>
        <v>57</v>
      </c>
      <c r="Z57">
        <f t="shared" si="26"/>
        <v>57</v>
      </c>
      <c r="AA57">
        <f t="shared" si="26"/>
        <v>57</v>
      </c>
      <c r="AE57">
        <f t="shared" si="27"/>
        <v>57</v>
      </c>
      <c r="AF57">
        <f t="shared" si="27"/>
        <v>57</v>
      </c>
      <c r="AG57">
        <f t="shared" si="27"/>
        <v>57</v>
      </c>
      <c r="AH57">
        <f t="shared" si="27"/>
        <v>57</v>
      </c>
      <c r="AI57">
        <f t="shared" si="27"/>
        <v>57</v>
      </c>
      <c r="AM57">
        <f t="shared" si="28"/>
        <v>57</v>
      </c>
      <c r="AN57">
        <f t="shared" si="28"/>
        <v>57</v>
      </c>
      <c r="AO57">
        <f t="shared" si="28"/>
        <v>57</v>
      </c>
      <c r="AP57">
        <f t="shared" si="28"/>
        <v>57</v>
      </c>
      <c r="AQ57">
        <f t="shared" si="28"/>
        <v>57</v>
      </c>
      <c r="AU57">
        <f t="shared" si="29"/>
        <v>57</v>
      </c>
      <c r="AV57">
        <f t="shared" si="29"/>
        <v>57</v>
      </c>
      <c r="AW57">
        <f t="shared" si="29"/>
        <v>57</v>
      </c>
      <c r="AX57">
        <f t="shared" si="29"/>
        <v>57</v>
      </c>
      <c r="AY57">
        <f t="shared" si="29"/>
        <v>57</v>
      </c>
      <c r="BC57">
        <f t="shared" si="30"/>
        <v>57</v>
      </c>
      <c r="BD57">
        <f t="shared" si="30"/>
        <v>57</v>
      </c>
      <c r="BE57">
        <f t="shared" si="30"/>
        <v>57</v>
      </c>
      <c r="BF57">
        <f t="shared" si="30"/>
        <v>57</v>
      </c>
      <c r="BG57">
        <f t="shared" si="30"/>
        <v>57</v>
      </c>
      <c r="BK57">
        <f t="shared" si="31"/>
        <v>57</v>
      </c>
      <c r="BL57">
        <f t="shared" si="32"/>
        <v>57</v>
      </c>
      <c r="BM57">
        <f t="shared" si="33"/>
        <v>57</v>
      </c>
      <c r="BN57">
        <f t="shared" si="34"/>
        <v>57</v>
      </c>
      <c r="BO57">
        <f t="shared" si="35"/>
        <v>57</v>
      </c>
      <c r="BQ57" s="6"/>
    </row>
    <row r="58" spans="14:69" x14ac:dyDescent="0.2">
      <c r="N58" s="15">
        <f t="shared" si="14"/>
        <v>56</v>
      </c>
      <c r="O58" s="7">
        <f t="shared" si="15"/>
        <v>56</v>
      </c>
      <c r="P58">
        <f t="shared" si="16"/>
        <v>56</v>
      </c>
      <c r="Q58">
        <f t="shared" si="17"/>
        <v>56</v>
      </c>
      <c r="R58">
        <f t="shared" si="18"/>
        <v>56</v>
      </c>
      <c r="S58">
        <f t="shared" si="19"/>
        <v>56</v>
      </c>
      <c r="W58">
        <f t="shared" si="26"/>
        <v>56</v>
      </c>
      <c r="X58">
        <f t="shared" si="26"/>
        <v>56</v>
      </c>
      <c r="Y58">
        <f t="shared" si="26"/>
        <v>56</v>
      </c>
      <c r="Z58">
        <f t="shared" si="26"/>
        <v>56</v>
      </c>
      <c r="AA58">
        <f t="shared" si="26"/>
        <v>56</v>
      </c>
      <c r="AE58">
        <f t="shared" si="27"/>
        <v>56</v>
      </c>
      <c r="AF58">
        <f t="shared" si="27"/>
        <v>56</v>
      </c>
      <c r="AG58">
        <f t="shared" si="27"/>
        <v>56</v>
      </c>
      <c r="AH58">
        <f t="shared" si="27"/>
        <v>56</v>
      </c>
      <c r="AI58">
        <f t="shared" si="27"/>
        <v>56</v>
      </c>
      <c r="AM58">
        <f t="shared" si="28"/>
        <v>56</v>
      </c>
      <c r="AN58">
        <f t="shared" si="28"/>
        <v>56</v>
      </c>
      <c r="AO58">
        <f t="shared" si="28"/>
        <v>56</v>
      </c>
      <c r="AP58">
        <f t="shared" si="28"/>
        <v>56</v>
      </c>
      <c r="AQ58">
        <f t="shared" si="28"/>
        <v>56</v>
      </c>
      <c r="AU58">
        <f t="shared" si="29"/>
        <v>56</v>
      </c>
      <c r="AV58">
        <f t="shared" si="29"/>
        <v>56</v>
      </c>
      <c r="AW58">
        <f t="shared" si="29"/>
        <v>56</v>
      </c>
      <c r="AX58">
        <f t="shared" si="29"/>
        <v>56</v>
      </c>
      <c r="AY58">
        <f t="shared" si="29"/>
        <v>56</v>
      </c>
      <c r="BC58">
        <f t="shared" si="30"/>
        <v>56</v>
      </c>
      <c r="BD58">
        <f t="shared" si="30"/>
        <v>56</v>
      </c>
      <c r="BE58">
        <f t="shared" si="30"/>
        <v>56</v>
      </c>
      <c r="BF58">
        <f t="shared" si="30"/>
        <v>56</v>
      </c>
      <c r="BG58">
        <f t="shared" si="30"/>
        <v>56</v>
      </c>
      <c r="BK58">
        <f t="shared" si="31"/>
        <v>56</v>
      </c>
      <c r="BL58">
        <f t="shared" si="32"/>
        <v>56</v>
      </c>
      <c r="BM58">
        <f t="shared" si="33"/>
        <v>56</v>
      </c>
      <c r="BN58">
        <f t="shared" si="34"/>
        <v>56</v>
      </c>
      <c r="BO58">
        <f t="shared" si="35"/>
        <v>56</v>
      </c>
      <c r="BQ58" s="6"/>
    </row>
    <row r="59" spans="14:69" x14ac:dyDescent="0.2">
      <c r="N59" s="15">
        <f t="shared" si="14"/>
        <v>55</v>
      </c>
      <c r="O59" s="7">
        <f t="shared" si="15"/>
        <v>55</v>
      </c>
      <c r="P59">
        <f t="shared" si="16"/>
        <v>55</v>
      </c>
      <c r="Q59">
        <f t="shared" si="17"/>
        <v>55</v>
      </c>
      <c r="R59">
        <f t="shared" si="18"/>
        <v>55</v>
      </c>
      <c r="S59">
        <f t="shared" si="19"/>
        <v>55</v>
      </c>
      <c r="W59">
        <f t="shared" si="26"/>
        <v>55</v>
      </c>
      <c r="X59">
        <f t="shared" si="26"/>
        <v>55</v>
      </c>
      <c r="Y59">
        <f t="shared" si="26"/>
        <v>55</v>
      </c>
      <c r="Z59">
        <f t="shared" si="26"/>
        <v>55</v>
      </c>
      <c r="AA59">
        <f t="shared" si="26"/>
        <v>55</v>
      </c>
      <c r="AE59">
        <f t="shared" si="27"/>
        <v>55</v>
      </c>
      <c r="AF59">
        <f t="shared" si="27"/>
        <v>55</v>
      </c>
      <c r="AG59">
        <f t="shared" si="27"/>
        <v>55</v>
      </c>
      <c r="AH59">
        <f t="shared" si="27"/>
        <v>55</v>
      </c>
      <c r="AI59">
        <f t="shared" si="27"/>
        <v>55</v>
      </c>
      <c r="AM59">
        <f t="shared" si="28"/>
        <v>55</v>
      </c>
      <c r="AN59">
        <f t="shared" si="28"/>
        <v>55</v>
      </c>
      <c r="AO59">
        <f t="shared" si="28"/>
        <v>55</v>
      </c>
      <c r="AP59">
        <f t="shared" si="28"/>
        <v>55</v>
      </c>
      <c r="AQ59">
        <f t="shared" si="28"/>
        <v>55</v>
      </c>
      <c r="AU59">
        <f t="shared" si="29"/>
        <v>55</v>
      </c>
      <c r="AV59">
        <f t="shared" si="29"/>
        <v>55</v>
      </c>
      <c r="AW59">
        <f t="shared" si="29"/>
        <v>55</v>
      </c>
      <c r="AX59">
        <f t="shared" si="29"/>
        <v>55</v>
      </c>
      <c r="AY59">
        <f t="shared" si="29"/>
        <v>55</v>
      </c>
      <c r="BC59">
        <f t="shared" si="30"/>
        <v>55</v>
      </c>
      <c r="BD59">
        <f t="shared" si="30"/>
        <v>55</v>
      </c>
      <c r="BE59">
        <f t="shared" si="30"/>
        <v>55</v>
      </c>
      <c r="BF59">
        <f t="shared" si="30"/>
        <v>55</v>
      </c>
      <c r="BG59">
        <f t="shared" si="30"/>
        <v>55</v>
      </c>
      <c r="BK59">
        <f t="shared" si="31"/>
        <v>55</v>
      </c>
      <c r="BL59">
        <f t="shared" si="32"/>
        <v>55</v>
      </c>
      <c r="BM59">
        <f t="shared" si="33"/>
        <v>55</v>
      </c>
      <c r="BN59">
        <f t="shared" si="34"/>
        <v>55</v>
      </c>
      <c r="BO59">
        <f t="shared" si="35"/>
        <v>55</v>
      </c>
      <c r="BQ59" s="6"/>
    </row>
    <row r="60" spans="14:69" x14ac:dyDescent="0.2">
      <c r="N60" s="15">
        <f t="shared" si="14"/>
        <v>54</v>
      </c>
      <c r="O60" s="7">
        <f t="shared" si="15"/>
        <v>54</v>
      </c>
      <c r="P60">
        <f t="shared" si="16"/>
        <v>54</v>
      </c>
      <c r="Q60">
        <f t="shared" si="17"/>
        <v>54</v>
      </c>
      <c r="R60">
        <f t="shared" si="18"/>
        <v>54</v>
      </c>
      <c r="S60">
        <f t="shared" si="19"/>
        <v>54</v>
      </c>
      <c r="W60">
        <f t="shared" si="26"/>
        <v>54</v>
      </c>
      <c r="X60">
        <f t="shared" si="26"/>
        <v>54</v>
      </c>
      <c r="Y60">
        <f t="shared" si="26"/>
        <v>54</v>
      </c>
      <c r="Z60">
        <f t="shared" si="26"/>
        <v>54</v>
      </c>
      <c r="AA60">
        <f t="shared" si="26"/>
        <v>54</v>
      </c>
      <c r="AE60">
        <f t="shared" si="27"/>
        <v>54</v>
      </c>
      <c r="AF60">
        <f t="shared" si="27"/>
        <v>54</v>
      </c>
      <c r="AG60">
        <f t="shared" si="27"/>
        <v>54</v>
      </c>
      <c r="AH60">
        <f t="shared" si="27"/>
        <v>54</v>
      </c>
      <c r="AI60">
        <f t="shared" si="27"/>
        <v>54</v>
      </c>
      <c r="AM60">
        <f t="shared" si="28"/>
        <v>54</v>
      </c>
      <c r="AN60">
        <f t="shared" si="28"/>
        <v>54</v>
      </c>
      <c r="AO60">
        <f t="shared" si="28"/>
        <v>54</v>
      </c>
      <c r="AP60">
        <f t="shared" si="28"/>
        <v>54</v>
      </c>
      <c r="AQ60">
        <f t="shared" si="28"/>
        <v>54</v>
      </c>
      <c r="AU60">
        <f t="shared" si="29"/>
        <v>54</v>
      </c>
      <c r="AV60">
        <f t="shared" si="29"/>
        <v>54</v>
      </c>
      <c r="AW60">
        <f t="shared" si="29"/>
        <v>54</v>
      </c>
      <c r="AX60">
        <f t="shared" si="29"/>
        <v>54</v>
      </c>
      <c r="AY60">
        <f t="shared" si="29"/>
        <v>54</v>
      </c>
      <c r="BC60">
        <f t="shared" si="30"/>
        <v>54</v>
      </c>
      <c r="BD60">
        <f t="shared" si="30"/>
        <v>54</v>
      </c>
      <c r="BE60">
        <f t="shared" si="30"/>
        <v>54</v>
      </c>
      <c r="BF60">
        <f t="shared" si="30"/>
        <v>54</v>
      </c>
      <c r="BG60">
        <f t="shared" si="30"/>
        <v>54</v>
      </c>
      <c r="BK60">
        <f t="shared" si="31"/>
        <v>54</v>
      </c>
      <c r="BL60">
        <f t="shared" si="32"/>
        <v>54</v>
      </c>
      <c r="BM60">
        <f t="shared" si="33"/>
        <v>54</v>
      </c>
      <c r="BN60">
        <f t="shared" si="34"/>
        <v>54</v>
      </c>
      <c r="BO60">
        <f t="shared" si="35"/>
        <v>54</v>
      </c>
      <c r="BQ60" s="6"/>
    </row>
    <row r="61" spans="14:69" x14ac:dyDescent="0.2">
      <c r="N61" s="15">
        <f t="shared" si="14"/>
        <v>53</v>
      </c>
      <c r="O61" s="7">
        <f t="shared" si="15"/>
        <v>53</v>
      </c>
      <c r="P61">
        <f t="shared" si="16"/>
        <v>53</v>
      </c>
      <c r="Q61">
        <f t="shared" si="17"/>
        <v>53</v>
      </c>
      <c r="R61">
        <f t="shared" si="18"/>
        <v>53</v>
      </c>
      <c r="S61">
        <f t="shared" si="19"/>
        <v>53</v>
      </c>
      <c r="W61">
        <f t="shared" si="26"/>
        <v>53</v>
      </c>
      <c r="X61">
        <f t="shared" si="26"/>
        <v>53</v>
      </c>
      <c r="Y61">
        <f t="shared" si="26"/>
        <v>53</v>
      </c>
      <c r="Z61">
        <f t="shared" si="26"/>
        <v>53</v>
      </c>
      <c r="AA61">
        <f t="shared" si="26"/>
        <v>53</v>
      </c>
      <c r="AE61">
        <f t="shared" si="27"/>
        <v>53</v>
      </c>
      <c r="AF61">
        <f t="shared" si="27"/>
        <v>53</v>
      </c>
      <c r="AG61">
        <f t="shared" si="27"/>
        <v>53</v>
      </c>
      <c r="AH61">
        <f t="shared" si="27"/>
        <v>53</v>
      </c>
      <c r="AI61">
        <f t="shared" si="27"/>
        <v>53</v>
      </c>
      <c r="AM61">
        <f t="shared" si="28"/>
        <v>53</v>
      </c>
      <c r="AN61">
        <f t="shared" si="28"/>
        <v>53</v>
      </c>
      <c r="AO61">
        <f t="shared" si="28"/>
        <v>53</v>
      </c>
      <c r="AP61">
        <f t="shared" si="28"/>
        <v>53</v>
      </c>
      <c r="AQ61">
        <f t="shared" si="28"/>
        <v>53</v>
      </c>
      <c r="AU61">
        <f t="shared" si="29"/>
        <v>53</v>
      </c>
      <c r="AV61">
        <f t="shared" si="29"/>
        <v>53</v>
      </c>
      <c r="AW61">
        <f t="shared" si="29"/>
        <v>53</v>
      </c>
      <c r="AX61">
        <f t="shared" si="29"/>
        <v>53</v>
      </c>
      <c r="AY61">
        <f t="shared" si="29"/>
        <v>53</v>
      </c>
      <c r="BC61">
        <f t="shared" si="30"/>
        <v>53</v>
      </c>
      <c r="BD61">
        <f t="shared" si="30"/>
        <v>53</v>
      </c>
      <c r="BE61">
        <f t="shared" si="30"/>
        <v>53</v>
      </c>
      <c r="BF61">
        <f t="shared" si="30"/>
        <v>53</v>
      </c>
      <c r="BG61">
        <f t="shared" si="30"/>
        <v>53</v>
      </c>
      <c r="BK61">
        <f t="shared" si="31"/>
        <v>53</v>
      </c>
      <c r="BL61">
        <f t="shared" si="32"/>
        <v>53</v>
      </c>
      <c r="BM61">
        <f t="shared" si="33"/>
        <v>53</v>
      </c>
      <c r="BN61">
        <f t="shared" si="34"/>
        <v>53</v>
      </c>
      <c r="BO61">
        <f t="shared" si="35"/>
        <v>53</v>
      </c>
      <c r="BQ61" s="6"/>
    </row>
    <row r="62" spans="14:69" x14ac:dyDescent="0.2">
      <c r="N62" s="15">
        <f t="shared" si="14"/>
        <v>52</v>
      </c>
      <c r="O62" s="7">
        <f t="shared" si="15"/>
        <v>52</v>
      </c>
      <c r="P62">
        <f t="shared" si="16"/>
        <v>52</v>
      </c>
      <c r="Q62">
        <f t="shared" si="17"/>
        <v>52</v>
      </c>
      <c r="R62">
        <f t="shared" si="18"/>
        <v>52</v>
      </c>
      <c r="S62">
        <f t="shared" si="19"/>
        <v>52</v>
      </c>
      <c r="W62">
        <f t="shared" si="26"/>
        <v>52</v>
      </c>
      <c r="X62">
        <f t="shared" si="26"/>
        <v>52</v>
      </c>
      <c r="Y62">
        <f t="shared" si="26"/>
        <v>52</v>
      </c>
      <c r="Z62">
        <f t="shared" si="26"/>
        <v>52</v>
      </c>
      <c r="AA62">
        <f t="shared" si="26"/>
        <v>52</v>
      </c>
      <c r="AE62">
        <f t="shared" si="27"/>
        <v>52</v>
      </c>
      <c r="AF62">
        <f t="shared" si="27"/>
        <v>52</v>
      </c>
      <c r="AG62">
        <f t="shared" si="27"/>
        <v>52</v>
      </c>
      <c r="AH62">
        <f t="shared" si="27"/>
        <v>52</v>
      </c>
      <c r="AI62">
        <f t="shared" si="27"/>
        <v>52</v>
      </c>
      <c r="AM62">
        <f t="shared" si="28"/>
        <v>52</v>
      </c>
      <c r="AN62">
        <f t="shared" si="28"/>
        <v>52</v>
      </c>
      <c r="AO62">
        <f t="shared" si="28"/>
        <v>52</v>
      </c>
      <c r="AP62">
        <f t="shared" si="28"/>
        <v>52</v>
      </c>
      <c r="AQ62">
        <f t="shared" si="28"/>
        <v>52</v>
      </c>
      <c r="AU62">
        <f t="shared" si="29"/>
        <v>52</v>
      </c>
      <c r="AV62">
        <f t="shared" si="29"/>
        <v>52</v>
      </c>
      <c r="AW62">
        <f t="shared" si="29"/>
        <v>52</v>
      </c>
      <c r="AX62">
        <f t="shared" si="29"/>
        <v>52</v>
      </c>
      <c r="AY62">
        <f t="shared" si="29"/>
        <v>52</v>
      </c>
      <c r="BC62">
        <f t="shared" si="30"/>
        <v>52</v>
      </c>
      <c r="BD62">
        <f t="shared" si="30"/>
        <v>52</v>
      </c>
      <c r="BE62">
        <f t="shared" si="30"/>
        <v>52</v>
      </c>
      <c r="BF62">
        <f t="shared" si="30"/>
        <v>52</v>
      </c>
      <c r="BG62">
        <f t="shared" si="30"/>
        <v>52</v>
      </c>
      <c r="BK62">
        <f t="shared" si="31"/>
        <v>52</v>
      </c>
      <c r="BL62">
        <f t="shared" si="32"/>
        <v>52</v>
      </c>
      <c r="BM62">
        <f t="shared" si="33"/>
        <v>52</v>
      </c>
      <c r="BN62">
        <f t="shared" si="34"/>
        <v>52</v>
      </c>
      <c r="BO62">
        <f t="shared" si="35"/>
        <v>52</v>
      </c>
      <c r="BQ62" s="6"/>
    </row>
    <row r="63" spans="14:69" x14ac:dyDescent="0.2">
      <c r="N63" s="15">
        <f t="shared" si="14"/>
        <v>51</v>
      </c>
      <c r="O63" s="7">
        <f t="shared" si="15"/>
        <v>51</v>
      </c>
      <c r="P63">
        <f t="shared" si="16"/>
        <v>51</v>
      </c>
      <c r="Q63">
        <f t="shared" si="17"/>
        <v>51</v>
      </c>
      <c r="R63">
        <f t="shared" si="18"/>
        <v>51</v>
      </c>
      <c r="S63">
        <f t="shared" si="19"/>
        <v>51</v>
      </c>
      <c r="W63">
        <f t="shared" ref="W63:AA78" si="36">IF(+W62-1&gt;=0,+W62-1,"")</f>
        <v>51</v>
      </c>
      <c r="X63">
        <f t="shared" si="36"/>
        <v>51</v>
      </c>
      <c r="Y63">
        <f t="shared" si="36"/>
        <v>51</v>
      </c>
      <c r="Z63">
        <f t="shared" si="36"/>
        <v>51</v>
      </c>
      <c r="AA63">
        <f t="shared" si="36"/>
        <v>51</v>
      </c>
      <c r="AE63">
        <f t="shared" ref="AE63:AI78" si="37">IF(+AE62-1&gt;=0,+AE62-1,"")</f>
        <v>51</v>
      </c>
      <c r="AF63">
        <f t="shared" si="37"/>
        <v>51</v>
      </c>
      <c r="AG63">
        <f t="shared" si="37"/>
        <v>51</v>
      </c>
      <c r="AH63">
        <f t="shared" si="37"/>
        <v>51</v>
      </c>
      <c r="AI63">
        <f t="shared" si="37"/>
        <v>51</v>
      </c>
      <c r="AM63">
        <f t="shared" ref="AM63:AQ78" si="38">IF(+AM62-1&gt;=0,+AM62-1,"")</f>
        <v>51</v>
      </c>
      <c r="AN63">
        <f t="shared" si="38"/>
        <v>51</v>
      </c>
      <c r="AO63">
        <f t="shared" si="38"/>
        <v>51</v>
      </c>
      <c r="AP63">
        <f t="shared" si="38"/>
        <v>51</v>
      </c>
      <c r="AQ63">
        <f t="shared" si="38"/>
        <v>51</v>
      </c>
      <c r="AU63">
        <f t="shared" ref="AU63:AY78" si="39">IF(+AU62-1&gt;=0,+AU62-1,"")</f>
        <v>51</v>
      </c>
      <c r="AV63">
        <f t="shared" si="39"/>
        <v>51</v>
      </c>
      <c r="AW63">
        <f t="shared" si="39"/>
        <v>51</v>
      </c>
      <c r="AX63">
        <f t="shared" si="39"/>
        <v>51</v>
      </c>
      <c r="AY63">
        <f t="shared" si="39"/>
        <v>51</v>
      </c>
      <c r="BC63">
        <f t="shared" ref="BC63:BG78" si="40">IF(+BC62-1&gt;=0,+BC62-1,"")</f>
        <v>51</v>
      </c>
      <c r="BD63">
        <f t="shared" si="40"/>
        <v>51</v>
      </c>
      <c r="BE63">
        <f t="shared" si="40"/>
        <v>51</v>
      </c>
      <c r="BF63">
        <f t="shared" si="40"/>
        <v>51</v>
      </c>
      <c r="BG63">
        <f t="shared" si="40"/>
        <v>51</v>
      </c>
      <c r="BK63">
        <f t="shared" si="31"/>
        <v>51</v>
      </c>
      <c r="BL63">
        <f t="shared" si="32"/>
        <v>51</v>
      </c>
      <c r="BM63">
        <f t="shared" si="33"/>
        <v>51</v>
      </c>
      <c r="BN63">
        <f t="shared" si="34"/>
        <v>51</v>
      </c>
      <c r="BO63">
        <f t="shared" si="35"/>
        <v>51</v>
      </c>
      <c r="BQ63" s="6"/>
    </row>
    <row r="64" spans="14:69" x14ac:dyDescent="0.2">
      <c r="N64" s="15">
        <f t="shared" si="14"/>
        <v>50</v>
      </c>
      <c r="O64" s="7">
        <f t="shared" si="15"/>
        <v>50</v>
      </c>
      <c r="P64">
        <f t="shared" si="16"/>
        <v>50</v>
      </c>
      <c r="Q64">
        <f t="shared" si="17"/>
        <v>50</v>
      </c>
      <c r="R64">
        <f t="shared" si="18"/>
        <v>50</v>
      </c>
      <c r="S64">
        <f t="shared" si="19"/>
        <v>50</v>
      </c>
      <c r="W64">
        <f t="shared" si="36"/>
        <v>50</v>
      </c>
      <c r="X64">
        <f t="shared" si="36"/>
        <v>50</v>
      </c>
      <c r="Y64">
        <f t="shared" si="36"/>
        <v>50</v>
      </c>
      <c r="Z64">
        <f t="shared" si="36"/>
        <v>50</v>
      </c>
      <c r="AA64">
        <f t="shared" si="36"/>
        <v>50</v>
      </c>
      <c r="AE64">
        <f t="shared" si="37"/>
        <v>50</v>
      </c>
      <c r="AF64">
        <f t="shared" si="37"/>
        <v>50</v>
      </c>
      <c r="AG64">
        <f t="shared" si="37"/>
        <v>50</v>
      </c>
      <c r="AH64">
        <f t="shared" si="37"/>
        <v>50</v>
      </c>
      <c r="AI64">
        <f t="shared" si="37"/>
        <v>50</v>
      </c>
      <c r="AM64">
        <f t="shared" si="38"/>
        <v>50</v>
      </c>
      <c r="AN64">
        <f t="shared" si="38"/>
        <v>50</v>
      </c>
      <c r="AO64">
        <f t="shared" si="38"/>
        <v>50</v>
      </c>
      <c r="AP64">
        <f t="shared" si="38"/>
        <v>50</v>
      </c>
      <c r="AQ64">
        <f t="shared" si="38"/>
        <v>50</v>
      </c>
      <c r="AU64">
        <f t="shared" si="39"/>
        <v>50</v>
      </c>
      <c r="AV64">
        <f t="shared" si="39"/>
        <v>50</v>
      </c>
      <c r="AW64">
        <f t="shared" si="39"/>
        <v>50</v>
      </c>
      <c r="AX64">
        <f t="shared" si="39"/>
        <v>50</v>
      </c>
      <c r="AY64">
        <f t="shared" si="39"/>
        <v>50</v>
      </c>
      <c r="BC64">
        <f t="shared" si="40"/>
        <v>50</v>
      </c>
      <c r="BD64">
        <f t="shared" si="40"/>
        <v>50</v>
      </c>
      <c r="BE64">
        <f t="shared" si="40"/>
        <v>50</v>
      </c>
      <c r="BF64">
        <f t="shared" si="40"/>
        <v>50</v>
      </c>
      <c r="BG64">
        <f t="shared" si="40"/>
        <v>50</v>
      </c>
      <c r="BK64">
        <f t="shared" si="31"/>
        <v>50</v>
      </c>
      <c r="BL64">
        <f t="shared" si="32"/>
        <v>50</v>
      </c>
      <c r="BM64">
        <f t="shared" si="33"/>
        <v>50</v>
      </c>
      <c r="BN64">
        <f t="shared" si="34"/>
        <v>50</v>
      </c>
      <c r="BO64">
        <f t="shared" si="35"/>
        <v>50</v>
      </c>
      <c r="BQ64" s="6"/>
    </row>
    <row r="65" spans="14:69" x14ac:dyDescent="0.2">
      <c r="N65" s="15">
        <f t="shared" si="14"/>
        <v>49</v>
      </c>
      <c r="O65" s="7">
        <f t="shared" si="15"/>
        <v>49</v>
      </c>
      <c r="P65">
        <f t="shared" si="16"/>
        <v>49</v>
      </c>
      <c r="Q65">
        <f t="shared" si="17"/>
        <v>49</v>
      </c>
      <c r="R65">
        <f t="shared" si="18"/>
        <v>49</v>
      </c>
      <c r="S65">
        <f t="shared" si="19"/>
        <v>49</v>
      </c>
      <c r="W65">
        <f t="shared" si="36"/>
        <v>49</v>
      </c>
      <c r="X65">
        <f t="shared" si="36"/>
        <v>49</v>
      </c>
      <c r="Y65">
        <f t="shared" si="36"/>
        <v>49</v>
      </c>
      <c r="Z65">
        <f t="shared" si="36"/>
        <v>49</v>
      </c>
      <c r="AA65">
        <f t="shared" si="36"/>
        <v>49</v>
      </c>
      <c r="AE65">
        <f t="shared" si="37"/>
        <v>49</v>
      </c>
      <c r="AF65">
        <f t="shared" si="37"/>
        <v>49</v>
      </c>
      <c r="AG65">
        <f t="shared" si="37"/>
        <v>49</v>
      </c>
      <c r="AH65">
        <f t="shared" si="37"/>
        <v>49</v>
      </c>
      <c r="AI65">
        <f t="shared" si="37"/>
        <v>49</v>
      </c>
      <c r="AM65">
        <f t="shared" si="38"/>
        <v>49</v>
      </c>
      <c r="AN65">
        <f t="shared" si="38"/>
        <v>49</v>
      </c>
      <c r="AO65">
        <f t="shared" si="38"/>
        <v>49</v>
      </c>
      <c r="AP65">
        <f t="shared" si="38"/>
        <v>49</v>
      </c>
      <c r="AQ65">
        <f t="shared" si="38"/>
        <v>49</v>
      </c>
      <c r="AU65">
        <f t="shared" si="39"/>
        <v>49</v>
      </c>
      <c r="AV65">
        <f t="shared" si="39"/>
        <v>49</v>
      </c>
      <c r="AW65">
        <f t="shared" si="39"/>
        <v>49</v>
      </c>
      <c r="AX65">
        <f t="shared" si="39"/>
        <v>49</v>
      </c>
      <c r="AY65">
        <f t="shared" si="39"/>
        <v>49</v>
      </c>
      <c r="BC65">
        <f t="shared" si="40"/>
        <v>49</v>
      </c>
      <c r="BD65">
        <f t="shared" si="40"/>
        <v>49</v>
      </c>
      <c r="BE65">
        <f t="shared" si="40"/>
        <v>49</v>
      </c>
      <c r="BF65">
        <f t="shared" si="40"/>
        <v>49</v>
      </c>
      <c r="BG65">
        <f t="shared" si="40"/>
        <v>49</v>
      </c>
      <c r="BK65">
        <f t="shared" si="31"/>
        <v>49</v>
      </c>
      <c r="BL65">
        <f t="shared" si="32"/>
        <v>49</v>
      </c>
      <c r="BM65">
        <f t="shared" si="33"/>
        <v>49</v>
      </c>
      <c r="BN65">
        <f t="shared" si="34"/>
        <v>49</v>
      </c>
      <c r="BO65">
        <f t="shared" si="35"/>
        <v>49</v>
      </c>
      <c r="BQ65" s="6"/>
    </row>
    <row r="66" spans="14:69" x14ac:dyDescent="0.2">
      <c r="N66" s="15">
        <f t="shared" si="14"/>
        <v>48</v>
      </c>
      <c r="O66" s="7">
        <f t="shared" si="15"/>
        <v>48</v>
      </c>
      <c r="P66">
        <f t="shared" si="16"/>
        <v>48</v>
      </c>
      <c r="Q66">
        <f t="shared" si="17"/>
        <v>48</v>
      </c>
      <c r="R66">
        <f t="shared" si="18"/>
        <v>48</v>
      </c>
      <c r="S66">
        <f t="shared" si="19"/>
        <v>48</v>
      </c>
      <c r="W66">
        <f t="shared" si="36"/>
        <v>48</v>
      </c>
      <c r="X66">
        <f t="shared" si="36"/>
        <v>48</v>
      </c>
      <c r="Y66">
        <f t="shared" si="36"/>
        <v>48</v>
      </c>
      <c r="Z66">
        <f t="shared" si="36"/>
        <v>48</v>
      </c>
      <c r="AA66">
        <f t="shared" si="36"/>
        <v>48</v>
      </c>
      <c r="AE66">
        <f t="shared" si="37"/>
        <v>48</v>
      </c>
      <c r="AF66">
        <f t="shared" si="37"/>
        <v>48</v>
      </c>
      <c r="AG66">
        <f t="shared" si="37"/>
        <v>48</v>
      </c>
      <c r="AH66">
        <f t="shared" si="37"/>
        <v>48</v>
      </c>
      <c r="AI66">
        <f t="shared" si="37"/>
        <v>48</v>
      </c>
      <c r="AM66">
        <f t="shared" si="38"/>
        <v>48</v>
      </c>
      <c r="AN66">
        <f t="shared" si="38"/>
        <v>48</v>
      </c>
      <c r="AO66">
        <f t="shared" si="38"/>
        <v>48</v>
      </c>
      <c r="AP66">
        <f t="shared" si="38"/>
        <v>48</v>
      </c>
      <c r="AQ66">
        <f t="shared" si="38"/>
        <v>48</v>
      </c>
      <c r="AU66">
        <f t="shared" si="39"/>
        <v>48</v>
      </c>
      <c r="AV66">
        <f t="shared" si="39"/>
        <v>48</v>
      </c>
      <c r="AW66">
        <f t="shared" si="39"/>
        <v>48</v>
      </c>
      <c r="AX66">
        <f t="shared" si="39"/>
        <v>48</v>
      </c>
      <c r="AY66">
        <f t="shared" si="39"/>
        <v>48</v>
      </c>
      <c r="BC66">
        <f t="shared" si="40"/>
        <v>48</v>
      </c>
      <c r="BD66">
        <f t="shared" si="40"/>
        <v>48</v>
      </c>
      <c r="BE66">
        <f t="shared" si="40"/>
        <v>48</v>
      </c>
      <c r="BF66">
        <f t="shared" si="40"/>
        <v>48</v>
      </c>
      <c r="BG66">
        <f t="shared" si="40"/>
        <v>48</v>
      </c>
      <c r="BK66">
        <f t="shared" si="31"/>
        <v>48</v>
      </c>
      <c r="BL66">
        <f t="shared" si="32"/>
        <v>48</v>
      </c>
      <c r="BM66">
        <f t="shared" si="33"/>
        <v>48</v>
      </c>
      <c r="BN66">
        <f t="shared" si="34"/>
        <v>48</v>
      </c>
      <c r="BO66">
        <f t="shared" si="35"/>
        <v>48</v>
      </c>
      <c r="BQ66" s="6"/>
    </row>
    <row r="67" spans="14:69" x14ac:dyDescent="0.2">
      <c r="N67" s="15">
        <f t="shared" si="14"/>
        <v>47</v>
      </c>
      <c r="O67" s="7">
        <f t="shared" si="15"/>
        <v>47</v>
      </c>
      <c r="P67">
        <f t="shared" si="16"/>
        <v>47</v>
      </c>
      <c r="Q67">
        <f t="shared" si="17"/>
        <v>47</v>
      </c>
      <c r="R67">
        <f t="shared" si="18"/>
        <v>47</v>
      </c>
      <c r="S67">
        <f t="shared" si="19"/>
        <v>47</v>
      </c>
      <c r="W67">
        <f t="shared" si="36"/>
        <v>47</v>
      </c>
      <c r="X67">
        <f t="shared" si="36"/>
        <v>47</v>
      </c>
      <c r="Y67">
        <f t="shared" si="36"/>
        <v>47</v>
      </c>
      <c r="Z67">
        <f t="shared" si="36"/>
        <v>47</v>
      </c>
      <c r="AA67">
        <f t="shared" si="36"/>
        <v>47</v>
      </c>
      <c r="AE67">
        <f t="shared" si="37"/>
        <v>47</v>
      </c>
      <c r="AF67">
        <f t="shared" si="37"/>
        <v>47</v>
      </c>
      <c r="AG67">
        <f t="shared" si="37"/>
        <v>47</v>
      </c>
      <c r="AH67">
        <f t="shared" si="37"/>
        <v>47</v>
      </c>
      <c r="AI67">
        <f t="shared" si="37"/>
        <v>47</v>
      </c>
      <c r="AM67">
        <f t="shared" si="38"/>
        <v>47</v>
      </c>
      <c r="AN67">
        <f t="shared" si="38"/>
        <v>47</v>
      </c>
      <c r="AO67">
        <f t="shared" si="38"/>
        <v>47</v>
      </c>
      <c r="AP67">
        <f t="shared" si="38"/>
        <v>47</v>
      </c>
      <c r="AQ67">
        <f t="shared" si="38"/>
        <v>47</v>
      </c>
      <c r="AU67">
        <f t="shared" si="39"/>
        <v>47</v>
      </c>
      <c r="AV67">
        <f t="shared" si="39"/>
        <v>47</v>
      </c>
      <c r="AW67">
        <f t="shared" si="39"/>
        <v>47</v>
      </c>
      <c r="AX67">
        <f t="shared" si="39"/>
        <v>47</v>
      </c>
      <c r="AY67">
        <f t="shared" si="39"/>
        <v>47</v>
      </c>
      <c r="BC67">
        <f t="shared" si="40"/>
        <v>47</v>
      </c>
      <c r="BD67">
        <f t="shared" si="40"/>
        <v>47</v>
      </c>
      <c r="BE67">
        <f t="shared" si="40"/>
        <v>47</v>
      </c>
      <c r="BF67">
        <f t="shared" si="40"/>
        <v>47</v>
      </c>
      <c r="BG67">
        <f t="shared" si="40"/>
        <v>47</v>
      </c>
      <c r="BK67">
        <f t="shared" si="31"/>
        <v>47</v>
      </c>
      <c r="BL67">
        <f t="shared" si="32"/>
        <v>47</v>
      </c>
      <c r="BM67">
        <f t="shared" si="33"/>
        <v>47</v>
      </c>
      <c r="BN67">
        <f t="shared" si="34"/>
        <v>47</v>
      </c>
      <c r="BO67">
        <f t="shared" si="35"/>
        <v>47</v>
      </c>
      <c r="BQ67" s="6"/>
    </row>
    <row r="68" spans="14:69" x14ac:dyDescent="0.2">
      <c r="N68" s="15">
        <f t="shared" si="14"/>
        <v>46</v>
      </c>
      <c r="O68" s="7">
        <f t="shared" si="15"/>
        <v>46</v>
      </c>
      <c r="P68">
        <f t="shared" si="16"/>
        <v>46</v>
      </c>
      <c r="Q68">
        <f t="shared" si="17"/>
        <v>46</v>
      </c>
      <c r="R68">
        <f t="shared" si="18"/>
        <v>46</v>
      </c>
      <c r="S68">
        <f t="shared" si="19"/>
        <v>46</v>
      </c>
      <c r="W68">
        <f t="shared" si="36"/>
        <v>46</v>
      </c>
      <c r="X68">
        <f t="shared" si="36"/>
        <v>46</v>
      </c>
      <c r="Y68">
        <f t="shared" si="36"/>
        <v>46</v>
      </c>
      <c r="Z68">
        <f t="shared" si="36"/>
        <v>46</v>
      </c>
      <c r="AA68">
        <f t="shared" si="36"/>
        <v>46</v>
      </c>
      <c r="AE68">
        <f t="shared" si="37"/>
        <v>46</v>
      </c>
      <c r="AF68">
        <f t="shared" si="37"/>
        <v>46</v>
      </c>
      <c r="AG68">
        <f t="shared" si="37"/>
        <v>46</v>
      </c>
      <c r="AH68">
        <f t="shared" si="37"/>
        <v>46</v>
      </c>
      <c r="AI68">
        <f t="shared" si="37"/>
        <v>46</v>
      </c>
      <c r="AM68">
        <f t="shared" si="38"/>
        <v>46</v>
      </c>
      <c r="AN68">
        <f t="shared" si="38"/>
        <v>46</v>
      </c>
      <c r="AO68">
        <f t="shared" si="38"/>
        <v>46</v>
      </c>
      <c r="AP68">
        <f t="shared" si="38"/>
        <v>46</v>
      </c>
      <c r="AQ68">
        <f t="shared" si="38"/>
        <v>46</v>
      </c>
      <c r="AU68">
        <f t="shared" si="39"/>
        <v>46</v>
      </c>
      <c r="AV68">
        <f t="shared" si="39"/>
        <v>46</v>
      </c>
      <c r="AW68">
        <f t="shared" si="39"/>
        <v>46</v>
      </c>
      <c r="AX68">
        <f t="shared" si="39"/>
        <v>46</v>
      </c>
      <c r="AY68">
        <f t="shared" si="39"/>
        <v>46</v>
      </c>
      <c r="BC68">
        <f t="shared" si="40"/>
        <v>46</v>
      </c>
      <c r="BD68">
        <f t="shared" si="40"/>
        <v>46</v>
      </c>
      <c r="BE68">
        <f t="shared" si="40"/>
        <v>46</v>
      </c>
      <c r="BF68">
        <f t="shared" si="40"/>
        <v>46</v>
      </c>
      <c r="BG68">
        <f t="shared" si="40"/>
        <v>46</v>
      </c>
      <c r="BK68">
        <f t="shared" si="31"/>
        <v>46</v>
      </c>
      <c r="BL68">
        <f t="shared" si="32"/>
        <v>46</v>
      </c>
      <c r="BM68">
        <f t="shared" si="33"/>
        <v>46</v>
      </c>
      <c r="BN68">
        <f t="shared" si="34"/>
        <v>46</v>
      </c>
      <c r="BO68">
        <f t="shared" si="35"/>
        <v>46</v>
      </c>
      <c r="BQ68" s="6"/>
    </row>
    <row r="69" spans="14:69" x14ac:dyDescent="0.2">
      <c r="N69" s="15">
        <f t="shared" si="14"/>
        <v>45</v>
      </c>
      <c r="O69" s="7">
        <f t="shared" si="15"/>
        <v>45</v>
      </c>
      <c r="P69">
        <f t="shared" si="16"/>
        <v>45</v>
      </c>
      <c r="Q69">
        <f t="shared" si="17"/>
        <v>45</v>
      </c>
      <c r="R69">
        <f t="shared" si="18"/>
        <v>45</v>
      </c>
      <c r="S69">
        <f t="shared" si="19"/>
        <v>45</v>
      </c>
      <c r="W69">
        <f t="shared" si="36"/>
        <v>45</v>
      </c>
      <c r="X69">
        <f t="shared" si="36"/>
        <v>45</v>
      </c>
      <c r="Y69">
        <f t="shared" si="36"/>
        <v>45</v>
      </c>
      <c r="Z69">
        <f t="shared" si="36"/>
        <v>45</v>
      </c>
      <c r="AA69">
        <f t="shared" si="36"/>
        <v>45</v>
      </c>
      <c r="AE69">
        <f t="shared" si="37"/>
        <v>45</v>
      </c>
      <c r="AF69">
        <f t="shared" si="37"/>
        <v>45</v>
      </c>
      <c r="AG69">
        <f t="shared" si="37"/>
        <v>45</v>
      </c>
      <c r="AH69">
        <f t="shared" si="37"/>
        <v>45</v>
      </c>
      <c r="AI69">
        <f t="shared" si="37"/>
        <v>45</v>
      </c>
      <c r="AM69">
        <f t="shared" si="38"/>
        <v>45</v>
      </c>
      <c r="AN69">
        <f t="shared" si="38"/>
        <v>45</v>
      </c>
      <c r="AO69">
        <f t="shared" si="38"/>
        <v>45</v>
      </c>
      <c r="AP69">
        <f t="shared" si="38"/>
        <v>45</v>
      </c>
      <c r="AQ69">
        <f t="shared" si="38"/>
        <v>45</v>
      </c>
      <c r="AU69">
        <f t="shared" si="39"/>
        <v>45</v>
      </c>
      <c r="AV69">
        <f t="shared" si="39"/>
        <v>45</v>
      </c>
      <c r="AW69">
        <f t="shared" si="39"/>
        <v>45</v>
      </c>
      <c r="AX69">
        <f t="shared" si="39"/>
        <v>45</v>
      </c>
      <c r="AY69">
        <f t="shared" si="39"/>
        <v>45</v>
      </c>
      <c r="BC69">
        <f t="shared" si="40"/>
        <v>45</v>
      </c>
      <c r="BD69">
        <f t="shared" si="40"/>
        <v>45</v>
      </c>
      <c r="BE69">
        <f t="shared" si="40"/>
        <v>45</v>
      </c>
      <c r="BF69">
        <f t="shared" si="40"/>
        <v>45</v>
      </c>
      <c r="BG69">
        <f t="shared" si="40"/>
        <v>45</v>
      </c>
      <c r="BK69">
        <f t="shared" si="31"/>
        <v>45</v>
      </c>
      <c r="BL69">
        <f t="shared" si="32"/>
        <v>45</v>
      </c>
      <c r="BM69">
        <f t="shared" si="33"/>
        <v>45</v>
      </c>
      <c r="BN69">
        <f t="shared" si="34"/>
        <v>45</v>
      </c>
      <c r="BO69">
        <f t="shared" si="35"/>
        <v>45</v>
      </c>
      <c r="BQ69" s="6"/>
    </row>
    <row r="70" spans="14:69" x14ac:dyDescent="0.2">
      <c r="N70" s="15">
        <f t="shared" si="14"/>
        <v>44</v>
      </c>
      <c r="O70" s="7">
        <f t="shared" si="15"/>
        <v>44</v>
      </c>
      <c r="P70">
        <f t="shared" si="16"/>
        <v>44</v>
      </c>
      <c r="Q70">
        <f t="shared" si="17"/>
        <v>44</v>
      </c>
      <c r="R70">
        <f t="shared" si="18"/>
        <v>44</v>
      </c>
      <c r="S70">
        <f t="shared" si="19"/>
        <v>44</v>
      </c>
      <c r="W70">
        <f t="shared" si="36"/>
        <v>44</v>
      </c>
      <c r="X70">
        <f t="shared" si="36"/>
        <v>44</v>
      </c>
      <c r="Y70">
        <f t="shared" si="36"/>
        <v>44</v>
      </c>
      <c r="Z70">
        <f t="shared" si="36"/>
        <v>44</v>
      </c>
      <c r="AA70">
        <f t="shared" si="36"/>
        <v>44</v>
      </c>
      <c r="AE70">
        <f t="shared" si="37"/>
        <v>44</v>
      </c>
      <c r="AF70">
        <f t="shared" si="37"/>
        <v>44</v>
      </c>
      <c r="AG70">
        <f t="shared" si="37"/>
        <v>44</v>
      </c>
      <c r="AH70">
        <f t="shared" si="37"/>
        <v>44</v>
      </c>
      <c r="AI70">
        <f t="shared" si="37"/>
        <v>44</v>
      </c>
      <c r="AM70">
        <f t="shared" si="38"/>
        <v>44</v>
      </c>
      <c r="AN70">
        <f t="shared" si="38"/>
        <v>44</v>
      </c>
      <c r="AO70">
        <f t="shared" si="38"/>
        <v>44</v>
      </c>
      <c r="AP70">
        <f t="shared" si="38"/>
        <v>44</v>
      </c>
      <c r="AQ70">
        <f t="shared" si="38"/>
        <v>44</v>
      </c>
      <c r="AU70">
        <f t="shared" si="39"/>
        <v>44</v>
      </c>
      <c r="AV70">
        <f t="shared" si="39"/>
        <v>44</v>
      </c>
      <c r="AW70">
        <f t="shared" si="39"/>
        <v>44</v>
      </c>
      <c r="AX70">
        <f t="shared" si="39"/>
        <v>44</v>
      </c>
      <c r="AY70">
        <f t="shared" si="39"/>
        <v>44</v>
      </c>
      <c r="BC70">
        <f t="shared" si="40"/>
        <v>44</v>
      </c>
      <c r="BD70">
        <f t="shared" si="40"/>
        <v>44</v>
      </c>
      <c r="BE70">
        <f t="shared" si="40"/>
        <v>44</v>
      </c>
      <c r="BF70">
        <f t="shared" si="40"/>
        <v>44</v>
      </c>
      <c r="BG70">
        <f t="shared" si="40"/>
        <v>44</v>
      </c>
      <c r="BK70">
        <f t="shared" si="31"/>
        <v>44</v>
      </c>
      <c r="BL70">
        <f t="shared" si="32"/>
        <v>44</v>
      </c>
      <c r="BM70">
        <f t="shared" si="33"/>
        <v>44</v>
      </c>
      <c r="BN70">
        <f t="shared" si="34"/>
        <v>44</v>
      </c>
      <c r="BO70">
        <f t="shared" si="35"/>
        <v>44</v>
      </c>
      <c r="BQ70" s="6"/>
    </row>
    <row r="71" spans="14:69" x14ac:dyDescent="0.2">
      <c r="N71" s="15">
        <f t="shared" si="14"/>
        <v>43</v>
      </c>
      <c r="O71" s="7">
        <f t="shared" si="15"/>
        <v>43</v>
      </c>
      <c r="P71">
        <f t="shared" si="16"/>
        <v>43</v>
      </c>
      <c r="Q71">
        <f t="shared" si="17"/>
        <v>43</v>
      </c>
      <c r="R71">
        <f t="shared" si="18"/>
        <v>43</v>
      </c>
      <c r="S71">
        <f t="shared" si="19"/>
        <v>43</v>
      </c>
      <c r="W71">
        <f t="shared" si="36"/>
        <v>43</v>
      </c>
      <c r="X71">
        <f t="shared" si="36"/>
        <v>43</v>
      </c>
      <c r="Y71">
        <f t="shared" si="36"/>
        <v>43</v>
      </c>
      <c r="Z71">
        <f t="shared" si="36"/>
        <v>43</v>
      </c>
      <c r="AA71">
        <f t="shared" si="36"/>
        <v>43</v>
      </c>
      <c r="AE71">
        <f t="shared" si="37"/>
        <v>43</v>
      </c>
      <c r="AF71">
        <f t="shared" si="37"/>
        <v>43</v>
      </c>
      <c r="AG71">
        <f t="shared" si="37"/>
        <v>43</v>
      </c>
      <c r="AH71">
        <f t="shared" si="37"/>
        <v>43</v>
      </c>
      <c r="AI71">
        <f t="shared" si="37"/>
        <v>43</v>
      </c>
      <c r="AM71">
        <f t="shared" si="38"/>
        <v>43</v>
      </c>
      <c r="AN71">
        <f t="shared" si="38"/>
        <v>43</v>
      </c>
      <c r="AO71">
        <f t="shared" si="38"/>
        <v>43</v>
      </c>
      <c r="AP71">
        <f t="shared" si="38"/>
        <v>43</v>
      </c>
      <c r="AQ71">
        <f t="shared" si="38"/>
        <v>43</v>
      </c>
      <c r="AU71">
        <f t="shared" si="39"/>
        <v>43</v>
      </c>
      <c r="AV71">
        <f t="shared" si="39"/>
        <v>43</v>
      </c>
      <c r="AW71">
        <f t="shared" si="39"/>
        <v>43</v>
      </c>
      <c r="AX71">
        <f t="shared" si="39"/>
        <v>43</v>
      </c>
      <c r="AY71">
        <f t="shared" si="39"/>
        <v>43</v>
      </c>
      <c r="BC71">
        <f t="shared" si="40"/>
        <v>43</v>
      </c>
      <c r="BD71">
        <f t="shared" si="40"/>
        <v>43</v>
      </c>
      <c r="BE71">
        <f t="shared" si="40"/>
        <v>43</v>
      </c>
      <c r="BF71">
        <f t="shared" si="40"/>
        <v>43</v>
      </c>
      <c r="BG71">
        <f t="shared" si="40"/>
        <v>43</v>
      </c>
      <c r="BK71">
        <f t="shared" si="31"/>
        <v>43</v>
      </c>
      <c r="BL71">
        <f t="shared" si="32"/>
        <v>43</v>
      </c>
      <c r="BM71">
        <f t="shared" si="33"/>
        <v>43</v>
      </c>
      <c r="BN71">
        <f t="shared" si="34"/>
        <v>43</v>
      </c>
      <c r="BO71">
        <f t="shared" si="35"/>
        <v>43</v>
      </c>
      <c r="BQ71" s="6"/>
    </row>
    <row r="72" spans="14:69" x14ac:dyDescent="0.2">
      <c r="N72" s="15">
        <f t="shared" si="14"/>
        <v>42</v>
      </c>
      <c r="O72" s="7">
        <f t="shared" si="15"/>
        <v>42</v>
      </c>
      <c r="P72">
        <f t="shared" si="16"/>
        <v>42</v>
      </c>
      <c r="Q72">
        <f t="shared" si="17"/>
        <v>42</v>
      </c>
      <c r="R72">
        <f t="shared" si="18"/>
        <v>42</v>
      </c>
      <c r="S72">
        <f t="shared" si="19"/>
        <v>42</v>
      </c>
      <c r="W72">
        <f t="shared" si="36"/>
        <v>42</v>
      </c>
      <c r="X72">
        <f t="shared" si="36"/>
        <v>42</v>
      </c>
      <c r="Y72">
        <f t="shared" si="36"/>
        <v>42</v>
      </c>
      <c r="Z72">
        <f t="shared" si="36"/>
        <v>42</v>
      </c>
      <c r="AA72">
        <f t="shared" si="36"/>
        <v>42</v>
      </c>
      <c r="AE72">
        <f t="shared" si="37"/>
        <v>42</v>
      </c>
      <c r="AF72">
        <f t="shared" si="37"/>
        <v>42</v>
      </c>
      <c r="AG72">
        <f t="shared" si="37"/>
        <v>42</v>
      </c>
      <c r="AH72">
        <f t="shared" si="37"/>
        <v>42</v>
      </c>
      <c r="AI72">
        <f t="shared" si="37"/>
        <v>42</v>
      </c>
      <c r="AM72">
        <f t="shared" si="38"/>
        <v>42</v>
      </c>
      <c r="AN72">
        <f t="shared" si="38"/>
        <v>42</v>
      </c>
      <c r="AO72">
        <f t="shared" si="38"/>
        <v>42</v>
      </c>
      <c r="AP72">
        <f t="shared" si="38"/>
        <v>42</v>
      </c>
      <c r="AQ72">
        <f t="shared" si="38"/>
        <v>42</v>
      </c>
      <c r="AU72">
        <f t="shared" si="39"/>
        <v>42</v>
      </c>
      <c r="AV72">
        <f t="shared" si="39"/>
        <v>42</v>
      </c>
      <c r="AW72">
        <f t="shared" si="39"/>
        <v>42</v>
      </c>
      <c r="AX72">
        <f t="shared" si="39"/>
        <v>42</v>
      </c>
      <c r="AY72">
        <f t="shared" si="39"/>
        <v>42</v>
      </c>
      <c r="BC72">
        <f t="shared" si="40"/>
        <v>42</v>
      </c>
      <c r="BD72">
        <f t="shared" si="40"/>
        <v>42</v>
      </c>
      <c r="BE72">
        <f t="shared" si="40"/>
        <v>42</v>
      </c>
      <c r="BF72">
        <f t="shared" si="40"/>
        <v>42</v>
      </c>
      <c r="BG72">
        <f t="shared" si="40"/>
        <v>42</v>
      </c>
      <c r="BK72">
        <f t="shared" si="31"/>
        <v>42</v>
      </c>
      <c r="BL72">
        <f t="shared" si="32"/>
        <v>42</v>
      </c>
      <c r="BM72">
        <f t="shared" si="33"/>
        <v>42</v>
      </c>
      <c r="BN72">
        <f t="shared" si="34"/>
        <v>42</v>
      </c>
      <c r="BO72">
        <f t="shared" si="35"/>
        <v>42</v>
      </c>
      <c r="BQ72" s="6"/>
    </row>
    <row r="73" spans="14:69" x14ac:dyDescent="0.2">
      <c r="N73" s="15">
        <f t="shared" si="14"/>
        <v>41</v>
      </c>
      <c r="O73" s="7">
        <f t="shared" si="15"/>
        <v>41</v>
      </c>
      <c r="P73">
        <f t="shared" si="16"/>
        <v>41</v>
      </c>
      <c r="Q73">
        <f t="shared" si="17"/>
        <v>41</v>
      </c>
      <c r="R73">
        <f t="shared" si="18"/>
        <v>41</v>
      </c>
      <c r="S73">
        <f t="shared" si="19"/>
        <v>41</v>
      </c>
      <c r="W73">
        <f t="shared" si="36"/>
        <v>41</v>
      </c>
      <c r="X73">
        <f t="shared" si="36"/>
        <v>41</v>
      </c>
      <c r="Y73">
        <f t="shared" si="36"/>
        <v>41</v>
      </c>
      <c r="Z73">
        <f t="shared" si="36"/>
        <v>41</v>
      </c>
      <c r="AA73">
        <f t="shared" si="36"/>
        <v>41</v>
      </c>
      <c r="AE73">
        <f t="shared" si="37"/>
        <v>41</v>
      </c>
      <c r="AF73">
        <f t="shared" si="37"/>
        <v>41</v>
      </c>
      <c r="AG73">
        <f t="shared" si="37"/>
        <v>41</v>
      </c>
      <c r="AH73">
        <f t="shared" si="37"/>
        <v>41</v>
      </c>
      <c r="AI73">
        <f t="shared" si="37"/>
        <v>41</v>
      </c>
      <c r="AM73">
        <f t="shared" si="38"/>
        <v>41</v>
      </c>
      <c r="AN73">
        <f t="shared" si="38"/>
        <v>41</v>
      </c>
      <c r="AO73">
        <f t="shared" si="38"/>
        <v>41</v>
      </c>
      <c r="AP73">
        <f t="shared" si="38"/>
        <v>41</v>
      </c>
      <c r="AQ73">
        <f t="shared" si="38"/>
        <v>41</v>
      </c>
      <c r="AU73">
        <f t="shared" si="39"/>
        <v>41</v>
      </c>
      <c r="AV73">
        <f t="shared" si="39"/>
        <v>41</v>
      </c>
      <c r="AW73">
        <f t="shared" si="39"/>
        <v>41</v>
      </c>
      <c r="AX73">
        <f t="shared" si="39"/>
        <v>41</v>
      </c>
      <c r="AY73">
        <f t="shared" si="39"/>
        <v>41</v>
      </c>
      <c r="BC73">
        <f t="shared" si="40"/>
        <v>41</v>
      </c>
      <c r="BD73">
        <f t="shared" si="40"/>
        <v>41</v>
      </c>
      <c r="BE73">
        <f t="shared" si="40"/>
        <v>41</v>
      </c>
      <c r="BF73">
        <f t="shared" si="40"/>
        <v>41</v>
      </c>
      <c r="BG73">
        <f t="shared" si="40"/>
        <v>41</v>
      </c>
      <c r="BK73">
        <f t="shared" si="31"/>
        <v>41</v>
      </c>
      <c r="BL73">
        <f t="shared" si="32"/>
        <v>41</v>
      </c>
      <c r="BM73">
        <f t="shared" si="33"/>
        <v>41</v>
      </c>
      <c r="BN73">
        <f t="shared" si="34"/>
        <v>41</v>
      </c>
      <c r="BO73">
        <f t="shared" si="35"/>
        <v>41</v>
      </c>
      <c r="BQ73" s="6"/>
    </row>
    <row r="74" spans="14:69" x14ac:dyDescent="0.2">
      <c r="N74" s="15">
        <f t="shared" si="14"/>
        <v>40</v>
      </c>
      <c r="O74" s="7">
        <f t="shared" si="15"/>
        <v>40</v>
      </c>
      <c r="P74">
        <f t="shared" si="16"/>
        <v>40</v>
      </c>
      <c r="Q74">
        <f t="shared" si="17"/>
        <v>40</v>
      </c>
      <c r="R74">
        <f t="shared" si="18"/>
        <v>40</v>
      </c>
      <c r="S74">
        <f t="shared" si="19"/>
        <v>40</v>
      </c>
      <c r="W74">
        <f t="shared" si="36"/>
        <v>40</v>
      </c>
      <c r="X74">
        <f t="shared" si="36"/>
        <v>40</v>
      </c>
      <c r="Y74">
        <f t="shared" si="36"/>
        <v>40</v>
      </c>
      <c r="Z74">
        <f t="shared" si="36"/>
        <v>40</v>
      </c>
      <c r="AA74">
        <f t="shared" si="36"/>
        <v>40</v>
      </c>
      <c r="AE74">
        <f t="shared" si="37"/>
        <v>40</v>
      </c>
      <c r="AF74">
        <f t="shared" si="37"/>
        <v>40</v>
      </c>
      <c r="AG74">
        <f t="shared" si="37"/>
        <v>40</v>
      </c>
      <c r="AH74">
        <f t="shared" si="37"/>
        <v>40</v>
      </c>
      <c r="AI74">
        <f t="shared" si="37"/>
        <v>40</v>
      </c>
      <c r="AM74">
        <f t="shared" si="38"/>
        <v>40</v>
      </c>
      <c r="AN74">
        <f t="shared" si="38"/>
        <v>40</v>
      </c>
      <c r="AO74">
        <f t="shared" si="38"/>
        <v>40</v>
      </c>
      <c r="AP74">
        <f t="shared" si="38"/>
        <v>40</v>
      </c>
      <c r="AQ74">
        <f t="shared" si="38"/>
        <v>40</v>
      </c>
      <c r="AU74">
        <f t="shared" si="39"/>
        <v>40</v>
      </c>
      <c r="AV74">
        <f t="shared" si="39"/>
        <v>40</v>
      </c>
      <c r="AW74">
        <f t="shared" si="39"/>
        <v>40</v>
      </c>
      <c r="AX74">
        <f t="shared" si="39"/>
        <v>40</v>
      </c>
      <c r="AY74">
        <f t="shared" si="39"/>
        <v>40</v>
      </c>
      <c r="BC74">
        <f t="shared" si="40"/>
        <v>40</v>
      </c>
      <c r="BD74">
        <f t="shared" si="40"/>
        <v>40</v>
      </c>
      <c r="BE74">
        <f t="shared" si="40"/>
        <v>40</v>
      </c>
      <c r="BF74">
        <f t="shared" si="40"/>
        <v>40</v>
      </c>
      <c r="BG74">
        <f t="shared" si="40"/>
        <v>40</v>
      </c>
      <c r="BK74">
        <f t="shared" si="31"/>
        <v>40</v>
      </c>
      <c r="BL74">
        <f t="shared" si="32"/>
        <v>40</v>
      </c>
      <c r="BM74">
        <f t="shared" si="33"/>
        <v>40</v>
      </c>
      <c r="BN74">
        <f t="shared" si="34"/>
        <v>40</v>
      </c>
      <c r="BO74">
        <f t="shared" si="35"/>
        <v>40</v>
      </c>
      <c r="BQ74" s="6"/>
    </row>
    <row r="75" spans="14:69" x14ac:dyDescent="0.2">
      <c r="N75" s="15">
        <f t="shared" si="14"/>
        <v>39</v>
      </c>
      <c r="O75" s="7">
        <f t="shared" si="15"/>
        <v>39</v>
      </c>
      <c r="P75">
        <f t="shared" si="16"/>
        <v>39</v>
      </c>
      <c r="Q75">
        <f t="shared" si="17"/>
        <v>39</v>
      </c>
      <c r="R75">
        <f t="shared" si="18"/>
        <v>39</v>
      </c>
      <c r="S75">
        <f t="shared" si="19"/>
        <v>39</v>
      </c>
      <c r="W75">
        <f t="shared" si="36"/>
        <v>39</v>
      </c>
      <c r="X75">
        <f t="shared" si="36"/>
        <v>39</v>
      </c>
      <c r="Y75">
        <f t="shared" si="36"/>
        <v>39</v>
      </c>
      <c r="Z75">
        <f t="shared" si="36"/>
        <v>39</v>
      </c>
      <c r="AA75">
        <f t="shared" si="36"/>
        <v>39</v>
      </c>
      <c r="AE75">
        <f t="shared" si="37"/>
        <v>39</v>
      </c>
      <c r="AF75">
        <f t="shared" si="37"/>
        <v>39</v>
      </c>
      <c r="AG75">
        <f t="shared" si="37"/>
        <v>39</v>
      </c>
      <c r="AH75">
        <f t="shared" si="37"/>
        <v>39</v>
      </c>
      <c r="AI75">
        <f t="shared" si="37"/>
        <v>39</v>
      </c>
      <c r="AM75">
        <f t="shared" si="38"/>
        <v>39</v>
      </c>
      <c r="AN75">
        <f t="shared" si="38"/>
        <v>39</v>
      </c>
      <c r="AO75">
        <f t="shared" si="38"/>
        <v>39</v>
      </c>
      <c r="AP75">
        <f t="shared" si="38"/>
        <v>39</v>
      </c>
      <c r="AQ75">
        <f t="shared" si="38"/>
        <v>39</v>
      </c>
      <c r="AU75">
        <f t="shared" si="39"/>
        <v>39</v>
      </c>
      <c r="AV75">
        <f t="shared" si="39"/>
        <v>39</v>
      </c>
      <c r="AW75">
        <f t="shared" si="39"/>
        <v>39</v>
      </c>
      <c r="AX75">
        <f t="shared" si="39"/>
        <v>39</v>
      </c>
      <c r="AY75">
        <f t="shared" si="39"/>
        <v>39</v>
      </c>
      <c r="BC75">
        <f t="shared" si="40"/>
        <v>39</v>
      </c>
      <c r="BD75">
        <f t="shared" si="40"/>
        <v>39</v>
      </c>
      <c r="BE75">
        <f t="shared" si="40"/>
        <v>39</v>
      </c>
      <c r="BF75">
        <f t="shared" si="40"/>
        <v>39</v>
      </c>
      <c r="BG75">
        <f t="shared" si="40"/>
        <v>39</v>
      </c>
      <c r="BK75">
        <f t="shared" si="31"/>
        <v>39</v>
      </c>
      <c r="BL75">
        <f t="shared" si="32"/>
        <v>39</v>
      </c>
      <c r="BM75">
        <f t="shared" si="33"/>
        <v>39</v>
      </c>
      <c r="BN75">
        <f t="shared" si="34"/>
        <v>39</v>
      </c>
      <c r="BO75">
        <f t="shared" si="35"/>
        <v>39</v>
      </c>
      <c r="BQ75" s="6"/>
    </row>
    <row r="76" spans="14:69" x14ac:dyDescent="0.2">
      <c r="N76" s="15">
        <f t="shared" si="14"/>
        <v>38</v>
      </c>
      <c r="O76" s="7">
        <f t="shared" si="15"/>
        <v>38</v>
      </c>
      <c r="P76">
        <f t="shared" si="16"/>
        <v>38</v>
      </c>
      <c r="Q76">
        <f t="shared" si="17"/>
        <v>38</v>
      </c>
      <c r="R76">
        <f t="shared" si="18"/>
        <v>38</v>
      </c>
      <c r="S76">
        <f t="shared" si="19"/>
        <v>38</v>
      </c>
      <c r="W76">
        <f t="shared" si="36"/>
        <v>38</v>
      </c>
      <c r="X76">
        <f t="shared" si="36"/>
        <v>38</v>
      </c>
      <c r="Y76">
        <f t="shared" si="36"/>
        <v>38</v>
      </c>
      <c r="Z76">
        <f t="shared" si="36"/>
        <v>38</v>
      </c>
      <c r="AA76">
        <f t="shared" si="36"/>
        <v>38</v>
      </c>
      <c r="AE76">
        <f t="shared" si="37"/>
        <v>38</v>
      </c>
      <c r="AF76">
        <f t="shared" si="37"/>
        <v>38</v>
      </c>
      <c r="AG76">
        <f t="shared" si="37"/>
        <v>38</v>
      </c>
      <c r="AH76">
        <f t="shared" si="37"/>
        <v>38</v>
      </c>
      <c r="AI76">
        <f t="shared" si="37"/>
        <v>38</v>
      </c>
      <c r="AM76">
        <f t="shared" si="38"/>
        <v>38</v>
      </c>
      <c r="AN76">
        <f t="shared" si="38"/>
        <v>38</v>
      </c>
      <c r="AO76">
        <f t="shared" si="38"/>
        <v>38</v>
      </c>
      <c r="AP76">
        <f t="shared" si="38"/>
        <v>38</v>
      </c>
      <c r="AQ76">
        <f t="shared" si="38"/>
        <v>38</v>
      </c>
      <c r="AU76">
        <f t="shared" si="39"/>
        <v>38</v>
      </c>
      <c r="AV76">
        <f t="shared" si="39"/>
        <v>38</v>
      </c>
      <c r="AW76">
        <f t="shared" si="39"/>
        <v>38</v>
      </c>
      <c r="AX76">
        <f t="shared" si="39"/>
        <v>38</v>
      </c>
      <c r="AY76">
        <f t="shared" si="39"/>
        <v>38</v>
      </c>
      <c r="BC76">
        <f t="shared" si="40"/>
        <v>38</v>
      </c>
      <c r="BD76">
        <f t="shared" si="40"/>
        <v>38</v>
      </c>
      <c r="BE76">
        <f t="shared" si="40"/>
        <v>38</v>
      </c>
      <c r="BF76">
        <f t="shared" si="40"/>
        <v>38</v>
      </c>
      <c r="BG76">
        <f t="shared" si="40"/>
        <v>38</v>
      </c>
      <c r="BK76">
        <f t="shared" si="31"/>
        <v>38</v>
      </c>
      <c r="BL76">
        <f t="shared" si="32"/>
        <v>38</v>
      </c>
      <c r="BM76">
        <f t="shared" si="33"/>
        <v>38</v>
      </c>
      <c r="BN76">
        <f t="shared" si="34"/>
        <v>38</v>
      </c>
      <c r="BO76">
        <f t="shared" si="35"/>
        <v>38</v>
      </c>
      <c r="BQ76" s="6"/>
    </row>
    <row r="77" spans="14:69" x14ac:dyDescent="0.2">
      <c r="N77" s="15">
        <f t="shared" si="14"/>
        <v>37</v>
      </c>
      <c r="O77" s="7">
        <f t="shared" si="15"/>
        <v>37</v>
      </c>
      <c r="P77">
        <f t="shared" si="16"/>
        <v>37</v>
      </c>
      <c r="Q77">
        <f t="shared" si="17"/>
        <v>37</v>
      </c>
      <c r="R77">
        <f t="shared" si="18"/>
        <v>37</v>
      </c>
      <c r="S77">
        <f t="shared" si="19"/>
        <v>37</v>
      </c>
      <c r="W77">
        <f t="shared" si="36"/>
        <v>37</v>
      </c>
      <c r="X77">
        <f t="shared" si="36"/>
        <v>37</v>
      </c>
      <c r="Y77">
        <f t="shared" si="36"/>
        <v>37</v>
      </c>
      <c r="Z77">
        <f t="shared" si="36"/>
        <v>37</v>
      </c>
      <c r="AA77">
        <f t="shared" si="36"/>
        <v>37</v>
      </c>
      <c r="AE77">
        <f t="shared" si="37"/>
        <v>37</v>
      </c>
      <c r="AF77">
        <f t="shared" si="37"/>
        <v>37</v>
      </c>
      <c r="AG77">
        <f t="shared" si="37"/>
        <v>37</v>
      </c>
      <c r="AH77">
        <f t="shared" si="37"/>
        <v>37</v>
      </c>
      <c r="AI77">
        <f t="shared" si="37"/>
        <v>37</v>
      </c>
      <c r="AM77">
        <f t="shared" si="38"/>
        <v>37</v>
      </c>
      <c r="AN77">
        <f t="shared" si="38"/>
        <v>37</v>
      </c>
      <c r="AO77">
        <f t="shared" si="38"/>
        <v>37</v>
      </c>
      <c r="AP77">
        <f t="shared" si="38"/>
        <v>37</v>
      </c>
      <c r="AQ77">
        <f t="shared" si="38"/>
        <v>37</v>
      </c>
      <c r="AU77">
        <f t="shared" si="39"/>
        <v>37</v>
      </c>
      <c r="AV77">
        <f t="shared" si="39"/>
        <v>37</v>
      </c>
      <c r="AW77">
        <f t="shared" si="39"/>
        <v>37</v>
      </c>
      <c r="AX77">
        <f t="shared" si="39"/>
        <v>37</v>
      </c>
      <c r="AY77">
        <f t="shared" si="39"/>
        <v>37</v>
      </c>
      <c r="BC77">
        <f t="shared" si="40"/>
        <v>37</v>
      </c>
      <c r="BD77">
        <f t="shared" si="40"/>
        <v>37</v>
      </c>
      <c r="BE77">
        <f t="shared" si="40"/>
        <v>37</v>
      </c>
      <c r="BF77">
        <f t="shared" si="40"/>
        <v>37</v>
      </c>
      <c r="BG77">
        <f t="shared" si="40"/>
        <v>37</v>
      </c>
      <c r="BK77">
        <f t="shared" si="31"/>
        <v>37</v>
      </c>
      <c r="BL77">
        <f t="shared" si="32"/>
        <v>37</v>
      </c>
      <c r="BM77">
        <f t="shared" si="33"/>
        <v>37</v>
      </c>
      <c r="BN77">
        <f t="shared" si="34"/>
        <v>37</v>
      </c>
      <c r="BO77">
        <f t="shared" si="35"/>
        <v>37</v>
      </c>
      <c r="BQ77" s="6"/>
    </row>
    <row r="78" spans="14:69" x14ac:dyDescent="0.2">
      <c r="N78" s="15">
        <f t="shared" si="14"/>
        <v>36</v>
      </c>
      <c r="O78" s="7">
        <f t="shared" si="15"/>
        <v>36</v>
      </c>
      <c r="P78">
        <f t="shared" si="16"/>
        <v>36</v>
      </c>
      <c r="Q78">
        <f t="shared" si="17"/>
        <v>36</v>
      </c>
      <c r="R78">
        <f t="shared" si="18"/>
        <v>36</v>
      </c>
      <c r="S78">
        <f t="shared" si="19"/>
        <v>36</v>
      </c>
      <c r="W78">
        <f t="shared" si="36"/>
        <v>36</v>
      </c>
      <c r="X78">
        <f t="shared" si="36"/>
        <v>36</v>
      </c>
      <c r="Y78">
        <f t="shared" si="36"/>
        <v>36</v>
      </c>
      <c r="Z78">
        <f t="shared" si="36"/>
        <v>36</v>
      </c>
      <c r="AA78">
        <f t="shared" si="36"/>
        <v>36</v>
      </c>
      <c r="AE78">
        <f t="shared" si="37"/>
        <v>36</v>
      </c>
      <c r="AF78">
        <f t="shared" si="37"/>
        <v>36</v>
      </c>
      <c r="AG78">
        <f t="shared" si="37"/>
        <v>36</v>
      </c>
      <c r="AH78">
        <f t="shared" si="37"/>
        <v>36</v>
      </c>
      <c r="AI78">
        <f t="shared" si="37"/>
        <v>36</v>
      </c>
      <c r="AM78">
        <f t="shared" si="38"/>
        <v>36</v>
      </c>
      <c r="AN78">
        <f t="shared" si="38"/>
        <v>36</v>
      </c>
      <c r="AO78">
        <f t="shared" si="38"/>
        <v>36</v>
      </c>
      <c r="AP78">
        <f t="shared" si="38"/>
        <v>36</v>
      </c>
      <c r="AQ78">
        <f t="shared" si="38"/>
        <v>36</v>
      </c>
      <c r="AU78">
        <f t="shared" si="39"/>
        <v>36</v>
      </c>
      <c r="AV78">
        <f t="shared" si="39"/>
        <v>36</v>
      </c>
      <c r="AW78">
        <f t="shared" si="39"/>
        <v>36</v>
      </c>
      <c r="AX78">
        <f t="shared" si="39"/>
        <v>36</v>
      </c>
      <c r="AY78">
        <f t="shared" si="39"/>
        <v>36</v>
      </c>
      <c r="BC78">
        <f t="shared" si="40"/>
        <v>36</v>
      </c>
      <c r="BD78">
        <f t="shared" si="40"/>
        <v>36</v>
      </c>
      <c r="BE78">
        <f t="shared" si="40"/>
        <v>36</v>
      </c>
      <c r="BF78">
        <f t="shared" si="40"/>
        <v>36</v>
      </c>
      <c r="BG78">
        <f t="shared" si="40"/>
        <v>36</v>
      </c>
      <c r="BK78">
        <f t="shared" si="31"/>
        <v>36</v>
      </c>
      <c r="BL78">
        <f t="shared" si="32"/>
        <v>36</v>
      </c>
      <c r="BM78">
        <f t="shared" si="33"/>
        <v>36</v>
      </c>
      <c r="BN78">
        <f t="shared" si="34"/>
        <v>36</v>
      </c>
      <c r="BO78">
        <f t="shared" si="35"/>
        <v>36</v>
      </c>
      <c r="BQ78" s="6"/>
    </row>
    <row r="79" spans="14:69" x14ac:dyDescent="0.2">
      <c r="N79" s="15">
        <f t="shared" si="14"/>
        <v>35</v>
      </c>
      <c r="O79" s="7">
        <f t="shared" si="15"/>
        <v>35</v>
      </c>
      <c r="P79">
        <f t="shared" si="16"/>
        <v>35</v>
      </c>
      <c r="Q79">
        <f t="shared" si="17"/>
        <v>35</v>
      </c>
      <c r="R79">
        <f t="shared" si="18"/>
        <v>35</v>
      </c>
      <c r="S79">
        <f t="shared" si="19"/>
        <v>35</v>
      </c>
      <c r="W79">
        <f t="shared" ref="W79:AA94" si="41">IF(+W78-1&gt;=0,+W78-1,"")</f>
        <v>35</v>
      </c>
      <c r="X79">
        <f t="shared" si="41"/>
        <v>35</v>
      </c>
      <c r="Y79">
        <f t="shared" si="41"/>
        <v>35</v>
      </c>
      <c r="Z79">
        <f t="shared" si="41"/>
        <v>35</v>
      </c>
      <c r="AA79">
        <f t="shared" si="41"/>
        <v>35</v>
      </c>
      <c r="AE79">
        <f t="shared" ref="AE79:AI94" si="42">IF(+AE78-1&gt;=0,+AE78-1,"")</f>
        <v>35</v>
      </c>
      <c r="AF79">
        <f t="shared" si="42"/>
        <v>35</v>
      </c>
      <c r="AG79">
        <f t="shared" si="42"/>
        <v>35</v>
      </c>
      <c r="AH79">
        <f t="shared" si="42"/>
        <v>35</v>
      </c>
      <c r="AI79">
        <f t="shared" si="42"/>
        <v>35</v>
      </c>
      <c r="AM79">
        <f t="shared" ref="AM79:AQ94" si="43">IF(+AM78-1&gt;=0,+AM78-1,"")</f>
        <v>35</v>
      </c>
      <c r="AN79">
        <f t="shared" si="43"/>
        <v>35</v>
      </c>
      <c r="AO79">
        <f t="shared" si="43"/>
        <v>35</v>
      </c>
      <c r="AP79">
        <f t="shared" si="43"/>
        <v>35</v>
      </c>
      <c r="AQ79">
        <f t="shared" si="43"/>
        <v>35</v>
      </c>
      <c r="AU79">
        <f t="shared" ref="AU79:AY94" si="44">IF(+AU78-1&gt;=0,+AU78-1,"")</f>
        <v>35</v>
      </c>
      <c r="AV79">
        <f t="shared" si="44"/>
        <v>35</v>
      </c>
      <c r="AW79">
        <f t="shared" si="44"/>
        <v>35</v>
      </c>
      <c r="AX79">
        <f t="shared" si="44"/>
        <v>35</v>
      </c>
      <c r="AY79">
        <f t="shared" si="44"/>
        <v>35</v>
      </c>
      <c r="BC79">
        <f t="shared" ref="BC79:BG94" si="45">IF(+BC78-1&gt;=0,+BC78-1,"")</f>
        <v>35</v>
      </c>
      <c r="BD79">
        <f t="shared" si="45"/>
        <v>35</v>
      </c>
      <c r="BE79">
        <f t="shared" si="45"/>
        <v>35</v>
      </c>
      <c r="BF79">
        <f t="shared" si="45"/>
        <v>35</v>
      </c>
      <c r="BG79">
        <f t="shared" si="45"/>
        <v>35</v>
      </c>
      <c r="BK79">
        <f t="shared" ref="BK79:BK114" si="46">IF(+BK78-1&gt;=0,+BK78-1,"")</f>
        <v>35</v>
      </c>
      <c r="BL79">
        <f t="shared" ref="BL79:BL114" si="47">IF(+BL78-1&gt;=0,+BL78-1,"")</f>
        <v>35</v>
      </c>
      <c r="BM79">
        <f t="shared" ref="BM79:BM114" si="48">IF(+BM78-1&gt;=0,+BM78-1,"")</f>
        <v>35</v>
      </c>
      <c r="BN79">
        <f t="shared" ref="BN79:BN114" si="49">IF(+BN78-1&gt;=0,+BN78-1,"")</f>
        <v>35</v>
      </c>
      <c r="BO79">
        <f t="shared" ref="BO79:BO114" si="50">IF(+BO78-1&gt;=0,+BO78-1,"")</f>
        <v>35</v>
      </c>
      <c r="BQ79" s="6"/>
    </row>
    <row r="80" spans="14:69" x14ac:dyDescent="0.2">
      <c r="N80" s="15">
        <f t="shared" ref="N80:N114" si="51">+N79-1</f>
        <v>34</v>
      </c>
      <c r="O80" s="7">
        <f t="shared" si="15"/>
        <v>34</v>
      </c>
      <c r="P80">
        <f t="shared" si="16"/>
        <v>34</v>
      </c>
      <c r="Q80">
        <f t="shared" si="17"/>
        <v>34</v>
      </c>
      <c r="R80">
        <f t="shared" si="18"/>
        <v>34</v>
      </c>
      <c r="S80">
        <f t="shared" si="19"/>
        <v>34</v>
      </c>
      <c r="W80">
        <f t="shared" si="41"/>
        <v>34</v>
      </c>
      <c r="X80">
        <f t="shared" si="41"/>
        <v>34</v>
      </c>
      <c r="Y80">
        <f t="shared" si="41"/>
        <v>34</v>
      </c>
      <c r="Z80">
        <f t="shared" si="41"/>
        <v>34</v>
      </c>
      <c r="AA80">
        <f t="shared" si="41"/>
        <v>34</v>
      </c>
      <c r="AE80">
        <f t="shared" si="42"/>
        <v>34</v>
      </c>
      <c r="AF80">
        <f t="shared" si="42"/>
        <v>34</v>
      </c>
      <c r="AG80">
        <f t="shared" si="42"/>
        <v>34</v>
      </c>
      <c r="AH80">
        <f t="shared" si="42"/>
        <v>34</v>
      </c>
      <c r="AI80">
        <f t="shared" si="42"/>
        <v>34</v>
      </c>
      <c r="AM80">
        <f t="shared" si="43"/>
        <v>34</v>
      </c>
      <c r="AN80">
        <f t="shared" si="43"/>
        <v>34</v>
      </c>
      <c r="AO80">
        <f t="shared" si="43"/>
        <v>34</v>
      </c>
      <c r="AP80">
        <f t="shared" si="43"/>
        <v>34</v>
      </c>
      <c r="AQ80">
        <f t="shared" si="43"/>
        <v>34</v>
      </c>
      <c r="AU80">
        <f t="shared" si="44"/>
        <v>34</v>
      </c>
      <c r="AV80">
        <f t="shared" si="44"/>
        <v>34</v>
      </c>
      <c r="AW80">
        <f t="shared" si="44"/>
        <v>34</v>
      </c>
      <c r="AX80">
        <f t="shared" si="44"/>
        <v>34</v>
      </c>
      <c r="AY80">
        <f t="shared" si="44"/>
        <v>34</v>
      </c>
      <c r="BC80">
        <f t="shared" si="45"/>
        <v>34</v>
      </c>
      <c r="BD80">
        <f t="shared" si="45"/>
        <v>34</v>
      </c>
      <c r="BE80">
        <f t="shared" si="45"/>
        <v>34</v>
      </c>
      <c r="BF80">
        <f t="shared" si="45"/>
        <v>34</v>
      </c>
      <c r="BG80">
        <f t="shared" si="45"/>
        <v>34</v>
      </c>
      <c r="BK80">
        <f t="shared" si="46"/>
        <v>34</v>
      </c>
      <c r="BL80">
        <f t="shared" si="47"/>
        <v>34</v>
      </c>
      <c r="BM80">
        <f t="shared" si="48"/>
        <v>34</v>
      </c>
      <c r="BN80">
        <f t="shared" si="49"/>
        <v>34</v>
      </c>
      <c r="BO80">
        <f t="shared" si="50"/>
        <v>34</v>
      </c>
      <c r="BQ80" s="6"/>
    </row>
    <row r="81" spans="14:69" x14ac:dyDescent="0.2">
      <c r="N81" s="15">
        <f t="shared" si="51"/>
        <v>33</v>
      </c>
      <c r="O81" s="7">
        <f t="shared" si="15"/>
        <v>33</v>
      </c>
      <c r="P81">
        <f t="shared" si="16"/>
        <v>33</v>
      </c>
      <c r="Q81">
        <f t="shared" si="17"/>
        <v>33</v>
      </c>
      <c r="R81">
        <f t="shared" si="18"/>
        <v>33</v>
      </c>
      <c r="S81">
        <f t="shared" si="19"/>
        <v>33</v>
      </c>
      <c r="W81">
        <f t="shared" si="41"/>
        <v>33</v>
      </c>
      <c r="X81">
        <f t="shared" si="41"/>
        <v>33</v>
      </c>
      <c r="Y81">
        <f t="shared" si="41"/>
        <v>33</v>
      </c>
      <c r="Z81">
        <f t="shared" si="41"/>
        <v>33</v>
      </c>
      <c r="AA81">
        <f t="shared" si="41"/>
        <v>33</v>
      </c>
      <c r="AE81">
        <f t="shared" si="42"/>
        <v>33</v>
      </c>
      <c r="AF81">
        <f t="shared" si="42"/>
        <v>33</v>
      </c>
      <c r="AG81">
        <f t="shared" si="42"/>
        <v>33</v>
      </c>
      <c r="AH81">
        <f t="shared" si="42"/>
        <v>33</v>
      </c>
      <c r="AI81">
        <f t="shared" si="42"/>
        <v>33</v>
      </c>
      <c r="AM81">
        <f t="shared" si="43"/>
        <v>33</v>
      </c>
      <c r="AN81">
        <f t="shared" si="43"/>
        <v>33</v>
      </c>
      <c r="AO81">
        <f t="shared" si="43"/>
        <v>33</v>
      </c>
      <c r="AP81">
        <f t="shared" si="43"/>
        <v>33</v>
      </c>
      <c r="AQ81">
        <f t="shared" si="43"/>
        <v>33</v>
      </c>
      <c r="AU81">
        <f t="shared" si="44"/>
        <v>33</v>
      </c>
      <c r="AV81">
        <f t="shared" si="44"/>
        <v>33</v>
      </c>
      <c r="AW81">
        <f t="shared" si="44"/>
        <v>33</v>
      </c>
      <c r="AX81">
        <f t="shared" si="44"/>
        <v>33</v>
      </c>
      <c r="AY81">
        <f t="shared" si="44"/>
        <v>33</v>
      </c>
      <c r="BC81">
        <f t="shared" si="45"/>
        <v>33</v>
      </c>
      <c r="BD81">
        <f t="shared" si="45"/>
        <v>33</v>
      </c>
      <c r="BE81">
        <f t="shared" si="45"/>
        <v>33</v>
      </c>
      <c r="BF81">
        <f t="shared" si="45"/>
        <v>33</v>
      </c>
      <c r="BG81">
        <f t="shared" si="45"/>
        <v>33</v>
      </c>
      <c r="BK81">
        <f t="shared" si="46"/>
        <v>33</v>
      </c>
      <c r="BL81">
        <f t="shared" si="47"/>
        <v>33</v>
      </c>
      <c r="BM81">
        <f t="shared" si="48"/>
        <v>33</v>
      </c>
      <c r="BN81">
        <f t="shared" si="49"/>
        <v>33</v>
      </c>
      <c r="BO81">
        <f t="shared" si="50"/>
        <v>33</v>
      </c>
      <c r="BQ81" s="6"/>
    </row>
    <row r="82" spans="14:69" x14ac:dyDescent="0.2">
      <c r="N82" s="15">
        <f t="shared" si="51"/>
        <v>32</v>
      </c>
      <c r="O82" s="7">
        <f t="shared" si="15"/>
        <v>32</v>
      </c>
      <c r="P82">
        <f t="shared" si="16"/>
        <v>32</v>
      </c>
      <c r="Q82">
        <f t="shared" si="17"/>
        <v>32</v>
      </c>
      <c r="R82">
        <f t="shared" si="18"/>
        <v>32</v>
      </c>
      <c r="S82">
        <f t="shared" si="19"/>
        <v>32</v>
      </c>
      <c r="W82">
        <f t="shared" si="41"/>
        <v>32</v>
      </c>
      <c r="X82">
        <f t="shared" si="41"/>
        <v>32</v>
      </c>
      <c r="Y82">
        <f t="shared" si="41"/>
        <v>32</v>
      </c>
      <c r="Z82">
        <f t="shared" si="41"/>
        <v>32</v>
      </c>
      <c r="AA82">
        <f t="shared" si="41"/>
        <v>32</v>
      </c>
      <c r="AE82">
        <f t="shared" si="42"/>
        <v>32</v>
      </c>
      <c r="AF82">
        <f t="shared" si="42"/>
        <v>32</v>
      </c>
      <c r="AG82">
        <f t="shared" si="42"/>
        <v>32</v>
      </c>
      <c r="AH82">
        <f t="shared" si="42"/>
        <v>32</v>
      </c>
      <c r="AI82">
        <f t="shared" si="42"/>
        <v>32</v>
      </c>
      <c r="AM82">
        <f t="shared" si="43"/>
        <v>32</v>
      </c>
      <c r="AN82">
        <f t="shared" si="43"/>
        <v>32</v>
      </c>
      <c r="AO82">
        <f t="shared" si="43"/>
        <v>32</v>
      </c>
      <c r="AP82">
        <f t="shared" si="43"/>
        <v>32</v>
      </c>
      <c r="AQ82">
        <f t="shared" si="43"/>
        <v>32</v>
      </c>
      <c r="AU82">
        <f t="shared" si="44"/>
        <v>32</v>
      </c>
      <c r="AV82">
        <f t="shared" si="44"/>
        <v>32</v>
      </c>
      <c r="AW82">
        <f t="shared" si="44"/>
        <v>32</v>
      </c>
      <c r="AX82">
        <f t="shared" si="44"/>
        <v>32</v>
      </c>
      <c r="AY82">
        <f t="shared" si="44"/>
        <v>32</v>
      </c>
      <c r="BC82">
        <f t="shared" si="45"/>
        <v>32</v>
      </c>
      <c r="BD82">
        <f t="shared" si="45"/>
        <v>32</v>
      </c>
      <c r="BE82">
        <f t="shared" si="45"/>
        <v>32</v>
      </c>
      <c r="BF82">
        <f t="shared" si="45"/>
        <v>32</v>
      </c>
      <c r="BG82">
        <f t="shared" si="45"/>
        <v>32</v>
      </c>
      <c r="BK82">
        <f t="shared" si="46"/>
        <v>32</v>
      </c>
      <c r="BL82">
        <f t="shared" si="47"/>
        <v>32</v>
      </c>
      <c r="BM82">
        <f t="shared" si="48"/>
        <v>32</v>
      </c>
      <c r="BN82">
        <f t="shared" si="49"/>
        <v>32</v>
      </c>
      <c r="BO82">
        <f t="shared" si="50"/>
        <v>32</v>
      </c>
      <c r="BQ82" s="6"/>
    </row>
    <row r="83" spans="14:69" x14ac:dyDescent="0.2">
      <c r="N83" s="15">
        <f t="shared" si="51"/>
        <v>31</v>
      </c>
      <c r="O83" s="7">
        <f t="shared" si="15"/>
        <v>31</v>
      </c>
      <c r="P83">
        <f t="shared" si="16"/>
        <v>31</v>
      </c>
      <c r="Q83">
        <f t="shared" si="17"/>
        <v>31</v>
      </c>
      <c r="R83">
        <f t="shared" si="18"/>
        <v>31</v>
      </c>
      <c r="S83">
        <f t="shared" si="19"/>
        <v>31</v>
      </c>
      <c r="W83">
        <f t="shared" si="41"/>
        <v>31</v>
      </c>
      <c r="X83">
        <f t="shared" si="41"/>
        <v>31</v>
      </c>
      <c r="Y83">
        <f t="shared" si="41"/>
        <v>31</v>
      </c>
      <c r="Z83">
        <f t="shared" si="41"/>
        <v>31</v>
      </c>
      <c r="AA83">
        <f t="shared" si="41"/>
        <v>31</v>
      </c>
      <c r="AE83">
        <f t="shared" si="42"/>
        <v>31</v>
      </c>
      <c r="AF83">
        <f t="shared" si="42"/>
        <v>31</v>
      </c>
      <c r="AG83">
        <f t="shared" si="42"/>
        <v>31</v>
      </c>
      <c r="AH83">
        <f t="shared" si="42"/>
        <v>31</v>
      </c>
      <c r="AI83">
        <f t="shared" si="42"/>
        <v>31</v>
      </c>
      <c r="AM83">
        <f t="shared" si="43"/>
        <v>31</v>
      </c>
      <c r="AN83">
        <f t="shared" si="43"/>
        <v>31</v>
      </c>
      <c r="AO83">
        <f t="shared" si="43"/>
        <v>31</v>
      </c>
      <c r="AP83">
        <f t="shared" si="43"/>
        <v>31</v>
      </c>
      <c r="AQ83">
        <f t="shared" si="43"/>
        <v>31</v>
      </c>
      <c r="AU83">
        <f t="shared" si="44"/>
        <v>31</v>
      </c>
      <c r="AV83">
        <f t="shared" si="44"/>
        <v>31</v>
      </c>
      <c r="AW83">
        <f t="shared" si="44"/>
        <v>31</v>
      </c>
      <c r="AX83">
        <f t="shared" si="44"/>
        <v>31</v>
      </c>
      <c r="AY83">
        <f t="shared" si="44"/>
        <v>31</v>
      </c>
      <c r="BC83">
        <f t="shared" si="45"/>
        <v>31</v>
      </c>
      <c r="BD83">
        <f t="shared" si="45"/>
        <v>31</v>
      </c>
      <c r="BE83">
        <f t="shared" si="45"/>
        <v>31</v>
      </c>
      <c r="BF83">
        <f t="shared" si="45"/>
        <v>31</v>
      </c>
      <c r="BG83">
        <f t="shared" si="45"/>
        <v>31</v>
      </c>
      <c r="BK83">
        <f t="shared" si="46"/>
        <v>31</v>
      </c>
      <c r="BL83">
        <f t="shared" si="47"/>
        <v>31</v>
      </c>
      <c r="BM83">
        <f t="shared" si="48"/>
        <v>31</v>
      </c>
      <c r="BN83">
        <f t="shared" si="49"/>
        <v>31</v>
      </c>
      <c r="BO83">
        <f t="shared" si="50"/>
        <v>31</v>
      </c>
      <c r="BQ83" s="6"/>
    </row>
    <row r="84" spans="14:69" x14ac:dyDescent="0.2">
      <c r="N84" s="15">
        <f t="shared" si="51"/>
        <v>30</v>
      </c>
      <c r="O84" s="7">
        <f t="shared" ref="O84:O114" si="52">IF(+O83-1&gt;=0,+O83-1,"")</f>
        <v>30</v>
      </c>
      <c r="P84">
        <f t="shared" ref="P84:P114" si="53">IF(+P83-1&gt;=0,+P83-1,"")</f>
        <v>30</v>
      </c>
      <c r="Q84">
        <f t="shared" ref="Q84:Q114" si="54">IF(+Q83-1&gt;=0,+Q83-1,"")</f>
        <v>30</v>
      </c>
      <c r="R84">
        <f t="shared" ref="R84:R114" si="55">IF(+R83-1&gt;=0,+R83-1,"")</f>
        <v>30</v>
      </c>
      <c r="S84">
        <f t="shared" ref="S84:S114" si="56">IF(+S83-1&gt;=0,+S83-1,"")</f>
        <v>30</v>
      </c>
      <c r="W84">
        <f t="shared" si="41"/>
        <v>30</v>
      </c>
      <c r="X84">
        <f t="shared" si="41"/>
        <v>30</v>
      </c>
      <c r="Y84">
        <f t="shared" si="41"/>
        <v>30</v>
      </c>
      <c r="Z84">
        <f t="shared" si="41"/>
        <v>30</v>
      </c>
      <c r="AA84">
        <f t="shared" si="41"/>
        <v>30</v>
      </c>
      <c r="AE84">
        <f t="shared" si="42"/>
        <v>30</v>
      </c>
      <c r="AF84">
        <f t="shared" si="42"/>
        <v>30</v>
      </c>
      <c r="AG84">
        <f t="shared" si="42"/>
        <v>30</v>
      </c>
      <c r="AH84">
        <f t="shared" si="42"/>
        <v>30</v>
      </c>
      <c r="AI84">
        <f t="shared" si="42"/>
        <v>30</v>
      </c>
      <c r="AM84">
        <f t="shared" si="43"/>
        <v>30</v>
      </c>
      <c r="AN84">
        <f t="shared" si="43"/>
        <v>30</v>
      </c>
      <c r="AO84">
        <f t="shared" si="43"/>
        <v>30</v>
      </c>
      <c r="AP84">
        <f t="shared" si="43"/>
        <v>30</v>
      </c>
      <c r="AQ84">
        <f t="shared" si="43"/>
        <v>30</v>
      </c>
      <c r="AU84">
        <f t="shared" si="44"/>
        <v>30</v>
      </c>
      <c r="AV84">
        <f t="shared" si="44"/>
        <v>30</v>
      </c>
      <c r="AW84">
        <f t="shared" si="44"/>
        <v>30</v>
      </c>
      <c r="AX84">
        <f t="shared" si="44"/>
        <v>30</v>
      </c>
      <c r="AY84">
        <f t="shared" si="44"/>
        <v>30</v>
      </c>
      <c r="BC84">
        <f t="shared" si="45"/>
        <v>30</v>
      </c>
      <c r="BD84">
        <f t="shared" si="45"/>
        <v>30</v>
      </c>
      <c r="BE84">
        <f t="shared" si="45"/>
        <v>30</v>
      </c>
      <c r="BF84">
        <f t="shared" si="45"/>
        <v>30</v>
      </c>
      <c r="BG84">
        <f t="shared" si="45"/>
        <v>30</v>
      </c>
      <c r="BK84">
        <f t="shared" si="46"/>
        <v>30</v>
      </c>
      <c r="BL84">
        <f t="shared" si="47"/>
        <v>30</v>
      </c>
      <c r="BM84">
        <f t="shared" si="48"/>
        <v>30</v>
      </c>
      <c r="BN84">
        <f t="shared" si="49"/>
        <v>30</v>
      </c>
      <c r="BO84">
        <f t="shared" si="50"/>
        <v>30</v>
      </c>
      <c r="BQ84" s="6"/>
    </row>
    <row r="85" spans="14:69" x14ac:dyDescent="0.2">
      <c r="N85" s="15">
        <f t="shared" si="51"/>
        <v>29</v>
      </c>
      <c r="O85" s="7">
        <f t="shared" si="52"/>
        <v>29</v>
      </c>
      <c r="P85">
        <f t="shared" si="53"/>
        <v>29</v>
      </c>
      <c r="Q85">
        <f t="shared" si="54"/>
        <v>29</v>
      </c>
      <c r="R85">
        <f t="shared" si="55"/>
        <v>29</v>
      </c>
      <c r="S85">
        <f t="shared" si="56"/>
        <v>29</v>
      </c>
      <c r="W85">
        <f t="shared" si="41"/>
        <v>29</v>
      </c>
      <c r="X85">
        <f t="shared" si="41"/>
        <v>29</v>
      </c>
      <c r="Y85">
        <f t="shared" si="41"/>
        <v>29</v>
      </c>
      <c r="Z85">
        <f t="shared" si="41"/>
        <v>29</v>
      </c>
      <c r="AA85">
        <f t="shared" si="41"/>
        <v>29</v>
      </c>
      <c r="AE85">
        <f t="shared" si="42"/>
        <v>29</v>
      </c>
      <c r="AF85">
        <f t="shared" si="42"/>
        <v>29</v>
      </c>
      <c r="AG85">
        <f t="shared" si="42"/>
        <v>29</v>
      </c>
      <c r="AH85">
        <f t="shared" si="42"/>
        <v>29</v>
      </c>
      <c r="AI85">
        <f t="shared" si="42"/>
        <v>29</v>
      </c>
      <c r="AM85">
        <f t="shared" si="43"/>
        <v>29</v>
      </c>
      <c r="AN85">
        <f t="shared" si="43"/>
        <v>29</v>
      </c>
      <c r="AO85">
        <f t="shared" si="43"/>
        <v>29</v>
      </c>
      <c r="AP85">
        <f t="shared" si="43"/>
        <v>29</v>
      </c>
      <c r="AQ85">
        <f t="shared" si="43"/>
        <v>29</v>
      </c>
      <c r="AU85">
        <f t="shared" si="44"/>
        <v>29</v>
      </c>
      <c r="AV85">
        <f t="shared" si="44"/>
        <v>29</v>
      </c>
      <c r="AW85">
        <f t="shared" si="44"/>
        <v>29</v>
      </c>
      <c r="AX85">
        <f t="shared" si="44"/>
        <v>29</v>
      </c>
      <c r="AY85">
        <f t="shared" si="44"/>
        <v>29</v>
      </c>
      <c r="BC85">
        <f t="shared" si="45"/>
        <v>29</v>
      </c>
      <c r="BD85">
        <f t="shared" si="45"/>
        <v>29</v>
      </c>
      <c r="BE85">
        <f t="shared" si="45"/>
        <v>29</v>
      </c>
      <c r="BF85">
        <f t="shared" si="45"/>
        <v>29</v>
      </c>
      <c r="BG85">
        <f t="shared" si="45"/>
        <v>29</v>
      </c>
      <c r="BK85">
        <f t="shared" si="46"/>
        <v>29</v>
      </c>
      <c r="BL85">
        <f t="shared" si="47"/>
        <v>29</v>
      </c>
      <c r="BM85">
        <f t="shared" si="48"/>
        <v>29</v>
      </c>
      <c r="BN85">
        <f t="shared" si="49"/>
        <v>29</v>
      </c>
      <c r="BO85">
        <f t="shared" si="50"/>
        <v>29</v>
      </c>
      <c r="BQ85" s="6"/>
    </row>
    <row r="86" spans="14:69" x14ac:dyDescent="0.2">
      <c r="N86" s="15">
        <f t="shared" si="51"/>
        <v>28</v>
      </c>
      <c r="O86" s="7">
        <f t="shared" si="52"/>
        <v>28</v>
      </c>
      <c r="P86">
        <f t="shared" si="53"/>
        <v>28</v>
      </c>
      <c r="Q86">
        <f t="shared" si="54"/>
        <v>28</v>
      </c>
      <c r="R86">
        <f t="shared" si="55"/>
        <v>28</v>
      </c>
      <c r="S86">
        <f t="shared" si="56"/>
        <v>28</v>
      </c>
      <c r="W86">
        <f t="shared" si="41"/>
        <v>28</v>
      </c>
      <c r="X86">
        <f t="shared" si="41"/>
        <v>28</v>
      </c>
      <c r="Y86">
        <f t="shared" si="41"/>
        <v>28</v>
      </c>
      <c r="Z86">
        <f t="shared" si="41"/>
        <v>28</v>
      </c>
      <c r="AA86">
        <f t="shared" si="41"/>
        <v>28</v>
      </c>
      <c r="AE86">
        <f t="shared" si="42"/>
        <v>28</v>
      </c>
      <c r="AF86">
        <f t="shared" si="42"/>
        <v>28</v>
      </c>
      <c r="AG86">
        <f t="shared" si="42"/>
        <v>28</v>
      </c>
      <c r="AH86">
        <f t="shared" si="42"/>
        <v>28</v>
      </c>
      <c r="AI86">
        <f t="shared" si="42"/>
        <v>28</v>
      </c>
      <c r="AM86">
        <f t="shared" si="43"/>
        <v>28</v>
      </c>
      <c r="AN86">
        <f t="shared" si="43"/>
        <v>28</v>
      </c>
      <c r="AO86">
        <f t="shared" si="43"/>
        <v>28</v>
      </c>
      <c r="AP86">
        <f t="shared" si="43"/>
        <v>28</v>
      </c>
      <c r="AQ86">
        <f t="shared" si="43"/>
        <v>28</v>
      </c>
      <c r="AU86">
        <f t="shared" si="44"/>
        <v>28</v>
      </c>
      <c r="AV86">
        <f t="shared" si="44"/>
        <v>28</v>
      </c>
      <c r="AW86">
        <f t="shared" si="44"/>
        <v>28</v>
      </c>
      <c r="AX86">
        <f t="shared" si="44"/>
        <v>28</v>
      </c>
      <c r="AY86">
        <f t="shared" si="44"/>
        <v>28</v>
      </c>
      <c r="BC86">
        <f t="shared" si="45"/>
        <v>28</v>
      </c>
      <c r="BD86">
        <f t="shared" si="45"/>
        <v>28</v>
      </c>
      <c r="BE86">
        <f t="shared" si="45"/>
        <v>28</v>
      </c>
      <c r="BF86">
        <f t="shared" si="45"/>
        <v>28</v>
      </c>
      <c r="BG86">
        <f t="shared" si="45"/>
        <v>28</v>
      </c>
      <c r="BK86">
        <f t="shared" si="46"/>
        <v>28</v>
      </c>
      <c r="BL86">
        <f t="shared" si="47"/>
        <v>28</v>
      </c>
      <c r="BM86">
        <f t="shared" si="48"/>
        <v>28</v>
      </c>
      <c r="BN86">
        <f t="shared" si="49"/>
        <v>28</v>
      </c>
      <c r="BO86">
        <f t="shared" si="50"/>
        <v>28</v>
      </c>
      <c r="BQ86" s="6"/>
    </row>
    <row r="87" spans="14:69" x14ac:dyDescent="0.2">
      <c r="N87" s="15">
        <f t="shared" si="51"/>
        <v>27</v>
      </c>
      <c r="O87" s="7">
        <f t="shared" si="52"/>
        <v>27</v>
      </c>
      <c r="P87">
        <f t="shared" si="53"/>
        <v>27</v>
      </c>
      <c r="Q87">
        <f t="shared" si="54"/>
        <v>27</v>
      </c>
      <c r="R87">
        <f t="shared" si="55"/>
        <v>27</v>
      </c>
      <c r="S87">
        <f t="shared" si="56"/>
        <v>27</v>
      </c>
      <c r="W87">
        <f t="shared" si="41"/>
        <v>27</v>
      </c>
      <c r="X87">
        <f t="shared" si="41"/>
        <v>27</v>
      </c>
      <c r="Y87">
        <f t="shared" si="41"/>
        <v>27</v>
      </c>
      <c r="Z87">
        <f t="shared" si="41"/>
        <v>27</v>
      </c>
      <c r="AA87">
        <f t="shared" si="41"/>
        <v>27</v>
      </c>
      <c r="AE87">
        <f t="shared" si="42"/>
        <v>27</v>
      </c>
      <c r="AF87">
        <f t="shared" si="42"/>
        <v>27</v>
      </c>
      <c r="AG87">
        <f t="shared" si="42"/>
        <v>27</v>
      </c>
      <c r="AH87">
        <f t="shared" si="42"/>
        <v>27</v>
      </c>
      <c r="AI87">
        <f t="shared" si="42"/>
        <v>27</v>
      </c>
      <c r="AM87">
        <f t="shared" si="43"/>
        <v>27</v>
      </c>
      <c r="AN87">
        <f t="shared" si="43"/>
        <v>27</v>
      </c>
      <c r="AO87">
        <f t="shared" si="43"/>
        <v>27</v>
      </c>
      <c r="AP87">
        <f t="shared" si="43"/>
        <v>27</v>
      </c>
      <c r="AQ87">
        <f t="shared" si="43"/>
        <v>27</v>
      </c>
      <c r="AU87">
        <f t="shared" si="44"/>
        <v>27</v>
      </c>
      <c r="AV87">
        <f t="shared" si="44"/>
        <v>27</v>
      </c>
      <c r="AW87">
        <f t="shared" si="44"/>
        <v>27</v>
      </c>
      <c r="AX87">
        <f t="shared" si="44"/>
        <v>27</v>
      </c>
      <c r="AY87">
        <f t="shared" si="44"/>
        <v>27</v>
      </c>
      <c r="BC87">
        <f t="shared" si="45"/>
        <v>27</v>
      </c>
      <c r="BD87">
        <f t="shared" si="45"/>
        <v>27</v>
      </c>
      <c r="BE87">
        <f t="shared" si="45"/>
        <v>27</v>
      </c>
      <c r="BF87">
        <f t="shared" si="45"/>
        <v>27</v>
      </c>
      <c r="BG87">
        <f t="shared" si="45"/>
        <v>27</v>
      </c>
      <c r="BK87">
        <f t="shared" si="46"/>
        <v>27</v>
      </c>
      <c r="BL87">
        <f t="shared" si="47"/>
        <v>27</v>
      </c>
      <c r="BM87">
        <f t="shared" si="48"/>
        <v>27</v>
      </c>
      <c r="BN87">
        <f t="shared" si="49"/>
        <v>27</v>
      </c>
      <c r="BO87">
        <f t="shared" si="50"/>
        <v>27</v>
      </c>
      <c r="BQ87" s="6"/>
    </row>
    <row r="88" spans="14:69" x14ac:dyDescent="0.2">
      <c r="N88" s="15">
        <f t="shared" si="51"/>
        <v>26</v>
      </c>
      <c r="O88" s="7">
        <f t="shared" si="52"/>
        <v>26</v>
      </c>
      <c r="P88">
        <f t="shared" si="53"/>
        <v>26</v>
      </c>
      <c r="Q88">
        <f t="shared" si="54"/>
        <v>26</v>
      </c>
      <c r="R88">
        <f t="shared" si="55"/>
        <v>26</v>
      </c>
      <c r="S88">
        <f t="shared" si="56"/>
        <v>26</v>
      </c>
      <c r="W88">
        <f t="shared" si="41"/>
        <v>26</v>
      </c>
      <c r="X88">
        <f t="shared" si="41"/>
        <v>26</v>
      </c>
      <c r="Y88">
        <f t="shared" si="41"/>
        <v>26</v>
      </c>
      <c r="Z88">
        <f t="shared" si="41"/>
        <v>26</v>
      </c>
      <c r="AA88">
        <f t="shared" si="41"/>
        <v>26</v>
      </c>
      <c r="AE88">
        <f t="shared" si="42"/>
        <v>26</v>
      </c>
      <c r="AF88">
        <f t="shared" si="42"/>
        <v>26</v>
      </c>
      <c r="AG88">
        <f t="shared" si="42"/>
        <v>26</v>
      </c>
      <c r="AH88">
        <f t="shared" si="42"/>
        <v>26</v>
      </c>
      <c r="AI88">
        <f t="shared" si="42"/>
        <v>26</v>
      </c>
      <c r="AM88">
        <f t="shared" si="43"/>
        <v>26</v>
      </c>
      <c r="AN88">
        <f t="shared" si="43"/>
        <v>26</v>
      </c>
      <c r="AO88">
        <f t="shared" si="43"/>
        <v>26</v>
      </c>
      <c r="AP88">
        <f t="shared" si="43"/>
        <v>26</v>
      </c>
      <c r="AQ88">
        <f t="shared" si="43"/>
        <v>26</v>
      </c>
      <c r="AU88">
        <f t="shared" si="44"/>
        <v>26</v>
      </c>
      <c r="AV88">
        <f t="shared" si="44"/>
        <v>26</v>
      </c>
      <c r="AW88">
        <f t="shared" si="44"/>
        <v>26</v>
      </c>
      <c r="AX88">
        <f t="shared" si="44"/>
        <v>26</v>
      </c>
      <c r="AY88">
        <f t="shared" si="44"/>
        <v>26</v>
      </c>
      <c r="BC88">
        <f t="shared" si="45"/>
        <v>26</v>
      </c>
      <c r="BD88">
        <f t="shared" si="45"/>
        <v>26</v>
      </c>
      <c r="BE88">
        <f t="shared" si="45"/>
        <v>26</v>
      </c>
      <c r="BF88">
        <f t="shared" si="45"/>
        <v>26</v>
      </c>
      <c r="BG88">
        <f t="shared" si="45"/>
        <v>26</v>
      </c>
      <c r="BK88">
        <f t="shared" si="46"/>
        <v>26</v>
      </c>
      <c r="BL88">
        <f t="shared" si="47"/>
        <v>26</v>
      </c>
      <c r="BM88">
        <f t="shared" si="48"/>
        <v>26</v>
      </c>
      <c r="BN88">
        <f t="shared" si="49"/>
        <v>26</v>
      </c>
      <c r="BO88">
        <f t="shared" si="50"/>
        <v>26</v>
      </c>
      <c r="BQ88" s="6"/>
    </row>
    <row r="89" spans="14:69" x14ac:dyDescent="0.2">
      <c r="N89" s="15">
        <f t="shared" si="51"/>
        <v>25</v>
      </c>
      <c r="O89" s="7">
        <f t="shared" si="52"/>
        <v>25</v>
      </c>
      <c r="P89">
        <f t="shared" si="53"/>
        <v>25</v>
      </c>
      <c r="Q89">
        <f t="shared" si="54"/>
        <v>25</v>
      </c>
      <c r="R89">
        <f t="shared" si="55"/>
        <v>25</v>
      </c>
      <c r="S89">
        <f t="shared" si="56"/>
        <v>25</v>
      </c>
      <c r="W89">
        <f t="shared" si="41"/>
        <v>25</v>
      </c>
      <c r="X89">
        <f t="shared" si="41"/>
        <v>25</v>
      </c>
      <c r="Y89">
        <f t="shared" si="41"/>
        <v>25</v>
      </c>
      <c r="Z89">
        <f t="shared" si="41"/>
        <v>25</v>
      </c>
      <c r="AA89">
        <f t="shared" si="41"/>
        <v>25</v>
      </c>
      <c r="AE89">
        <f t="shared" si="42"/>
        <v>25</v>
      </c>
      <c r="AF89">
        <f t="shared" si="42"/>
        <v>25</v>
      </c>
      <c r="AG89">
        <f t="shared" si="42"/>
        <v>25</v>
      </c>
      <c r="AH89">
        <f t="shared" si="42"/>
        <v>25</v>
      </c>
      <c r="AI89">
        <f t="shared" si="42"/>
        <v>25</v>
      </c>
      <c r="AM89">
        <f t="shared" si="43"/>
        <v>25</v>
      </c>
      <c r="AN89">
        <f t="shared" si="43"/>
        <v>25</v>
      </c>
      <c r="AO89">
        <f t="shared" si="43"/>
        <v>25</v>
      </c>
      <c r="AP89">
        <f t="shared" si="43"/>
        <v>25</v>
      </c>
      <c r="AQ89">
        <f t="shared" si="43"/>
        <v>25</v>
      </c>
      <c r="AU89">
        <f t="shared" si="44"/>
        <v>25</v>
      </c>
      <c r="AV89">
        <f t="shared" si="44"/>
        <v>25</v>
      </c>
      <c r="AW89">
        <f t="shared" si="44"/>
        <v>25</v>
      </c>
      <c r="AX89">
        <f t="shared" si="44"/>
        <v>25</v>
      </c>
      <c r="AY89">
        <f t="shared" si="44"/>
        <v>25</v>
      </c>
      <c r="BC89">
        <f t="shared" si="45"/>
        <v>25</v>
      </c>
      <c r="BD89">
        <f t="shared" si="45"/>
        <v>25</v>
      </c>
      <c r="BE89">
        <f t="shared" si="45"/>
        <v>25</v>
      </c>
      <c r="BF89">
        <f t="shared" si="45"/>
        <v>25</v>
      </c>
      <c r="BG89">
        <f t="shared" si="45"/>
        <v>25</v>
      </c>
      <c r="BK89">
        <f t="shared" si="46"/>
        <v>25</v>
      </c>
      <c r="BL89">
        <f t="shared" si="47"/>
        <v>25</v>
      </c>
      <c r="BM89">
        <f t="shared" si="48"/>
        <v>25</v>
      </c>
      <c r="BN89">
        <f t="shared" si="49"/>
        <v>25</v>
      </c>
      <c r="BO89">
        <f t="shared" si="50"/>
        <v>25</v>
      </c>
      <c r="BQ89" s="6"/>
    </row>
    <row r="90" spans="14:69" x14ac:dyDescent="0.2">
      <c r="N90" s="15">
        <f t="shared" si="51"/>
        <v>24</v>
      </c>
      <c r="O90" s="7">
        <f t="shared" si="52"/>
        <v>24</v>
      </c>
      <c r="P90">
        <f t="shared" si="53"/>
        <v>24</v>
      </c>
      <c r="Q90">
        <f t="shared" si="54"/>
        <v>24</v>
      </c>
      <c r="R90">
        <f t="shared" si="55"/>
        <v>24</v>
      </c>
      <c r="S90">
        <f t="shared" si="56"/>
        <v>24</v>
      </c>
      <c r="W90">
        <f t="shared" si="41"/>
        <v>24</v>
      </c>
      <c r="X90">
        <f t="shared" si="41"/>
        <v>24</v>
      </c>
      <c r="Y90">
        <f t="shared" si="41"/>
        <v>24</v>
      </c>
      <c r="Z90">
        <f t="shared" si="41"/>
        <v>24</v>
      </c>
      <c r="AA90">
        <f t="shared" si="41"/>
        <v>24</v>
      </c>
      <c r="AE90">
        <f t="shared" si="42"/>
        <v>24</v>
      </c>
      <c r="AF90">
        <f t="shared" si="42"/>
        <v>24</v>
      </c>
      <c r="AG90">
        <f t="shared" si="42"/>
        <v>24</v>
      </c>
      <c r="AH90">
        <f t="shared" si="42"/>
        <v>24</v>
      </c>
      <c r="AI90">
        <f t="shared" si="42"/>
        <v>24</v>
      </c>
      <c r="AM90">
        <f t="shared" si="43"/>
        <v>24</v>
      </c>
      <c r="AN90">
        <f t="shared" si="43"/>
        <v>24</v>
      </c>
      <c r="AO90">
        <f t="shared" si="43"/>
        <v>24</v>
      </c>
      <c r="AP90">
        <f t="shared" si="43"/>
        <v>24</v>
      </c>
      <c r="AQ90">
        <f t="shared" si="43"/>
        <v>24</v>
      </c>
      <c r="AU90">
        <f t="shared" si="44"/>
        <v>24</v>
      </c>
      <c r="AV90">
        <f t="shared" si="44"/>
        <v>24</v>
      </c>
      <c r="AW90">
        <f t="shared" si="44"/>
        <v>24</v>
      </c>
      <c r="AX90">
        <f t="shared" si="44"/>
        <v>24</v>
      </c>
      <c r="AY90">
        <f t="shared" si="44"/>
        <v>24</v>
      </c>
      <c r="BC90">
        <f t="shared" si="45"/>
        <v>24</v>
      </c>
      <c r="BD90">
        <f t="shared" si="45"/>
        <v>24</v>
      </c>
      <c r="BE90">
        <f t="shared" si="45"/>
        <v>24</v>
      </c>
      <c r="BF90">
        <f t="shared" si="45"/>
        <v>24</v>
      </c>
      <c r="BG90">
        <f t="shared" si="45"/>
        <v>24</v>
      </c>
      <c r="BK90">
        <f t="shared" si="46"/>
        <v>24</v>
      </c>
      <c r="BL90">
        <f t="shared" si="47"/>
        <v>24</v>
      </c>
      <c r="BM90">
        <f t="shared" si="48"/>
        <v>24</v>
      </c>
      <c r="BN90">
        <f t="shared" si="49"/>
        <v>24</v>
      </c>
      <c r="BO90">
        <f t="shared" si="50"/>
        <v>24</v>
      </c>
      <c r="BQ90" s="6"/>
    </row>
    <row r="91" spans="14:69" x14ac:dyDescent="0.2">
      <c r="N91" s="15">
        <f t="shared" si="51"/>
        <v>23</v>
      </c>
      <c r="O91" s="7">
        <f t="shared" si="52"/>
        <v>23</v>
      </c>
      <c r="P91">
        <f t="shared" si="53"/>
        <v>23</v>
      </c>
      <c r="Q91">
        <f t="shared" si="54"/>
        <v>23</v>
      </c>
      <c r="R91">
        <f t="shared" si="55"/>
        <v>23</v>
      </c>
      <c r="S91">
        <f t="shared" si="56"/>
        <v>23</v>
      </c>
      <c r="W91">
        <f t="shared" si="41"/>
        <v>23</v>
      </c>
      <c r="X91">
        <f t="shared" si="41"/>
        <v>23</v>
      </c>
      <c r="Y91">
        <f t="shared" si="41"/>
        <v>23</v>
      </c>
      <c r="Z91">
        <f t="shared" si="41"/>
        <v>23</v>
      </c>
      <c r="AA91">
        <f t="shared" si="41"/>
        <v>23</v>
      </c>
      <c r="AE91">
        <f t="shared" si="42"/>
        <v>23</v>
      </c>
      <c r="AF91">
        <f t="shared" si="42"/>
        <v>23</v>
      </c>
      <c r="AG91">
        <f t="shared" si="42"/>
        <v>23</v>
      </c>
      <c r="AH91">
        <f t="shared" si="42"/>
        <v>23</v>
      </c>
      <c r="AI91">
        <f t="shared" si="42"/>
        <v>23</v>
      </c>
      <c r="AM91">
        <f t="shared" si="43"/>
        <v>23</v>
      </c>
      <c r="AN91">
        <f t="shared" si="43"/>
        <v>23</v>
      </c>
      <c r="AO91">
        <f t="shared" si="43"/>
        <v>23</v>
      </c>
      <c r="AP91">
        <f t="shared" si="43"/>
        <v>23</v>
      </c>
      <c r="AQ91">
        <f t="shared" si="43"/>
        <v>23</v>
      </c>
      <c r="AU91">
        <f t="shared" si="44"/>
        <v>23</v>
      </c>
      <c r="AV91">
        <f t="shared" si="44"/>
        <v>23</v>
      </c>
      <c r="AW91">
        <f t="shared" si="44"/>
        <v>23</v>
      </c>
      <c r="AX91">
        <f t="shared" si="44"/>
        <v>23</v>
      </c>
      <c r="AY91">
        <f t="shared" si="44"/>
        <v>23</v>
      </c>
      <c r="BC91">
        <f t="shared" si="45"/>
        <v>23</v>
      </c>
      <c r="BD91">
        <f t="shared" si="45"/>
        <v>23</v>
      </c>
      <c r="BE91">
        <f t="shared" si="45"/>
        <v>23</v>
      </c>
      <c r="BF91">
        <f t="shared" si="45"/>
        <v>23</v>
      </c>
      <c r="BG91">
        <f t="shared" si="45"/>
        <v>23</v>
      </c>
      <c r="BK91">
        <f t="shared" si="46"/>
        <v>23</v>
      </c>
      <c r="BL91">
        <f t="shared" si="47"/>
        <v>23</v>
      </c>
      <c r="BM91">
        <f t="shared" si="48"/>
        <v>23</v>
      </c>
      <c r="BN91">
        <f t="shared" si="49"/>
        <v>23</v>
      </c>
      <c r="BO91">
        <f t="shared" si="50"/>
        <v>23</v>
      </c>
      <c r="BQ91" s="6"/>
    </row>
    <row r="92" spans="14:69" x14ac:dyDescent="0.2">
      <c r="N92" s="15">
        <f t="shared" si="51"/>
        <v>22</v>
      </c>
      <c r="O92" s="7">
        <f t="shared" si="52"/>
        <v>22</v>
      </c>
      <c r="P92">
        <f t="shared" si="53"/>
        <v>22</v>
      </c>
      <c r="Q92">
        <f t="shared" si="54"/>
        <v>22</v>
      </c>
      <c r="R92">
        <f t="shared" si="55"/>
        <v>22</v>
      </c>
      <c r="S92">
        <f t="shared" si="56"/>
        <v>22</v>
      </c>
      <c r="W92">
        <f t="shared" si="41"/>
        <v>22</v>
      </c>
      <c r="X92">
        <f t="shared" si="41"/>
        <v>22</v>
      </c>
      <c r="Y92">
        <f t="shared" si="41"/>
        <v>22</v>
      </c>
      <c r="Z92">
        <f t="shared" si="41"/>
        <v>22</v>
      </c>
      <c r="AA92">
        <f t="shared" si="41"/>
        <v>22</v>
      </c>
      <c r="AE92">
        <f t="shared" si="42"/>
        <v>22</v>
      </c>
      <c r="AF92">
        <f t="shared" si="42"/>
        <v>22</v>
      </c>
      <c r="AG92">
        <f t="shared" si="42"/>
        <v>22</v>
      </c>
      <c r="AH92">
        <f t="shared" si="42"/>
        <v>22</v>
      </c>
      <c r="AI92">
        <f t="shared" si="42"/>
        <v>22</v>
      </c>
      <c r="AM92">
        <f t="shared" si="43"/>
        <v>22</v>
      </c>
      <c r="AN92">
        <f t="shared" si="43"/>
        <v>22</v>
      </c>
      <c r="AO92">
        <f t="shared" si="43"/>
        <v>22</v>
      </c>
      <c r="AP92">
        <f t="shared" si="43"/>
        <v>22</v>
      </c>
      <c r="AQ92">
        <f t="shared" si="43"/>
        <v>22</v>
      </c>
      <c r="AU92">
        <f t="shared" si="44"/>
        <v>22</v>
      </c>
      <c r="AV92">
        <f t="shared" si="44"/>
        <v>22</v>
      </c>
      <c r="AW92">
        <f t="shared" si="44"/>
        <v>22</v>
      </c>
      <c r="AX92">
        <f t="shared" si="44"/>
        <v>22</v>
      </c>
      <c r="AY92">
        <f t="shared" si="44"/>
        <v>22</v>
      </c>
      <c r="BC92">
        <f t="shared" si="45"/>
        <v>22</v>
      </c>
      <c r="BD92">
        <f t="shared" si="45"/>
        <v>22</v>
      </c>
      <c r="BE92">
        <f t="shared" si="45"/>
        <v>22</v>
      </c>
      <c r="BF92">
        <f t="shared" si="45"/>
        <v>22</v>
      </c>
      <c r="BG92">
        <f t="shared" si="45"/>
        <v>22</v>
      </c>
      <c r="BK92">
        <f t="shared" si="46"/>
        <v>22</v>
      </c>
      <c r="BL92">
        <f t="shared" si="47"/>
        <v>22</v>
      </c>
      <c r="BM92">
        <f t="shared" si="48"/>
        <v>22</v>
      </c>
      <c r="BN92">
        <f t="shared" si="49"/>
        <v>22</v>
      </c>
      <c r="BO92">
        <f t="shared" si="50"/>
        <v>22</v>
      </c>
      <c r="BQ92" s="6"/>
    </row>
    <row r="93" spans="14:69" x14ac:dyDescent="0.2">
      <c r="N93" s="15">
        <f t="shared" si="51"/>
        <v>21</v>
      </c>
      <c r="O93" s="7">
        <f t="shared" si="52"/>
        <v>21</v>
      </c>
      <c r="P93">
        <f t="shared" si="53"/>
        <v>21</v>
      </c>
      <c r="Q93">
        <f t="shared" si="54"/>
        <v>21</v>
      </c>
      <c r="R93">
        <f t="shared" si="55"/>
        <v>21</v>
      </c>
      <c r="S93">
        <f t="shared" si="56"/>
        <v>21</v>
      </c>
      <c r="W93">
        <f t="shared" si="41"/>
        <v>21</v>
      </c>
      <c r="X93">
        <f t="shared" si="41"/>
        <v>21</v>
      </c>
      <c r="Y93">
        <f t="shared" si="41"/>
        <v>21</v>
      </c>
      <c r="Z93">
        <f t="shared" si="41"/>
        <v>21</v>
      </c>
      <c r="AA93">
        <f t="shared" si="41"/>
        <v>21</v>
      </c>
      <c r="AE93">
        <f t="shared" si="42"/>
        <v>21</v>
      </c>
      <c r="AF93">
        <f t="shared" si="42"/>
        <v>21</v>
      </c>
      <c r="AG93">
        <f t="shared" si="42"/>
        <v>21</v>
      </c>
      <c r="AH93">
        <f t="shared" si="42"/>
        <v>21</v>
      </c>
      <c r="AI93">
        <f t="shared" si="42"/>
        <v>21</v>
      </c>
      <c r="AM93">
        <f t="shared" si="43"/>
        <v>21</v>
      </c>
      <c r="AN93">
        <f t="shared" si="43"/>
        <v>21</v>
      </c>
      <c r="AO93">
        <f t="shared" si="43"/>
        <v>21</v>
      </c>
      <c r="AP93">
        <f t="shared" si="43"/>
        <v>21</v>
      </c>
      <c r="AQ93">
        <f t="shared" si="43"/>
        <v>21</v>
      </c>
      <c r="AU93">
        <f t="shared" si="44"/>
        <v>21</v>
      </c>
      <c r="AV93">
        <f t="shared" si="44"/>
        <v>21</v>
      </c>
      <c r="AW93">
        <f t="shared" si="44"/>
        <v>21</v>
      </c>
      <c r="AX93">
        <f t="shared" si="44"/>
        <v>21</v>
      </c>
      <c r="AY93">
        <f t="shared" si="44"/>
        <v>21</v>
      </c>
      <c r="BC93">
        <f t="shared" si="45"/>
        <v>21</v>
      </c>
      <c r="BD93">
        <f t="shared" si="45"/>
        <v>21</v>
      </c>
      <c r="BE93">
        <f t="shared" si="45"/>
        <v>21</v>
      </c>
      <c r="BF93">
        <f t="shared" si="45"/>
        <v>21</v>
      </c>
      <c r="BG93">
        <f t="shared" si="45"/>
        <v>21</v>
      </c>
      <c r="BK93">
        <f t="shared" si="46"/>
        <v>21</v>
      </c>
      <c r="BL93">
        <f t="shared" si="47"/>
        <v>21</v>
      </c>
      <c r="BM93">
        <f t="shared" si="48"/>
        <v>21</v>
      </c>
      <c r="BN93">
        <f t="shared" si="49"/>
        <v>21</v>
      </c>
      <c r="BO93">
        <f t="shared" si="50"/>
        <v>21</v>
      </c>
      <c r="BQ93" s="6"/>
    </row>
    <row r="94" spans="14:69" x14ac:dyDescent="0.2">
      <c r="N94" s="15">
        <f t="shared" si="51"/>
        <v>20</v>
      </c>
      <c r="O94" s="7">
        <f t="shared" si="52"/>
        <v>20</v>
      </c>
      <c r="P94">
        <f t="shared" si="53"/>
        <v>20</v>
      </c>
      <c r="Q94">
        <f t="shared" si="54"/>
        <v>20</v>
      </c>
      <c r="R94">
        <f t="shared" si="55"/>
        <v>20</v>
      </c>
      <c r="S94">
        <f t="shared" si="56"/>
        <v>20</v>
      </c>
      <c r="W94">
        <f t="shared" si="41"/>
        <v>20</v>
      </c>
      <c r="X94">
        <f t="shared" si="41"/>
        <v>20</v>
      </c>
      <c r="Y94">
        <f t="shared" si="41"/>
        <v>20</v>
      </c>
      <c r="Z94">
        <f t="shared" si="41"/>
        <v>20</v>
      </c>
      <c r="AA94">
        <f t="shared" si="41"/>
        <v>20</v>
      </c>
      <c r="AE94">
        <f t="shared" si="42"/>
        <v>20</v>
      </c>
      <c r="AF94">
        <f t="shared" si="42"/>
        <v>20</v>
      </c>
      <c r="AG94">
        <f t="shared" si="42"/>
        <v>20</v>
      </c>
      <c r="AH94">
        <f t="shared" si="42"/>
        <v>20</v>
      </c>
      <c r="AI94">
        <f t="shared" si="42"/>
        <v>20</v>
      </c>
      <c r="AM94">
        <f t="shared" si="43"/>
        <v>20</v>
      </c>
      <c r="AN94">
        <f t="shared" si="43"/>
        <v>20</v>
      </c>
      <c r="AO94">
        <f t="shared" si="43"/>
        <v>20</v>
      </c>
      <c r="AP94">
        <f t="shared" si="43"/>
        <v>20</v>
      </c>
      <c r="AQ94">
        <f t="shared" si="43"/>
        <v>20</v>
      </c>
      <c r="AU94">
        <f t="shared" si="44"/>
        <v>20</v>
      </c>
      <c r="AV94">
        <f t="shared" si="44"/>
        <v>20</v>
      </c>
      <c r="AW94">
        <f t="shared" si="44"/>
        <v>20</v>
      </c>
      <c r="AX94">
        <f t="shared" si="44"/>
        <v>20</v>
      </c>
      <c r="AY94">
        <f t="shared" si="44"/>
        <v>20</v>
      </c>
      <c r="BC94">
        <f t="shared" si="45"/>
        <v>20</v>
      </c>
      <c r="BD94">
        <f t="shared" si="45"/>
        <v>20</v>
      </c>
      <c r="BE94">
        <f t="shared" si="45"/>
        <v>20</v>
      </c>
      <c r="BF94">
        <f t="shared" si="45"/>
        <v>20</v>
      </c>
      <c r="BG94">
        <f t="shared" si="45"/>
        <v>20</v>
      </c>
      <c r="BK94">
        <f t="shared" si="46"/>
        <v>20</v>
      </c>
      <c r="BL94">
        <f t="shared" si="47"/>
        <v>20</v>
      </c>
      <c r="BM94">
        <f t="shared" si="48"/>
        <v>20</v>
      </c>
      <c r="BN94">
        <f t="shared" si="49"/>
        <v>20</v>
      </c>
      <c r="BO94">
        <f t="shared" si="50"/>
        <v>20</v>
      </c>
      <c r="BQ94" s="6"/>
    </row>
    <row r="95" spans="14:69" x14ac:dyDescent="0.2">
      <c r="N95" s="15">
        <f t="shared" si="51"/>
        <v>19</v>
      </c>
      <c r="O95" s="7">
        <f t="shared" si="52"/>
        <v>19</v>
      </c>
      <c r="P95">
        <f t="shared" si="53"/>
        <v>19</v>
      </c>
      <c r="Q95">
        <f t="shared" si="54"/>
        <v>19</v>
      </c>
      <c r="R95">
        <f t="shared" si="55"/>
        <v>19</v>
      </c>
      <c r="S95">
        <f t="shared" si="56"/>
        <v>19</v>
      </c>
      <c r="W95">
        <f t="shared" ref="W95:AA110" si="57">IF(+W94-1&gt;=0,+W94-1,"")</f>
        <v>19</v>
      </c>
      <c r="X95">
        <f t="shared" si="57"/>
        <v>19</v>
      </c>
      <c r="Y95">
        <f t="shared" si="57"/>
        <v>19</v>
      </c>
      <c r="Z95">
        <f t="shared" si="57"/>
        <v>19</v>
      </c>
      <c r="AA95">
        <f t="shared" si="57"/>
        <v>19</v>
      </c>
      <c r="AE95">
        <f t="shared" ref="AE95:AI110" si="58">IF(+AE94-1&gt;=0,+AE94-1,"")</f>
        <v>19</v>
      </c>
      <c r="AF95">
        <f t="shared" si="58"/>
        <v>19</v>
      </c>
      <c r="AG95">
        <f t="shared" si="58"/>
        <v>19</v>
      </c>
      <c r="AH95">
        <f t="shared" si="58"/>
        <v>19</v>
      </c>
      <c r="AI95">
        <f t="shared" si="58"/>
        <v>19</v>
      </c>
      <c r="AM95">
        <f t="shared" ref="AM95:AQ110" si="59">IF(+AM94-1&gt;=0,+AM94-1,"")</f>
        <v>19</v>
      </c>
      <c r="AN95">
        <f t="shared" si="59"/>
        <v>19</v>
      </c>
      <c r="AO95">
        <f t="shared" si="59"/>
        <v>19</v>
      </c>
      <c r="AP95">
        <f t="shared" si="59"/>
        <v>19</v>
      </c>
      <c r="AQ95">
        <f t="shared" si="59"/>
        <v>19</v>
      </c>
      <c r="AU95">
        <f t="shared" ref="AU95:AY110" si="60">IF(+AU94-1&gt;=0,+AU94-1,"")</f>
        <v>19</v>
      </c>
      <c r="AV95">
        <f t="shared" si="60"/>
        <v>19</v>
      </c>
      <c r="AW95">
        <f t="shared" si="60"/>
        <v>19</v>
      </c>
      <c r="AX95">
        <f t="shared" si="60"/>
        <v>19</v>
      </c>
      <c r="AY95">
        <f t="shared" si="60"/>
        <v>19</v>
      </c>
      <c r="BC95">
        <f t="shared" ref="BC95:BG110" si="61">IF(+BC94-1&gt;=0,+BC94-1,"")</f>
        <v>19</v>
      </c>
      <c r="BD95">
        <f t="shared" si="61"/>
        <v>19</v>
      </c>
      <c r="BE95">
        <f t="shared" si="61"/>
        <v>19</v>
      </c>
      <c r="BF95">
        <f t="shared" si="61"/>
        <v>19</v>
      </c>
      <c r="BG95">
        <f t="shared" si="61"/>
        <v>19</v>
      </c>
      <c r="BK95">
        <f t="shared" si="46"/>
        <v>19</v>
      </c>
      <c r="BL95">
        <f t="shared" si="47"/>
        <v>19</v>
      </c>
      <c r="BM95">
        <f t="shared" si="48"/>
        <v>19</v>
      </c>
      <c r="BN95">
        <f t="shared" si="49"/>
        <v>19</v>
      </c>
      <c r="BO95">
        <f t="shared" si="50"/>
        <v>19</v>
      </c>
      <c r="BQ95" s="6"/>
    </row>
    <row r="96" spans="14:69" x14ac:dyDescent="0.2">
      <c r="N96" s="15">
        <f t="shared" si="51"/>
        <v>18</v>
      </c>
      <c r="O96" s="7">
        <f t="shared" si="52"/>
        <v>18</v>
      </c>
      <c r="P96">
        <f t="shared" si="53"/>
        <v>18</v>
      </c>
      <c r="Q96">
        <f t="shared" si="54"/>
        <v>18</v>
      </c>
      <c r="R96">
        <f t="shared" si="55"/>
        <v>18</v>
      </c>
      <c r="S96">
        <f t="shared" si="56"/>
        <v>18</v>
      </c>
      <c r="W96">
        <f t="shared" si="57"/>
        <v>18</v>
      </c>
      <c r="X96">
        <f t="shared" si="57"/>
        <v>18</v>
      </c>
      <c r="Y96">
        <f t="shared" si="57"/>
        <v>18</v>
      </c>
      <c r="Z96">
        <f t="shared" si="57"/>
        <v>18</v>
      </c>
      <c r="AA96">
        <f t="shared" si="57"/>
        <v>18</v>
      </c>
      <c r="AE96">
        <f t="shared" si="58"/>
        <v>18</v>
      </c>
      <c r="AF96">
        <f t="shared" si="58"/>
        <v>18</v>
      </c>
      <c r="AG96">
        <f t="shared" si="58"/>
        <v>18</v>
      </c>
      <c r="AH96">
        <f t="shared" si="58"/>
        <v>18</v>
      </c>
      <c r="AI96">
        <f t="shared" si="58"/>
        <v>18</v>
      </c>
      <c r="AM96">
        <f t="shared" si="59"/>
        <v>18</v>
      </c>
      <c r="AN96">
        <f t="shared" si="59"/>
        <v>18</v>
      </c>
      <c r="AO96">
        <f t="shared" si="59"/>
        <v>18</v>
      </c>
      <c r="AP96">
        <f t="shared" si="59"/>
        <v>18</v>
      </c>
      <c r="AQ96">
        <f t="shared" si="59"/>
        <v>18</v>
      </c>
      <c r="AU96">
        <f t="shared" si="60"/>
        <v>18</v>
      </c>
      <c r="AV96">
        <f t="shared" si="60"/>
        <v>18</v>
      </c>
      <c r="AW96">
        <f t="shared" si="60"/>
        <v>18</v>
      </c>
      <c r="AX96">
        <f t="shared" si="60"/>
        <v>18</v>
      </c>
      <c r="AY96">
        <f t="shared" si="60"/>
        <v>18</v>
      </c>
      <c r="BC96">
        <f t="shared" si="61"/>
        <v>18</v>
      </c>
      <c r="BD96">
        <f t="shared" si="61"/>
        <v>18</v>
      </c>
      <c r="BE96">
        <f t="shared" si="61"/>
        <v>18</v>
      </c>
      <c r="BF96">
        <f t="shared" si="61"/>
        <v>18</v>
      </c>
      <c r="BG96">
        <f t="shared" si="61"/>
        <v>18</v>
      </c>
      <c r="BK96">
        <f t="shared" si="46"/>
        <v>18</v>
      </c>
      <c r="BL96">
        <f t="shared" si="47"/>
        <v>18</v>
      </c>
      <c r="BM96">
        <f t="shared" si="48"/>
        <v>18</v>
      </c>
      <c r="BN96">
        <f t="shared" si="49"/>
        <v>18</v>
      </c>
      <c r="BO96">
        <f t="shared" si="50"/>
        <v>18</v>
      </c>
      <c r="BQ96" s="6"/>
    </row>
    <row r="97" spans="14:69" x14ac:dyDescent="0.2">
      <c r="N97" s="15">
        <f t="shared" si="51"/>
        <v>17</v>
      </c>
      <c r="O97" s="7">
        <f t="shared" si="52"/>
        <v>17</v>
      </c>
      <c r="P97">
        <f t="shared" si="53"/>
        <v>17</v>
      </c>
      <c r="Q97">
        <f t="shared" si="54"/>
        <v>17</v>
      </c>
      <c r="R97">
        <f t="shared" si="55"/>
        <v>17</v>
      </c>
      <c r="S97">
        <f t="shared" si="56"/>
        <v>17</v>
      </c>
      <c r="W97">
        <f t="shared" si="57"/>
        <v>17</v>
      </c>
      <c r="X97">
        <f t="shared" si="57"/>
        <v>17</v>
      </c>
      <c r="Y97">
        <f t="shared" si="57"/>
        <v>17</v>
      </c>
      <c r="Z97">
        <f t="shared" si="57"/>
        <v>17</v>
      </c>
      <c r="AA97">
        <f t="shared" si="57"/>
        <v>17</v>
      </c>
      <c r="AE97">
        <f t="shared" si="58"/>
        <v>17</v>
      </c>
      <c r="AF97">
        <f t="shared" si="58"/>
        <v>17</v>
      </c>
      <c r="AG97">
        <f t="shared" si="58"/>
        <v>17</v>
      </c>
      <c r="AH97">
        <f t="shared" si="58"/>
        <v>17</v>
      </c>
      <c r="AI97">
        <f t="shared" si="58"/>
        <v>17</v>
      </c>
      <c r="AM97">
        <f t="shared" si="59"/>
        <v>17</v>
      </c>
      <c r="AN97">
        <f t="shared" si="59"/>
        <v>17</v>
      </c>
      <c r="AO97">
        <f t="shared" si="59"/>
        <v>17</v>
      </c>
      <c r="AP97">
        <f t="shared" si="59"/>
        <v>17</v>
      </c>
      <c r="AQ97">
        <f t="shared" si="59"/>
        <v>17</v>
      </c>
      <c r="AU97">
        <f t="shared" si="60"/>
        <v>17</v>
      </c>
      <c r="AV97">
        <f t="shared" si="60"/>
        <v>17</v>
      </c>
      <c r="AW97">
        <f t="shared" si="60"/>
        <v>17</v>
      </c>
      <c r="AX97">
        <f t="shared" si="60"/>
        <v>17</v>
      </c>
      <c r="AY97">
        <f t="shared" si="60"/>
        <v>17</v>
      </c>
      <c r="BC97">
        <f t="shared" si="61"/>
        <v>17</v>
      </c>
      <c r="BD97">
        <f t="shared" si="61"/>
        <v>17</v>
      </c>
      <c r="BE97">
        <f t="shared" si="61"/>
        <v>17</v>
      </c>
      <c r="BF97">
        <f t="shared" si="61"/>
        <v>17</v>
      </c>
      <c r="BG97">
        <f t="shared" si="61"/>
        <v>17</v>
      </c>
      <c r="BK97">
        <f t="shared" si="46"/>
        <v>17</v>
      </c>
      <c r="BL97">
        <f t="shared" si="47"/>
        <v>17</v>
      </c>
      <c r="BM97">
        <f t="shared" si="48"/>
        <v>17</v>
      </c>
      <c r="BN97">
        <f t="shared" si="49"/>
        <v>17</v>
      </c>
      <c r="BO97">
        <f t="shared" si="50"/>
        <v>17</v>
      </c>
      <c r="BQ97" s="6"/>
    </row>
    <row r="98" spans="14:69" x14ac:dyDescent="0.2">
      <c r="N98" s="15">
        <f t="shared" si="51"/>
        <v>16</v>
      </c>
      <c r="O98" s="7">
        <f t="shared" si="52"/>
        <v>16</v>
      </c>
      <c r="P98">
        <f t="shared" si="53"/>
        <v>16</v>
      </c>
      <c r="Q98">
        <f t="shared" si="54"/>
        <v>16</v>
      </c>
      <c r="R98">
        <f t="shared" si="55"/>
        <v>16</v>
      </c>
      <c r="S98">
        <f t="shared" si="56"/>
        <v>16</v>
      </c>
      <c r="W98">
        <f t="shared" si="57"/>
        <v>16</v>
      </c>
      <c r="X98">
        <f t="shared" si="57"/>
        <v>16</v>
      </c>
      <c r="Y98">
        <f t="shared" si="57"/>
        <v>16</v>
      </c>
      <c r="Z98">
        <f t="shared" si="57"/>
        <v>16</v>
      </c>
      <c r="AA98">
        <f t="shared" si="57"/>
        <v>16</v>
      </c>
      <c r="AE98">
        <f t="shared" si="58"/>
        <v>16</v>
      </c>
      <c r="AF98">
        <f t="shared" si="58"/>
        <v>16</v>
      </c>
      <c r="AG98">
        <f t="shared" si="58"/>
        <v>16</v>
      </c>
      <c r="AH98">
        <f t="shared" si="58"/>
        <v>16</v>
      </c>
      <c r="AI98">
        <f t="shared" si="58"/>
        <v>16</v>
      </c>
      <c r="AM98">
        <f t="shared" si="59"/>
        <v>16</v>
      </c>
      <c r="AN98">
        <f t="shared" si="59"/>
        <v>16</v>
      </c>
      <c r="AO98">
        <f t="shared" si="59"/>
        <v>16</v>
      </c>
      <c r="AP98">
        <f t="shared" si="59"/>
        <v>16</v>
      </c>
      <c r="AQ98">
        <f t="shared" si="59"/>
        <v>16</v>
      </c>
      <c r="AU98">
        <f t="shared" si="60"/>
        <v>16</v>
      </c>
      <c r="AV98">
        <f t="shared" si="60"/>
        <v>16</v>
      </c>
      <c r="AW98">
        <f t="shared" si="60"/>
        <v>16</v>
      </c>
      <c r="AX98">
        <f t="shared" si="60"/>
        <v>16</v>
      </c>
      <c r="AY98">
        <f t="shared" si="60"/>
        <v>16</v>
      </c>
      <c r="BC98">
        <f t="shared" si="61"/>
        <v>16</v>
      </c>
      <c r="BD98">
        <f t="shared" si="61"/>
        <v>16</v>
      </c>
      <c r="BE98">
        <f t="shared" si="61"/>
        <v>16</v>
      </c>
      <c r="BF98">
        <f t="shared" si="61"/>
        <v>16</v>
      </c>
      <c r="BG98">
        <f t="shared" si="61"/>
        <v>16</v>
      </c>
      <c r="BK98">
        <f t="shared" si="46"/>
        <v>16</v>
      </c>
      <c r="BL98">
        <f t="shared" si="47"/>
        <v>16</v>
      </c>
      <c r="BM98">
        <f t="shared" si="48"/>
        <v>16</v>
      </c>
      <c r="BN98">
        <f t="shared" si="49"/>
        <v>16</v>
      </c>
      <c r="BO98">
        <f t="shared" si="50"/>
        <v>16</v>
      </c>
      <c r="BQ98" s="6"/>
    </row>
    <row r="99" spans="14:69" x14ac:dyDescent="0.2">
      <c r="N99" s="15">
        <f t="shared" si="51"/>
        <v>15</v>
      </c>
      <c r="O99" s="7">
        <f t="shared" si="52"/>
        <v>15</v>
      </c>
      <c r="P99">
        <f t="shared" si="53"/>
        <v>15</v>
      </c>
      <c r="Q99">
        <f t="shared" si="54"/>
        <v>15</v>
      </c>
      <c r="R99">
        <f t="shared" si="55"/>
        <v>15</v>
      </c>
      <c r="S99">
        <f t="shared" si="56"/>
        <v>15</v>
      </c>
      <c r="W99">
        <f t="shared" si="57"/>
        <v>15</v>
      </c>
      <c r="X99">
        <f t="shared" si="57"/>
        <v>15</v>
      </c>
      <c r="Y99">
        <f t="shared" si="57"/>
        <v>15</v>
      </c>
      <c r="Z99">
        <f t="shared" si="57"/>
        <v>15</v>
      </c>
      <c r="AA99">
        <f t="shared" si="57"/>
        <v>15</v>
      </c>
      <c r="AE99">
        <f t="shared" si="58"/>
        <v>15</v>
      </c>
      <c r="AF99">
        <f t="shared" si="58"/>
        <v>15</v>
      </c>
      <c r="AG99">
        <f t="shared" si="58"/>
        <v>15</v>
      </c>
      <c r="AH99">
        <f t="shared" si="58"/>
        <v>15</v>
      </c>
      <c r="AI99">
        <f t="shared" si="58"/>
        <v>15</v>
      </c>
      <c r="AM99">
        <f t="shared" si="59"/>
        <v>15</v>
      </c>
      <c r="AN99">
        <f t="shared" si="59"/>
        <v>15</v>
      </c>
      <c r="AO99">
        <f t="shared" si="59"/>
        <v>15</v>
      </c>
      <c r="AP99">
        <f t="shared" si="59"/>
        <v>15</v>
      </c>
      <c r="AQ99">
        <f t="shared" si="59"/>
        <v>15</v>
      </c>
      <c r="AU99">
        <f t="shared" si="60"/>
        <v>15</v>
      </c>
      <c r="AV99">
        <f t="shared" si="60"/>
        <v>15</v>
      </c>
      <c r="AW99">
        <f t="shared" si="60"/>
        <v>15</v>
      </c>
      <c r="AX99">
        <f t="shared" si="60"/>
        <v>15</v>
      </c>
      <c r="AY99">
        <f t="shared" si="60"/>
        <v>15</v>
      </c>
      <c r="BC99">
        <f t="shared" si="61"/>
        <v>15</v>
      </c>
      <c r="BD99">
        <f t="shared" si="61"/>
        <v>15</v>
      </c>
      <c r="BE99">
        <f t="shared" si="61"/>
        <v>15</v>
      </c>
      <c r="BF99">
        <f t="shared" si="61"/>
        <v>15</v>
      </c>
      <c r="BG99">
        <f t="shared" si="61"/>
        <v>15</v>
      </c>
      <c r="BK99">
        <f t="shared" si="46"/>
        <v>15</v>
      </c>
      <c r="BL99">
        <f t="shared" si="47"/>
        <v>15</v>
      </c>
      <c r="BM99">
        <f t="shared" si="48"/>
        <v>15</v>
      </c>
      <c r="BN99">
        <f t="shared" si="49"/>
        <v>15</v>
      </c>
      <c r="BO99">
        <f t="shared" si="50"/>
        <v>15</v>
      </c>
      <c r="BQ99" s="6"/>
    </row>
    <row r="100" spans="14:69" x14ac:dyDescent="0.2">
      <c r="N100" s="15">
        <f t="shared" si="51"/>
        <v>14</v>
      </c>
      <c r="O100" s="7">
        <f t="shared" si="52"/>
        <v>14</v>
      </c>
      <c r="P100">
        <f t="shared" si="53"/>
        <v>14</v>
      </c>
      <c r="Q100">
        <f t="shared" si="54"/>
        <v>14</v>
      </c>
      <c r="R100">
        <f t="shared" si="55"/>
        <v>14</v>
      </c>
      <c r="S100">
        <f t="shared" si="56"/>
        <v>14</v>
      </c>
      <c r="W100">
        <f t="shared" si="57"/>
        <v>14</v>
      </c>
      <c r="X100">
        <f t="shared" si="57"/>
        <v>14</v>
      </c>
      <c r="Y100">
        <f t="shared" si="57"/>
        <v>14</v>
      </c>
      <c r="Z100">
        <f t="shared" si="57"/>
        <v>14</v>
      </c>
      <c r="AA100">
        <f t="shared" si="57"/>
        <v>14</v>
      </c>
      <c r="AE100">
        <f t="shared" si="58"/>
        <v>14</v>
      </c>
      <c r="AF100">
        <f t="shared" si="58"/>
        <v>14</v>
      </c>
      <c r="AG100">
        <f t="shared" si="58"/>
        <v>14</v>
      </c>
      <c r="AH100">
        <f t="shared" si="58"/>
        <v>14</v>
      </c>
      <c r="AI100">
        <f t="shared" si="58"/>
        <v>14</v>
      </c>
      <c r="AM100">
        <f t="shared" si="59"/>
        <v>14</v>
      </c>
      <c r="AN100">
        <f t="shared" si="59"/>
        <v>14</v>
      </c>
      <c r="AO100">
        <f t="shared" si="59"/>
        <v>14</v>
      </c>
      <c r="AP100">
        <f t="shared" si="59"/>
        <v>14</v>
      </c>
      <c r="AQ100">
        <f t="shared" si="59"/>
        <v>14</v>
      </c>
      <c r="AU100">
        <f t="shared" si="60"/>
        <v>14</v>
      </c>
      <c r="AV100">
        <f t="shared" si="60"/>
        <v>14</v>
      </c>
      <c r="AW100">
        <f t="shared" si="60"/>
        <v>14</v>
      </c>
      <c r="AX100">
        <f t="shared" si="60"/>
        <v>14</v>
      </c>
      <c r="AY100">
        <f t="shared" si="60"/>
        <v>14</v>
      </c>
      <c r="BC100">
        <f t="shared" si="61"/>
        <v>14</v>
      </c>
      <c r="BD100">
        <f t="shared" si="61"/>
        <v>14</v>
      </c>
      <c r="BE100">
        <f t="shared" si="61"/>
        <v>14</v>
      </c>
      <c r="BF100">
        <f t="shared" si="61"/>
        <v>14</v>
      </c>
      <c r="BG100">
        <f t="shared" si="61"/>
        <v>14</v>
      </c>
      <c r="BK100">
        <f t="shared" si="46"/>
        <v>14</v>
      </c>
      <c r="BL100">
        <f t="shared" si="47"/>
        <v>14</v>
      </c>
      <c r="BM100">
        <f t="shared" si="48"/>
        <v>14</v>
      </c>
      <c r="BN100">
        <f t="shared" si="49"/>
        <v>14</v>
      </c>
      <c r="BO100">
        <f t="shared" si="50"/>
        <v>14</v>
      </c>
      <c r="BQ100" s="6"/>
    </row>
    <row r="101" spans="14:69" x14ac:dyDescent="0.2">
      <c r="N101" s="15">
        <f t="shared" si="51"/>
        <v>13</v>
      </c>
      <c r="O101" s="7">
        <f t="shared" si="52"/>
        <v>13</v>
      </c>
      <c r="P101">
        <f t="shared" si="53"/>
        <v>13</v>
      </c>
      <c r="Q101">
        <f t="shared" si="54"/>
        <v>13</v>
      </c>
      <c r="R101">
        <f t="shared" si="55"/>
        <v>13</v>
      </c>
      <c r="S101">
        <f t="shared" si="56"/>
        <v>13</v>
      </c>
      <c r="W101">
        <f t="shared" si="57"/>
        <v>13</v>
      </c>
      <c r="X101">
        <f t="shared" si="57"/>
        <v>13</v>
      </c>
      <c r="Y101">
        <f t="shared" si="57"/>
        <v>13</v>
      </c>
      <c r="Z101">
        <f t="shared" si="57"/>
        <v>13</v>
      </c>
      <c r="AA101">
        <f t="shared" si="57"/>
        <v>13</v>
      </c>
      <c r="AE101">
        <f t="shared" si="58"/>
        <v>13</v>
      </c>
      <c r="AF101">
        <f t="shared" si="58"/>
        <v>13</v>
      </c>
      <c r="AG101">
        <f t="shared" si="58"/>
        <v>13</v>
      </c>
      <c r="AH101">
        <f t="shared" si="58"/>
        <v>13</v>
      </c>
      <c r="AI101">
        <f t="shared" si="58"/>
        <v>13</v>
      </c>
      <c r="AM101">
        <f t="shared" si="59"/>
        <v>13</v>
      </c>
      <c r="AN101">
        <f t="shared" si="59"/>
        <v>13</v>
      </c>
      <c r="AO101">
        <f t="shared" si="59"/>
        <v>13</v>
      </c>
      <c r="AP101">
        <f t="shared" si="59"/>
        <v>13</v>
      </c>
      <c r="AQ101">
        <f t="shared" si="59"/>
        <v>13</v>
      </c>
      <c r="AU101">
        <f t="shared" si="60"/>
        <v>13</v>
      </c>
      <c r="AV101">
        <f t="shared" si="60"/>
        <v>13</v>
      </c>
      <c r="AW101">
        <f t="shared" si="60"/>
        <v>13</v>
      </c>
      <c r="AX101">
        <f t="shared" si="60"/>
        <v>13</v>
      </c>
      <c r="AY101">
        <f t="shared" si="60"/>
        <v>13</v>
      </c>
      <c r="BC101">
        <f t="shared" si="61"/>
        <v>13</v>
      </c>
      <c r="BD101">
        <f t="shared" si="61"/>
        <v>13</v>
      </c>
      <c r="BE101">
        <f t="shared" si="61"/>
        <v>13</v>
      </c>
      <c r="BF101">
        <f t="shared" si="61"/>
        <v>13</v>
      </c>
      <c r="BG101">
        <f t="shared" si="61"/>
        <v>13</v>
      </c>
      <c r="BK101">
        <f t="shared" si="46"/>
        <v>13</v>
      </c>
      <c r="BL101">
        <f t="shared" si="47"/>
        <v>13</v>
      </c>
      <c r="BM101">
        <f t="shared" si="48"/>
        <v>13</v>
      </c>
      <c r="BN101">
        <f t="shared" si="49"/>
        <v>13</v>
      </c>
      <c r="BO101">
        <f t="shared" si="50"/>
        <v>13</v>
      </c>
      <c r="BQ101" s="6"/>
    </row>
    <row r="102" spans="14:69" x14ac:dyDescent="0.2">
      <c r="N102" s="15">
        <f t="shared" si="51"/>
        <v>12</v>
      </c>
      <c r="O102" s="7">
        <f t="shared" si="52"/>
        <v>12</v>
      </c>
      <c r="P102">
        <f t="shared" si="53"/>
        <v>12</v>
      </c>
      <c r="Q102">
        <f t="shared" si="54"/>
        <v>12</v>
      </c>
      <c r="R102">
        <f t="shared" si="55"/>
        <v>12</v>
      </c>
      <c r="S102">
        <f t="shared" si="56"/>
        <v>12</v>
      </c>
      <c r="W102">
        <f t="shared" si="57"/>
        <v>12</v>
      </c>
      <c r="X102">
        <f t="shared" si="57"/>
        <v>12</v>
      </c>
      <c r="Y102">
        <f t="shared" si="57"/>
        <v>12</v>
      </c>
      <c r="Z102">
        <f t="shared" si="57"/>
        <v>12</v>
      </c>
      <c r="AA102">
        <f t="shared" si="57"/>
        <v>12</v>
      </c>
      <c r="AE102">
        <f t="shared" si="58"/>
        <v>12</v>
      </c>
      <c r="AF102">
        <f t="shared" si="58"/>
        <v>12</v>
      </c>
      <c r="AG102">
        <f t="shared" si="58"/>
        <v>12</v>
      </c>
      <c r="AH102">
        <f t="shared" si="58"/>
        <v>12</v>
      </c>
      <c r="AI102">
        <f t="shared" si="58"/>
        <v>12</v>
      </c>
      <c r="AM102">
        <f t="shared" si="59"/>
        <v>12</v>
      </c>
      <c r="AN102">
        <f t="shared" si="59"/>
        <v>12</v>
      </c>
      <c r="AO102">
        <f t="shared" si="59"/>
        <v>12</v>
      </c>
      <c r="AP102">
        <f t="shared" si="59"/>
        <v>12</v>
      </c>
      <c r="AQ102">
        <f t="shared" si="59"/>
        <v>12</v>
      </c>
      <c r="AU102">
        <f t="shared" si="60"/>
        <v>12</v>
      </c>
      <c r="AV102">
        <f t="shared" si="60"/>
        <v>12</v>
      </c>
      <c r="AW102">
        <f t="shared" si="60"/>
        <v>12</v>
      </c>
      <c r="AX102">
        <f t="shared" si="60"/>
        <v>12</v>
      </c>
      <c r="AY102">
        <f t="shared" si="60"/>
        <v>12</v>
      </c>
      <c r="BC102">
        <f t="shared" si="61"/>
        <v>12</v>
      </c>
      <c r="BD102">
        <f t="shared" si="61"/>
        <v>12</v>
      </c>
      <c r="BE102">
        <f t="shared" si="61"/>
        <v>12</v>
      </c>
      <c r="BF102">
        <f t="shared" si="61"/>
        <v>12</v>
      </c>
      <c r="BG102">
        <f t="shared" si="61"/>
        <v>12</v>
      </c>
      <c r="BK102">
        <f t="shared" si="46"/>
        <v>12</v>
      </c>
      <c r="BL102">
        <f t="shared" si="47"/>
        <v>12</v>
      </c>
      <c r="BM102">
        <f t="shared" si="48"/>
        <v>12</v>
      </c>
      <c r="BN102">
        <f t="shared" si="49"/>
        <v>12</v>
      </c>
      <c r="BO102">
        <f t="shared" si="50"/>
        <v>12</v>
      </c>
      <c r="BQ102" s="6"/>
    </row>
    <row r="103" spans="14:69" x14ac:dyDescent="0.2">
      <c r="N103" s="15">
        <f t="shared" si="51"/>
        <v>11</v>
      </c>
      <c r="O103" s="7">
        <f t="shared" si="52"/>
        <v>11</v>
      </c>
      <c r="P103">
        <f t="shared" si="53"/>
        <v>11</v>
      </c>
      <c r="Q103">
        <f t="shared" si="54"/>
        <v>11</v>
      </c>
      <c r="R103">
        <f t="shared" si="55"/>
        <v>11</v>
      </c>
      <c r="S103">
        <f t="shared" si="56"/>
        <v>11</v>
      </c>
      <c r="W103">
        <f t="shared" si="57"/>
        <v>11</v>
      </c>
      <c r="X103">
        <f t="shared" si="57"/>
        <v>11</v>
      </c>
      <c r="Y103">
        <f t="shared" si="57"/>
        <v>11</v>
      </c>
      <c r="Z103">
        <f t="shared" si="57"/>
        <v>11</v>
      </c>
      <c r="AA103">
        <f t="shared" si="57"/>
        <v>11</v>
      </c>
      <c r="AE103">
        <f t="shared" si="58"/>
        <v>11</v>
      </c>
      <c r="AF103">
        <f t="shared" si="58"/>
        <v>11</v>
      </c>
      <c r="AG103">
        <f t="shared" si="58"/>
        <v>11</v>
      </c>
      <c r="AH103">
        <f t="shared" si="58"/>
        <v>11</v>
      </c>
      <c r="AI103">
        <f t="shared" si="58"/>
        <v>11</v>
      </c>
      <c r="AM103">
        <f t="shared" si="59"/>
        <v>11</v>
      </c>
      <c r="AN103">
        <f t="shared" si="59"/>
        <v>11</v>
      </c>
      <c r="AO103">
        <f t="shared" si="59"/>
        <v>11</v>
      </c>
      <c r="AP103">
        <f t="shared" si="59"/>
        <v>11</v>
      </c>
      <c r="AQ103">
        <f t="shared" si="59"/>
        <v>11</v>
      </c>
      <c r="AU103">
        <f t="shared" si="60"/>
        <v>11</v>
      </c>
      <c r="AV103">
        <f t="shared" si="60"/>
        <v>11</v>
      </c>
      <c r="AW103">
        <f t="shared" si="60"/>
        <v>11</v>
      </c>
      <c r="AX103">
        <f t="shared" si="60"/>
        <v>11</v>
      </c>
      <c r="AY103">
        <f t="shared" si="60"/>
        <v>11</v>
      </c>
      <c r="BC103">
        <f t="shared" si="61"/>
        <v>11</v>
      </c>
      <c r="BD103">
        <f t="shared" si="61"/>
        <v>11</v>
      </c>
      <c r="BE103">
        <f t="shared" si="61"/>
        <v>11</v>
      </c>
      <c r="BF103">
        <f t="shared" si="61"/>
        <v>11</v>
      </c>
      <c r="BG103">
        <f t="shared" si="61"/>
        <v>11</v>
      </c>
      <c r="BK103">
        <f t="shared" si="46"/>
        <v>11</v>
      </c>
      <c r="BL103">
        <f t="shared" si="47"/>
        <v>11</v>
      </c>
      <c r="BM103">
        <f t="shared" si="48"/>
        <v>11</v>
      </c>
      <c r="BN103">
        <f t="shared" si="49"/>
        <v>11</v>
      </c>
      <c r="BO103">
        <f t="shared" si="50"/>
        <v>11</v>
      </c>
      <c r="BQ103" s="6"/>
    </row>
    <row r="104" spans="14:69" x14ac:dyDescent="0.2">
      <c r="N104" s="15">
        <f t="shared" si="51"/>
        <v>10</v>
      </c>
      <c r="O104" s="7">
        <f t="shared" si="52"/>
        <v>10</v>
      </c>
      <c r="P104">
        <f t="shared" si="53"/>
        <v>10</v>
      </c>
      <c r="Q104">
        <f t="shared" si="54"/>
        <v>10</v>
      </c>
      <c r="R104">
        <f t="shared" si="55"/>
        <v>10</v>
      </c>
      <c r="S104">
        <f t="shared" si="56"/>
        <v>10</v>
      </c>
      <c r="W104">
        <f t="shared" si="57"/>
        <v>10</v>
      </c>
      <c r="X104">
        <f t="shared" si="57"/>
        <v>10</v>
      </c>
      <c r="Y104">
        <f t="shared" si="57"/>
        <v>10</v>
      </c>
      <c r="Z104">
        <f t="shared" si="57"/>
        <v>10</v>
      </c>
      <c r="AA104">
        <f t="shared" si="57"/>
        <v>10</v>
      </c>
      <c r="AE104">
        <f t="shared" si="58"/>
        <v>10</v>
      </c>
      <c r="AF104">
        <f t="shared" si="58"/>
        <v>10</v>
      </c>
      <c r="AG104">
        <f t="shared" si="58"/>
        <v>10</v>
      </c>
      <c r="AH104">
        <f t="shared" si="58"/>
        <v>10</v>
      </c>
      <c r="AI104">
        <f t="shared" si="58"/>
        <v>10</v>
      </c>
      <c r="AM104">
        <f t="shared" si="59"/>
        <v>10</v>
      </c>
      <c r="AN104">
        <f t="shared" si="59"/>
        <v>10</v>
      </c>
      <c r="AO104">
        <f t="shared" si="59"/>
        <v>10</v>
      </c>
      <c r="AP104">
        <f t="shared" si="59"/>
        <v>10</v>
      </c>
      <c r="AQ104">
        <f t="shared" si="59"/>
        <v>10</v>
      </c>
      <c r="AU104">
        <f t="shared" si="60"/>
        <v>10</v>
      </c>
      <c r="AV104">
        <f t="shared" si="60"/>
        <v>10</v>
      </c>
      <c r="AW104">
        <f t="shared" si="60"/>
        <v>10</v>
      </c>
      <c r="AX104">
        <f t="shared" si="60"/>
        <v>10</v>
      </c>
      <c r="AY104">
        <f t="shared" si="60"/>
        <v>10</v>
      </c>
      <c r="BC104">
        <f t="shared" si="61"/>
        <v>10</v>
      </c>
      <c r="BD104">
        <f t="shared" si="61"/>
        <v>10</v>
      </c>
      <c r="BE104">
        <f t="shared" si="61"/>
        <v>10</v>
      </c>
      <c r="BF104">
        <f t="shared" si="61"/>
        <v>10</v>
      </c>
      <c r="BG104">
        <f t="shared" si="61"/>
        <v>10</v>
      </c>
      <c r="BK104">
        <f t="shared" si="46"/>
        <v>10</v>
      </c>
      <c r="BL104">
        <f t="shared" si="47"/>
        <v>10</v>
      </c>
      <c r="BM104">
        <f t="shared" si="48"/>
        <v>10</v>
      </c>
      <c r="BN104">
        <f t="shared" si="49"/>
        <v>10</v>
      </c>
      <c r="BO104">
        <f t="shared" si="50"/>
        <v>10</v>
      </c>
      <c r="BQ104" s="6"/>
    </row>
    <row r="105" spans="14:69" x14ac:dyDescent="0.2">
      <c r="N105" s="15">
        <f t="shared" si="51"/>
        <v>9</v>
      </c>
      <c r="O105" s="7">
        <f t="shared" si="52"/>
        <v>9</v>
      </c>
      <c r="P105">
        <f t="shared" si="53"/>
        <v>9</v>
      </c>
      <c r="Q105">
        <f t="shared" si="54"/>
        <v>9</v>
      </c>
      <c r="R105">
        <f t="shared" si="55"/>
        <v>9</v>
      </c>
      <c r="S105">
        <f t="shared" si="56"/>
        <v>9</v>
      </c>
      <c r="W105">
        <f t="shared" si="57"/>
        <v>9</v>
      </c>
      <c r="X105">
        <f t="shared" si="57"/>
        <v>9</v>
      </c>
      <c r="Y105">
        <f t="shared" si="57"/>
        <v>9</v>
      </c>
      <c r="Z105">
        <f t="shared" si="57"/>
        <v>9</v>
      </c>
      <c r="AA105">
        <f t="shared" si="57"/>
        <v>9</v>
      </c>
      <c r="AE105">
        <f t="shared" si="58"/>
        <v>9</v>
      </c>
      <c r="AF105">
        <f t="shared" si="58"/>
        <v>9</v>
      </c>
      <c r="AG105">
        <f t="shared" si="58"/>
        <v>9</v>
      </c>
      <c r="AH105">
        <f t="shared" si="58"/>
        <v>9</v>
      </c>
      <c r="AI105">
        <f t="shared" si="58"/>
        <v>9</v>
      </c>
      <c r="AM105">
        <f t="shared" si="59"/>
        <v>9</v>
      </c>
      <c r="AN105">
        <f t="shared" si="59"/>
        <v>9</v>
      </c>
      <c r="AO105">
        <f t="shared" si="59"/>
        <v>9</v>
      </c>
      <c r="AP105">
        <f t="shared" si="59"/>
        <v>9</v>
      </c>
      <c r="AQ105">
        <f t="shared" si="59"/>
        <v>9</v>
      </c>
      <c r="AU105">
        <f t="shared" si="60"/>
        <v>9</v>
      </c>
      <c r="AV105">
        <f t="shared" si="60"/>
        <v>9</v>
      </c>
      <c r="AW105">
        <f t="shared" si="60"/>
        <v>9</v>
      </c>
      <c r="AX105">
        <f t="shared" si="60"/>
        <v>9</v>
      </c>
      <c r="AY105">
        <f t="shared" si="60"/>
        <v>9</v>
      </c>
      <c r="BC105">
        <f t="shared" si="61"/>
        <v>9</v>
      </c>
      <c r="BD105">
        <f t="shared" si="61"/>
        <v>9</v>
      </c>
      <c r="BE105">
        <f t="shared" si="61"/>
        <v>9</v>
      </c>
      <c r="BF105">
        <f t="shared" si="61"/>
        <v>9</v>
      </c>
      <c r="BG105">
        <f t="shared" si="61"/>
        <v>9</v>
      </c>
      <c r="BK105">
        <f t="shared" si="46"/>
        <v>9</v>
      </c>
      <c r="BL105">
        <f t="shared" si="47"/>
        <v>9</v>
      </c>
      <c r="BM105">
        <f t="shared" si="48"/>
        <v>9</v>
      </c>
      <c r="BN105">
        <f t="shared" si="49"/>
        <v>9</v>
      </c>
      <c r="BO105">
        <f t="shared" si="50"/>
        <v>9</v>
      </c>
      <c r="BQ105" s="6"/>
    </row>
    <row r="106" spans="14:69" x14ac:dyDescent="0.2">
      <c r="N106" s="15">
        <f t="shared" si="51"/>
        <v>8</v>
      </c>
      <c r="O106" s="7">
        <f t="shared" si="52"/>
        <v>8</v>
      </c>
      <c r="P106">
        <f t="shared" si="53"/>
        <v>8</v>
      </c>
      <c r="Q106">
        <f t="shared" si="54"/>
        <v>8</v>
      </c>
      <c r="R106">
        <f t="shared" si="55"/>
        <v>8</v>
      </c>
      <c r="S106">
        <f t="shared" si="56"/>
        <v>8</v>
      </c>
      <c r="W106">
        <f t="shared" si="57"/>
        <v>8</v>
      </c>
      <c r="X106">
        <f t="shared" si="57"/>
        <v>8</v>
      </c>
      <c r="Y106">
        <f t="shared" si="57"/>
        <v>8</v>
      </c>
      <c r="Z106">
        <f t="shared" si="57"/>
        <v>8</v>
      </c>
      <c r="AA106">
        <f t="shared" si="57"/>
        <v>8</v>
      </c>
      <c r="AE106">
        <f t="shared" si="58"/>
        <v>8</v>
      </c>
      <c r="AF106">
        <f t="shared" si="58"/>
        <v>8</v>
      </c>
      <c r="AG106">
        <f t="shared" si="58"/>
        <v>8</v>
      </c>
      <c r="AH106">
        <f t="shared" si="58"/>
        <v>8</v>
      </c>
      <c r="AI106">
        <f t="shared" si="58"/>
        <v>8</v>
      </c>
      <c r="AM106">
        <f t="shared" si="59"/>
        <v>8</v>
      </c>
      <c r="AN106">
        <f t="shared" si="59"/>
        <v>8</v>
      </c>
      <c r="AO106">
        <f t="shared" si="59"/>
        <v>8</v>
      </c>
      <c r="AP106">
        <f t="shared" si="59"/>
        <v>8</v>
      </c>
      <c r="AQ106">
        <f t="shared" si="59"/>
        <v>8</v>
      </c>
      <c r="AU106">
        <f t="shared" si="60"/>
        <v>8</v>
      </c>
      <c r="AV106">
        <f t="shared" si="60"/>
        <v>8</v>
      </c>
      <c r="AW106">
        <f t="shared" si="60"/>
        <v>8</v>
      </c>
      <c r="AX106">
        <f t="shared" si="60"/>
        <v>8</v>
      </c>
      <c r="AY106">
        <f t="shared" si="60"/>
        <v>8</v>
      </c>
      <c r="BC106">
        <f t="shared" si="61"/>
        <v>8</v>
      </c>
      <c r="BD106">
        <f t="shared" si="61"/>
        <v>8</v>
      </c>
      <c r="BE106">
        <f t="shared" si="61"/>
        <v>8</v>
      </c>
      <c r="BF106">
        <f t="shared" si="61"/>
        <v>8</v>
      </c>
      <c r="BG106">
        <f t="shared" si="61"/>
        <v>8</v>
      </c>
      <c r="BK106">
        <f t="shared" si="46"/>
        <v>8</v>
      </c>
      <c r="BL106">
        <f t="shared" si="47"/>
        <v>8</v>
      </c>
      <c r="BM106">
        <f t="shared" si="48"/>
        <v>8</v>
      </c>
      <c r="BN106">
        <f t="shared" si="49"/>
        <v>8</v>
      </c>
      <c r="BO106">
        <f t="shared" si="50"/>
        <v>8</v>
      </c>
      <c r="BQ106" s="6"/>
    </row>
    <row r="107" spans="14:69" x14ac:dyDescent="0.2">
      <c r="N107" s="15">
        <f t="shared" si="51"/>
        <v>7</v>
      </c>
      <c r="O107" s="7">
        <f t="shared" si="52"/>
        <v>7</v>
      </c>
      <c r="P107">
        <f t="shared" si="53"/>
        <v>7</v>
      </c>
      <c r="Q107">
        <f t="shared" si="54"/>
        <v>7</v>
      </c>
      <c r="R107">
        <f t="shared" si="55"/>
        <v>7</v>
      </c>
      <c r="S107">
        <f t="shared" si="56"/>
        <v>7</v>
      </c>
      <c r="W107">
        <f t="shared" si="57"/>
        <v>7</v>
      </c>
      <c r="X107">
        <f t="shared" si="57"/>
        <v>7</v>
      </c>
      <c r="Y107">
        <f t="shared" si="57"/>
        <v>7</v>
      </c>
      <c r="Z107">
        <f t="shared" si="57"/>
        <v>7</v>
      </c>
      <c r="AA107">
        <f t="shared" si="57"/>
        <v>7</v>
      </c>
      <c r="AE107">
        <f t="shared" si="58"/>
        <v>7</v>
      </c>
      <c r="AF107">
        <f t="shared" si="58"/>
        <v>7</v>
      </c>
      <c r="AG107">
        <f t="shared" si="58"/>
        <v>7</v>
      </c>
      <c r="AH107">
        <f t="shared" si="58"/>
        <v>7</v>
      </c>
      <c r="AI107">
        <f t="shared" si="58"/>
        <v>7</v>
      </c>
      <c r="AM107">
        <f t="shared" si="59"/>
        <v>7</v>
      </c>
      <c r="AN107">
        <f t="shared" si="59"/>
        <v>7</v>
      </c>
      <c r="AO107">
        <f t="shared" si="59"/>
        <v>7</v>
      </c>
      <c r="AP107">
        <f t="shared" si="59"/>
        <v>7</v>
      </c>
      <c r="AQ107">
        <f t="shared" si="59"/>
        <v>7</v>
      </c>
      <c r="AU107">
        <f t="shared" si="60"/>
        <v>7</v>
      </c>
      <c r="AV107">
        <f t="shared" si="60"/>
        <v>7</v>
      </c>
      <c r="AW107">
        <f t="shared" si="60"/>
        <v>7</v>
      </c>
      <c r="AX107">
        <f t="shared" si="60"/>
        <v>7</v>
      </c>
      <c r="AY107">
        <f t="shared" si="60"/>
        <v>7</v>
      </c>
      <c r="BC107">
        <f t="shared" si="61"/>
        <v>7</v>
      </c>
      <c r="BD107">
        <f t="shared" si="61"/>
        <v>7</v>
      </c>
      <c r="BE107">
        <f t="shared" si="61"/>
        <v>7</v>
      </c>
      <c r="BF107">
        <f t="shared" si="61"/>
        <v>7</v>
      </c>
      <c r="BG107">
        <f t="shared" si="61"/>
        <v>7</v>
      </c>
      <c r="BK107">
        <f t="shared" si="46"/>
        <v>7</v>
      </c>
      <c r="BL107">
        <f t="shared" si="47"/>
        <v>7</v>
      </c>
      <c r="BM107">
        <f t="shared" si="48"/>
        <v>7</v>
      </c>
      <c r="BN107">
        <f t="shared" si="49"/>
        <v>7</v>
      </c>
      <c r="BO107">
        <f t="shared" si="50"/>
        <v>7</v>
      </c>
      <c r="BQ107" s="6"/>
    </row>
    <row r="108" spans="14:69" x14ac:dyDescent="0.2">
      <c r="N108" s="15">
        <f t="shared" si="51"/>
        <v>6</v>
      </c>
      <c r="O108" s="7">
        <f t="shared" si="52"/>
        <v>6</v>
      </c>
      <c r="P108">
        <f t="shared" si="53"/>
        <v>6</v>
      </c>
      <c r="Q108">
        <f t="shared" si="54"/>
        <v>6</v>
      </c>
      <c r="R108">
        <f t="shared" si="55"/>
        <v>6</v>
      </c>
      <c r="S108">
        <f t="shared" si="56"/>
        <v>6</v>
      </c>
      <c r="W108">
        <f t="shared" si="57"/>
        <v>6</v>
      </c>
      <c r="X108">
        <f t="shared" si="57"/>
        <v>6</v>
      </c>
      <c r="Y108">
        <f t="shared" si="57"/>
        <v>6</v>
      </c>
      <c r="Z108">
        <f t="shared" si="57"/>
        <v>6</v>
      </c>
      <c r="AA108">
        <f t="shared" si="57"/>
        <v>6</v>
      </c>
      <c r="AE108">
        <f t="shared" si="58"/>
        <v>6</v>
      </c>
      <c r="AF108">
        <f t="shared" si="58"/>
        <v>6</v>
      </c>
      <c r="AG108">
        <f t="shared" si="58"/>
        <v>6</v>
      </c>
      <c r="AH108">
        <f t="shared" si="58"/>
        <v>6</v>
      </c>
      <c r="AI108">
        <f t="shared" si="58"/>
        <v>6</v>
      </c>
      <c r="AM108">
        <f t="shared" si="59"/>
        <v>6</v>
      </c>
      <c r="AN108">
        <f t="shared" si="59"/>
        <v>6</v>
      </c>
      <c r="AO108">
        <f t="shared" si="59"/>
        <v>6</v>
      </c>
      <c r="AP108">
        <f t="shared" si="59"/>
        <v>6</v>
      </c>
      <c r="AQ108">
        <f t="shared" si="59"/>
        <v>6</v>
      </c>
      <c r="AU108">
        <f t="shared" si="60"/>
        <v>6</v>
      </c>
      <c r="AV108">
        <f t="shared" si="60"/>
        <v>6</v>
      </c>
      <c r="AW108">
        <f t="shared" si="60"/>
        <v>6</v>
      </c>
      <c r="AX108">
        <f t="shared" si="60"/>
        <v>6</v>
      </c>
      <c r="AY108">
        <f t="shared" si="60"/>
        <v>6</v>
      </c>
      <c r="BC108">
        <f t="shared" si="61"/>
        <v>6</v>
      </c>
      <c r="BD108">
        <f t="shared" si="61"/>
        <v>6</v>
      </c>
      <c r="BE108">
        <f t="shared" si="61"/>
        <v>6</v>
      </c>
      <c r="BF108">
        <f t="shared" si="61"/>
        <v>6</v>
      </c>
      <c r="BG108">
        <f t="shared" si="61"/>
        <v>6</v>
      </c>
      <c r="BK108">
        <f t="shared" si="46"/>
        <v>6</v>
      </c>
      <c r="BL108">
        <f t="shared" si="47"/>
        <v>6</v>
      </c>
      <c r="BM108">
        <f t="shared" si="48"/>
        <v>6</v>
      </c>
      <c r="BN108">
        <f t="shared" si="49"/>
        <v>6</v>
      </c>
      <c r="BO108">
        <f t="shared" si="50"/>
        <v>6</v>
      </c>
      <c r="BQ108" s="6"/>
    </row>
    <row r="109" spans="14:69" x14ac:dyDescent="0.2">
      <c r="N109" s="15">
        <f t="shared" si="51"/>
        <v>5</v>
      </c>
      <c r="O109" s="7">
        <f t="shared" si="52"/>
        <v>5</v>
      </c>
      <c r="P109">
        <f t="shared" si="53"/>
        <v>5</v>
      </c>
      <c r="Q109">
        <f t="shared" si="54"/>
        <v>5</v>
      </c>
      <c r="R109">
        <f t="shared" si="55"/>
        <v>5</v>
      </c>
      <c r="S109">
        <f t="shared" si="56"/>
        <v>5</v>
      </c>
      <c r="W109">
        <f t="shared" si="57"/>
        <v>5</v>
      </c>
      <c r="X109">
        <f t="shared" si="57"/>
        <v>5</v>
      </c>
      <c r="Y109">
        <f t="shared" si="57"/>
        <v>5</v>
      </c>
      <c r="Z109">
        <f t="shared" si="57"/>
        <v>5</v>
      </c>
      <c r="AA109">
        <f t="shared" si="57"/>
        <v>5</v>
      </c>
      <c r="AE109">
        <f t="shared" si="58"/>
        <v>5</v>
      </c>
      <c r="AF109">
        <f t="shared" si="58"/>
        <v>5</v>
      </c>
      <c r="AG109">
        <f t="shared" si="58"/>
        <v>5</v>
      </c>
      <c r="AH109">
        <f t="shared" si="58"/>
        <v>5</v>
      </c>
      <c r="AI109">
        <f t="shared" si="58"/>
        <v>5</v>
      </c>
      <c r="AM109">
        <f t="shared" si="59"/>
        <v>5</v>
      </c>
      <c r="AN109">
        <f t="shared" si="59"/>
        <v>5</v>
      </c>
      <c r="AO109">
        <f t="shared" si="59"/>
        <v>5</v>
      </c>
      <c r="AP109">
        <f t="shared" si="59"/>
        <v>5</v>
      </c>
      <c r="AQ109">
        <f t="shared" si="59"/>
        <v>5</v>
      </c>
      <c r="AU109">
        <f t="shared" si="60"/>
        <v>5</v>
      </c>
      <c r="AV109">
        <f t="shared" si="60"/>
        <v>5</v>
      </c>
      <c r="AW109">
        <f t="shared" si="60"/>
        <v>5</v>
      </c>
      <c r="AX109">
        <f t="shared" si="60"/>
        <v>5</v>
      </c>
      <c r="AY109">
        <f t="shared" si="60"/>
        <v>5</v>
      </c>
      <c r="BC109">
        <f t="shared" si="61"/>
        <v>5</v>
      </c>
      <c r="BD109">
        <f t="shared" si="61"/>
        <v>5</v>
      </c>
      <c r="BE109">
        <f t="shared" si="61"/>
        <v>5</v>
      </c>
      <c r="BF109">
        <f t="shared" si="61"/>
        <v>5</v>
      </c>
      <c r="BG109">
        <f t="shared" si="61"/>
        <v>5</v>
      </c>
      <c r="BK109">
        <f t="shared" si="46"/>
        <v>5</v>
      </c>
      <c r="BL109">
        <f t="shared" si="47"/>
        <v>5</v>
      </c>
      <c r="BM109">
        <f t="shared" si="48"/>
        <v>5</v>
      </c>
      <c r="BN109">
        <f t="shared" si="49"/>
        <v>5</v>
      </c>
      <c r="BO109">
        <f t="shared" si="50"/>
        <v>5</v>
      </c>
      <c r="BQ109" s="6"/>
    </row>
    <row r="110" spans="14:69" x14ac:dyDescent="0.2">
      <c r="N110" s="15">
        <f t="shared" si="51"/>
        <v>4</v>
      </c>
      <c r="O110" s="7">
        <f t="shared" si="52"/>
        <v>4</v>
      </c>
      <c r="P110">
        <f t="shared" si="53"/>
        <v>4</v>
      </c>
      <c r="Q110">
        <f t="shared" si="54"/>
        <v>4</v>
      </c>
      <c r="R110">
        <f t="shared" si="55"/>
        <v>4</v>
      </c>
      <c r="S110">
        <f t="shared" si="56"/>
        <v>4</v>
      </c>
      <c r="W110">
        <f t="shared" si="57"/>
        <v>4</v>
      </c>
      <c r="X110">
        <f t="shared" si="57"/>
        <v>4</v>
      </c>
      <c r="Y110">
        <f t="shared" si="57"/>
        <v>4</v>
      </c>
      <c r="Z110">
        <f t="shared" si="57"/>
        <v>4</v>
      </c>
      <c r="AA110">
        <f t="shared" si="57"/>
        <v>4</v>
      </c>
      <c r="AE110">
        <f t="shared" si="58"/>
        <v>4</v>
      </c>
      <c r="AF110">
        <f t="shared" si="58"/>
        <v>4</v>
      </c>
      <c r="AG110">
        <f t="shared" si="58"/>
        <v>4</v>
      </c>
      <c r="AH110">
        <f t="shared" si="58"/>
        <v>4</v>
      </c>
      <c r="AI110">
        <f t="shared" si="58"/>
        <v>4</v>
      </c>
      <c r="AM110">
        <f t="shared" si="59"/>
        <v>4</v>
      </c>
      <c r="AN110">
        <f t="shared" si="59"/>
        <v>4</v>
      </c>
      <c r="AO110">
        <f t="shared" si="59"/>
        <v>4</v>
      </c>
      <c r="AP110">
        <f t="shared" si="59"/>
        <v>4</v>
      </c>
      <c r="AQ110">
        <f t="shared" si="59"/>
        <v>4</v>
      </c>
      <c r="AU110">
        <f t="shared" si="60"/>
        <v>4</v>
      </c>
      <c r="AV110">
        <f t="shared" si="60"/>
        <v>4</v>
      </c>
      <c r="AW110">
        <f t="shared" si="60"/>
        <v>4</v>
      </c>
      <c r="AX110">
        <f t="shared" si="60"/>
        <v>4</v>
      </c>
      <c r="AY110">
        <f t="shared" si="60"/>
        <v>4</v>
      </c>
      <c r="BC110">
        <f t="shared" si="61"/>
        <v>4</v>
      </c>
      <c r="BD110">
        <f t="shared" si="61"/>
        <v>4</v>
      </c>
      <c r="BE110">
        <f t="shared" si="61"/>
        <v>4</v>
      </c>
      <c r="BF110">
        <f t="shared" si="61"/>
        <v>4</v>
      </c>
      <c r="BG110">
        <f t="shared" si="61"/>
        <v>4</v>
      </c>
      <c r="BK110">
        <f t="shared" si="46"/>
        <v>4</v>
      </c>
      <c r="BL110">
        <f t="shared" si="47"/>
        <v>4</v>
      </c>
      <c r="BM110">
        <f t="shared" si="48"/>
        <v>4</v>
      </c>
      <c r="BN110">
        <f t="shared" si="49"/>
        <v>4</v>
      </c>
      <c r="BO110">
        <f t="shared" si="50"/>
        <v>4</v>
      </c>
      <c r="BQ110" s="6"/>
    </row>
    <row r="111" spans="14:69" x14ac:dyDescent="0.2">
      <c r="N111" s="15">
        <f t="shared" si="51"/>
        <v>3</v>
      </c>
      <c r="O111" s="7">
        <f t="shared" si="52"/>
        <v>3</v>
      </c>
      <c r="P111">
        <f t="shared" si="53"/>
        <v>3</v>
      </c>
      <c r="Q111">
        <f t="shared" si="54"/>
        <v>3</v>
      </c>
      <c r="R111">
        <f t="shared" si="55"/>
        <v>3</v>
      </c>
      <c r="S111">
        <f t="shared" si="56"/>
        <v>3</v>
      </c>
      <c r="W111">
        <f t="shared" ref="W111:AA114" si="62">IF(+W110-1&gt;=0,+W110-1,"")</f>
        <v>3</v>
      </c>
      <c r="X111">
        <f t="shared" si="62"/>
        <v>3</v>
      </c>
      <c r="Y111">
        <f t="shared" si="62"/>
        <v>3</v>
      </c>
      <c r="Z111">
        <f t="shared" si="62"/>
        <v>3</v>
      </c>
      <c r="AA111">
        <f t="shared" si="62"/>
        <v>3</v>
      </c>
      <c r="AE111">
        <f t="shared" ref="AE111:AI114" si="63">IF(+AE110-1&gt;=0,+AE110-1,"")</f>
        <v>3</v>
      </c>
      <c r="AF111">
        <f t="shared" si="63"/>
        <v>3</v>
      </c>
      <c r="AG111">
        <f t="shared" si="63"/>
        <v>3</v>
      </c>
      <c r="AH111">
        <f t="shared" si="63"/>
        <v>3</v>
      </c>
      <c r="AI111">
        <f t="shared" si="63"/>
        <v>3</v>
      </c>
      <c r="AM111">
        <f t="shared" ref="AM111:AQ114" si="64">IF(+AM110-1&gt;=0,+AM110-1,"")</f>
        <v>3</v>
      </c>
      <c r="AN111">
        <f t="shared" si="64"/>
        <v>3</v>
      </c>
      <c r="AO111">
        <f t="shared" si="64"/>
        <v>3</v>
      </c>
      <c r="AP111">
        <f t="shared" si="64"/>
        <v>3</v>
      </c>
      <c r="AQ111">
        <f t="shared" si="64"/>
        <v>3</v>
      </c>
      <c r="AU111">
        <f t="shared" ref="AU111:AY114" si="65">IF(+AU110-1&gt;=0,+AU110-1,"")</f>
        <v>3</v>
      </c>
      <c r="AV111">
        <f t="shared" si="65"/>
        <v>3</v>
      </c>
      <c r="AW111">
        <f t="shared" si="65"/>
        <v>3</v>
      </c>
      <c r="AX111">
        <f t="shared" si="65"/>
        <v>3</v>
      </c>
      <c r="AY111">
        <f t="shared" si="65"/>
        <v>3</v>
      </c>
      <c r="BC111">
        <f t="shared" ref="BC111:BG114" si="66">IF(+BC110-1&gt;=0,+BC110-1,"")</f>
        <v>3</v>
      </c>
      <c r="BD111">
        <f t="shared" si="66"/>
        <v>3</v>
      </c>
      <c r="BE111">
        <f t="shared" si="66"/>
        <v>3</v>
      </c>
      <c r="BF111">
        <f t="shared" si="66"/>
        <v>3</v>
      </c>
      <c r="BG111">
        <f t="shared" si="66"/>
        <v>3</v>
      </c>
      <c r="BK111">
        <f t="shared" si="46"/>
        <v>3</v>
      </c>
      <c r="BL111">
        <f t="shared" si="47"/>
        <v>3</v>
      </c>
      <c r="BM111">
        <f t="shared" si="48"/>
        <v>3</v>
      </c>
      <c r="BN111">
        <f t="shared" si="49"/>
        <v>3</v>
      </c>
      <c r="BO111">
        <f t="shared" si="50"/>
        <v>3</v>
      </c>
      <c r="BQ111" s="6"/>
    </row>
    <row r="112" spans="14:69" x14ac:dyDescent="0.2">
      <c r="N112" s="15">
        <f t="shared" si="51"/>
        <v>2</v>
      </c>
      <c r="O112" s="7">
        <f t="shared" si="52"/>
        <v>2</v>
      </c>
      <c r="P112">
        <f t="shared" si="53"/>
        <v>2</v>
      </c>
      <c r="Q112">
        <f t="shared" si="54"/>
        <v>2</v>
      </c>
      <c r="R112">
        <f t="shared" si="55"/>
        <v>2</v>
      </c>
      <c r="S112">
        <f t="shared" si="56"/>
        <v>2</v>
      </c>
      <c r="W112">
        <f t="shared" si="62"/>
        <v>2</v>
      </c>
      <c r="X112">
        <f t="shared" si="62"/>
        <v>2</v>
      </c>
      <c r="Y112">
        <f t="shared" si="62"/>
        <v>2</v>
      </c>
      <c r="Z112">
        <f t="shared" si="62"/>
        <v>2</v>
      </c>
      <c r="AA112">
        <f t="shared" si="62"/>
        <v>2</v>
      </c>
      <c r="AE112">
        <f t="shared" si="63"/>
        <v>2</v>
      </c>
      <c r="AF112">
        <f t="shared" si="63"/>
        <v>2</v>
      </c>
      <c r="AG112">
        <f t="shared" si="63"/>
        <v>2</v>
      </c>
      <c r="AH112">
        <f t="shared" si="63"/>
        <v>2</v>
      </c>
      <c r="AI112">
        <f t="shared" si="63"/>
        <v>2</v>
      </c>
      <c r="AM112">
        <f t="shared" si="64"/>
        <v>2</v>
      </c>
      <c r="AN112">
        <f t="shared" si="64"/>
        <v>2</v>
      </c>
      <c r="AO112">
        <f t="shared" si="64"/>
        <v>2</v>
      </c>
      <c r="AP112">
        <f t="shared" si="64"/>
        <v>2</v>
      </c>
      <c r="AQ112">
        <f t="shared" si="64"/>
        <v>2</v>
      </c>
      <c r="AU112">
        <f t="shared" si="65"/>
        <v>2</v>
      </c>
      <c r="AV112">
        <f t="shared" si="65"/>
        <v>2</v>
      </c>
      <c r="AW112">
        <f t="shared" si="65"/>
        <v>2</v>
      </c>
      <c r="AX112">
        <f t="shared" si="65"/>
        <v>2</v>
      </c>
      <c r="AY112">
        <f t="shared" si="65"/>
        <v>2</v>
      </c>
      <c r="BC112">
        <f t="shared" si="66"/>
        <v>2</v>
      </c>
      <c r="BD112">
        <f t="shared" si="66"/>
        <v>2</v>
      </c>
      <c r="BE112">
        <f t="shared" si="66"/>
        <v>2</v>
      </c>
      <c r="BF112">
        <f t="shared" si="66"/>
        <v>2</v>
      </c>
      <c r="BG112">
        <f t="shared" si="66"/>
        <v>2</v>
      </c>
      <c r="BK112">
        <f t="shared" si="46"/>
        <v>2</v>
      </c>
      <c r="BL112">
        <f t="shared" si="47"/>
        <v>2</v>
      </c>
      <c r="BM112">
        <f t="shared" si="48"/>
        <v>2</v>
      </c>
      <c r="BN112">
        <f t="shared" si="49"/>
        <v>2</v>
      </c>
      <c r="BO112">
        <f t="shared" si="50"/>
        <v>2</v>
      </c>
      <c r="BQ112" s="6"/>
    </row>
    <row r="113" spans="14:69" x14ac:dyDescent="0.2">
      <c r="N113" s="15">
        <f t="shared" si="51"/>
        <v>1</v>
      </c>
      <c r="O113" s="7">
        <f t="shared" si="52"/>
        <v>1</v>
      </c>
      <c r="P113">
        <f t="shared" si="53"/>
        <v>1</v>
      </c>
      <c r="Q113">
        <f t="shared" si="54"/>
        <v>1</v>
      </c>
      <c r="R113">
        <f t="shared" si="55"/>
        <v>1</v>
      </c>
      <c r="S113">
        <f t="shared" si="56"/>
        <v>1</v>
      </c>
      <c r="W113">
        <f t="shared" si="62"/>
        <v>1</v>
      </c>
      <c r="X113">
        <f t="shared" si="62"/>
        <v>1</v>
      </c>
      <c r="Y113">
        <f t="shared" si="62"/>
        <v>1</v>
      </c>
      <c r="Z113">
        <f t="shared" si="62"/>
        <v>1</v>
      </c>
      <c r="AA113">
        <f t="shared" si="62"/>
        <v>1</v>
      </c>
      <c r="AE113">
        <f t="shared" si="63"/>
        <v>1</v>
      </c>
      <c r="AF113">
        <f t="shared" si="63"/>
        <v>1</v>
      </c>
      <c r="AG113">
        <f t="shared" si="63"/>
        <v>1</v>
      </c>
      <c r="AH113">
        <f t="shared" si="63"/>
        <v>1</v>
      </c>
      <c r="AI113">
        <f t="shared" si="63"/>
        <v>1</v>
      </c>
      <c r="AM113">
        <f t="shared" si="64"/>
        <v>1</v>
      </c>
      <c r="AN113">
        <f t="shared" si="64"/>
        <v>1</v>
      </c>
      <c r="AO113">
        <f t="shared" si="64"/>
        <v>1</v>
      </c>
      <c r="AP113">
        <f t="shared" si="64"/>
        <v>1</v>
      </c>
      <c r="AQ113">
        <f t="shared" si="64"/>
        <v>1</v>
      </c>
      <c r="AU113">
        <f t="shared" si="65"/>
        <v>1</v>
      </c>
      <c r="AV113">
        <f t="shared" si="65"/>
        <v>1</v>
      </c>
      <c r="AW113">
        <f t="shared" si="65"/>
        <v>1</v>
      </c>
      <c r="AX113">
        <f t="shared" si="65"/>
        <v>1</v>
      </c>
      <c r="AY113">
        <f t="shared" si="65"/>
        <v>1</v>
      </c>
      <c r="BC113">
        <f t="shared" si="66"/>
        <v>1</v>
      </c>
      <c r="BD113">
        <f t="shared" si="66"/>
        <v>1</v>
      </c>
      <c r="BE113">
        <f t="shared" si="66"/>
        <v>1</v>
      </c>
      <c r="BF113">
        <f t="shared" si="66"/>
        <v>1</v>
      </c>
      <c r="BG113">
        <f t="shared" si="66"/>
        <v>1</v>
      </c>
      <c r="BK113">
        <f t="shared" si="46"/>
        <v>1</v>
      </c>
      <c r="BL113">
        <f t="shared" si="47"/>
        <v>1</v>
      </c>
      <c r="BM113">
        <f t="shared" si="48"/>
        <v>1</v>
      </c>
      <c r="BN113">
        <f t="shared" si="49"/>
        <v>1</v>
      </c>
      <c r="BO113">
        <f t="shared" si="50"/>
        <v>1</v>
      </c>
      <c r="BQ113" s="6"/>
    </row>
    <row r="114" spans="14:69" ht="13.5" thickBot="1" x14ac:dyDescent="0.25">
      <c r="N114" s="15">
        <f t="shared" si="51"/>
        <v>0</v>
      </c>
      <c r="O114" s="10">
        <f t="shared" si="52"/>
        <v>0</v>
      </c>
      <c r="P114" s="11">
        <f t="shared" si="53"/>
        <v>0</v>
      </c>
      <c r="Q114" s="11">
        <f t="shared" si="54"/>
        <v>0</v>
      </c>
      <c r="R114" s="11">
        <f t="shared" si="55"/>
        <v>0</v>
      </c>
      <c r="S114" s="11">
        <f t="shared" si="56"/>
        <v>0</v>
      </c>
      <c r="T114" s="11"/>
      <c r="U114" s="11"/>
      <c r="V114" s="11"/>
      <c r="W114" s="11">
        <f t="shared" si="62"/>
        <v>0</v>
      </c>
      <c r="X114" s="11">
        <f t="shared" si="62"/>
        <v>0</v>
      </c>
      <c r="Y114" s="11">
        <f t="shared" si="62"/>
        <v>0</v>
      </c>
      <c r="Z114" s="11">
        <f t="shared" si="62"/>
        <v>0</v>
      </c>
      <c r="AA114" s="11">
        <f t="shared" si="62"/>
        <v>0</v>
      </c>
      <c r="AB114" s="11"/>
      <c r="AC114" s="11"/>
      <c r="AD114" s="11"/>
      <c r="AE114" s="11">
        <f t="shared" si="63"/>
        <v>0</v>
      </c>
      <c r="AF114" s="11">
        <f t="shared" si="63"/>
        <v>0</v>
      </c>
      <c r="AG114" s="11">
        <f t="shared" si="63"/>
        <v>0</v>
      </c>
      <c r="AH114" s="11">
        <f t="shared" si="63"/>
        <v>0</v>
      </c>
      <c r="AI114" s="11">
        <f t="shared" si="63"/>
        <v>0</v>
      </c>
      <c r="AJ114" s="11"/>
      <c r="AK114" s="11"/>
      <c r="AL114" s="11"/>
      <c r="AM114" s="11">
        <f t="shared" si="64"/>
        <v>0</v>
      </c>
      <c r="AN114" s="11">
        <f t="shared" si="64"/>
        <v>0</v>
      </c>
      <c r="AO114" s="11">
        <f t="shared" si="64"/>
        <v>0</v>
      </c>
      <c r="AP114" s="11">
        <f t="shared" si="64"/>
        <v>0</v>
      </c>
      <c r="AQ114" s="11">
        <f t="shared" si="64"/>
        <v>0</v>
      </c>
      <c r="AR114" s="11"/>
      <c r="AS114" s="11"/>
      <c r="AT114" s="11"/>
      <c r="AU114" s="11">
        <f t="shared" si="65"/>
        <v>0</v>
      </c>
      <c r="AV114" s="11">
        <f t="shared" si="65"/>
        <v>0</v>
      </c>
      <c r="AW114" s="11">
        <f t="shared" si="65"/>
        <v>0</v>
      </c>
      <c r="AX114" s="11">
        <f t="shared" si="65"/>
        <v>0</v>
      </c>
      <c r="AY114" s="11">
        <f t="shared" si="65"/>
        <v>0</v>
      </c>
      <c r="AZ114" s="11"/>
      <c r="BA114" s="11"/>
      <c r="BB114" s="11"/>
      <c r="BC114" s="11">
        <f t="shared" si="66"/>
        <v>0</v>
      </c>
      <c r="BD114" s="11">
        <f t="shared" si="66"/>
        <v>0</v>
      </c>
      <c r="BE114" s="11">
        <f t="shared" si="66"/>
        <v>0</v>
      </c>
      <c r="BF114" s="11">
        <f t="shared" si="66"/>
        <v>0</v>
      </c>
      <c r="BG114" s="11">
        <f t="shared" si="66"/>
        <v>0</v>
      </c>
      <c r="BH114" s="11"/>
      <c r="BI114" s="11"/>
      <c r="BJ114" s="11"/>
      <c r="BK114" s="11">
        <f t="shared" si="46"/>
        <v>0</v>
      </c>
      <c r="BL114" s="11">
        <f t="shared" si="47"/>
        <v>0</v>
      </c>
      <c r="BM114" s="11">
        <f t="shared" si="48"/>
        <v>0</v>
      </c>
      <c r="BN114" s="11">
        <f t="shared" si="49"/>
        <v>0</v>
      </c>
      <c r="BO114" s="11">
        <f t="shared" si="50"/>
        <v>0</v>
      </c>
      <c r="BP114" s="11"/>
      <c r="BQ114" s="8"/>
    </row>
  </sheetData>
  <dataValidations disablePrompts="1" count="1">
    <dataValidation type="list" allowBlank="1" showInputMessage="1" showErrorMessage="1" sqref="H13:H33" xr:uid="{0F5BFEDD-00D7-4ACC-AAE4-34B6690D98F0}">
      <formula1>$H$13:$H$33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EMVI-vragenlijst bouwstromen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2023-02-02T09:01:03Z</dcterms:modified>
</cp:coreProperties>
</file>