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tpieterreus/MetPieter/  PROjecten/Meierijstad/PROJECTEN/aanbesteding MS stromen/NvI_2/"/>
    </mc:Choice>
  </mc:AlternateContent>
  <xr:revisionPtr revIDLastSave="0" documentId="8_{2CA4EDF8-975B-484A-88A0-1AEA3EFE1B29}" xr6:coauthVersionLast="47" xr6:coauthVersionMax="47" xr10:uidLastSave="{00000000-0000-0000-0000-000000000000}"/>
  <bookViews>
    <workbookView xWindow="-27480" yWindow="500" windowWidth="29040" windowHeight="17640" activeTab="1" xr2:uid="{42004C8B-0BD5-4360-ADDD-9AC7DC04307A}"/>
  </bookViews>
  <sheets>
    <sheet name="metalen" sheetId="1" r:id="rId1"/>
    <sheet name="hou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2" l="1"/>
  <c r="H34" i="2"/>
  <c r="H35" i="2"/>
  <c r="H36" i="2"/>
  <c r="H37" i="2"/>
  <c r="H38" i="2"/>
  <c r="H39" i="2"/>
  <c r="H32" i="2"/>
  <c r="H14" i="2"/>
  <c r="H15" i="2"/>
  <c r="H16" i="2"/>
  <c r="H17" i="2"/>
  <c r="H18" i="2"/>
  <c r="H19" i="2"/>
  <c r="H20" i="2"/>
  <c r="H13" i="2"/>
  <c r="H30" i="2"/>
  <c r="G39" i="2"/>
  <c r="G38" i="2"/>
  <c r="G37" i="2"/>
  <c r="G36" i="2"/>
  <c r="G35" i="2"/>
  <c r="C35" i="2"/>
  <c r="C36" i="2" s="1"/>
  <c r="C37" i="2" s="1"/>
  <c r="C38" i="2" s="1"/>
  <c r="C39" i="2" s="1"/>
  <c r="G34" i="2"/>
  <c r="C34" i="2"/>
  <c r="G33" i="2"/>
  <c r="G32" i="2"/>
  <c r="G30" i="2"/>
  <c r="G20" i="2"/>
  <c r="G19" i="2"/>
  <c r="G18" i="2"/>
  <c r="G17" i="2"/>
  <c r="G16" i="2"/>
  <c r="G15" i="2"/>
  <c r="G14" i="2"/>
  <c r="G13" i="2"/>
  <c r="G11" i="2"/>
  <c r="C15" i="2"/>
  <c r="C16" i="2" s="1"/>
  <c r="C17" i="2" s="1"/>
  <c r="C18" i="2" s="1"/>
  <c r="C19" i="2" s="1"/>
  <c r="C20" i="2" s="1"/>
  <c r="H11" i="2"/>
  <c r="I14" i="1"/>
  <c r="I15" i="1"/>
  <c r="I16" i="1"/>
  <c r="I17" i="1"/>
  <c r="I18" i="1"/>
  <c r="I19" i="1"/>
  <c r="I20" i="1"/>
  <c r="I13" i="1"/>
  <c r="I11" i="1"/>
  <c r="E11" i="1"/>
  <c r="G11" i="1"/>
  <c r="G13" i="1"/>
  <c r="G14" i="1"/>
  <c r="G15" i="1"/>
  <c r="G16" i="1"/>
  <c r="G17" i="1"/>
  <c r="G18" i="1"/>
  <c r="G19" i="1"/>
  <c r="G20" i="1"/>
  <c r="C15" i="1" l="1"/>
  <c r="C16" i="1" s="1"/>
  <c r="C17" i="1" s="1"/>
  <c r="C18" i="1" s="1"/>
  <c r="C19" i="1" s="1"/>
  <c r="C20" i="1" s="1"/>
</calcChain>
</file>

<file path=xl/sharedStrings.xml><?xml version="1.0" encoding="utf-8"?>
<sst xmlns="http://schemas.openxmlformats.org/spreadsheetml/2006/main" count="65" uniqueCount="31">
  <si>
    <t>inschrijfdatum</t>
  </si>
  <si>
    <t>€- US$</t>
  </si>
  <si>
    <t>= inschrijfprijs</t>
  </si>
  <si>
    <t>start overeenkomst</t>
  </si>
  <si>
    <t>1e factuur</t>
  </si>
  <si>
    <t>2e factuur</t>
  </si>
  <si>
    <t>3e factuur</t>
  </si>
  <si>
    <t>4e factuur</t>
  </si>
  <si>
    <t>5e factuur</t>
  </si>
  <si>
    <t>6e factuur</t>
  </si>
  <si>
    <t>7e factuur</t>
  </si>
  <si>
    <t>Laatste werkdag</t>
  </si>
  <si>
    <t>LME in €</t>
  </si>
  <si>
    <t>LME in $</t>
  </si>
  <si>
    <t>Bijlage 6AE</t>
  </si>
  <si>
    <t>index</t>
  </si>
  <si>
    <t>Factuur-datum</t>
  </si>
  <si>
    <t>obv prijzen van 1 jaar geleden</t>
  </si>
  <si>
    <t>London Metal Exchange</t>
  </si>
  <si>
    <t xml:space="preserve">website van de  ECB: </t>
  </si>
  <si>
    <t>Voorbeeld berekening voor de bepaling index opbrengsten metalen</t>
  </si>
  <si>
    <t>Bronnen:</t>
  </si>
  <si>
    <t>Bron:</t>
  </si>
  <si>
    <t>EUWID</t>
  </si>
  <si>
    <t>EUWID BOVENgrens</t>
  </si>
  <si>
    <t>EUWID ONDERgrens</t>
  </si>
  <si>
    <t>obv fictieve voorbeeldprijzen</t>
  </si>
  <si>
    <r>
      <t xml:space="preserve">Voorbeeld berekening voor de bepaling index verrekenprijzen </t>
    </r>
    <r>
      <rPr>
        <sz val="10"/>
        <color theme="4"/>
        <rFont val="Arial"/>
        <family val="2"/>
      </rPr>
      <t>hout kwaliteit b</t>
    </r>
  </si>
  <si>
    <t>Bij negatieve prijsopgaven betreft het een toebetaling aan Opdrachtnemer.</t>
  </si>
  <si>
    <r>
      <t xml:space="preserve">Voorbeeld berekening voor de bepaling index verrekenprijzen </t>
    </r>
    <r>
      <rPr>
        <sz val="10"/>
        <color theme="4"/>
        <rFont val="Arial"/>
        <family val="2"/>
      </rPr>
      <t>hout kwaliteit c</t>
    </r>
  </si>
  <si>
    <t>EUWID MIDDENprijs (basis verrekening)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</si>
</sst>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[$$-45C]* #,##0.00_-;\-[$$-45C]* #,##0.00_-;_-[$$-45C]* &quot;-&quot;??_-;_-@_-"/>
    <numFmt numFmtId="166" formatCode="0.0000"/>
    <numFmt numFmtId="167" formatCode="&quot;€&quot;\ #,##0.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15" fontId="0" fillId="0" borderId="0" xfId="0" applyNumberFormat="1"/>
    <xf numFmtId="165" fontId="0" fillId="0" borderId="0" xfId="0" applyNumberFormat="1"/>
    <xf numFmtId="164" fontId="0" fillId="0" borderId="0" xfId="1" applyFont="1"/>
    <xf numFmtId="0" fontId="0" fillId="0" borderId="0" xfId="0" quotePrefix="1"/>
    <xf numFmtId="166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5" fontId="0" fillId="0" borderId="5" xfId="0" applyNumberFormat="1" applyBorder="1"/>
    <xf numFmtId="15" fontId="0" fillId="0" borderId="6" xfId="0" applyNumberFormat="1" applyBorder="1"/>
    <xf numFmtId="166" fontId="0" fillId="0" borderId="6" xfId="0" applyNumberFormat="1" applyBorder="1"/>
    <xf numFmtId="165" fontId="0" fillId="0" borderId="6" xfId="0" applyNumberFormat="1" applyBorder="1"/>
    <xf numFmtId="164" fontId="0" fillId="0" borderId="6" xfId="1" applyFont="1" applyBorder="1"/>
    <xf numFmtId="2" fontId="0" fillId="0" borderId="6" xfId="0" applyNumberFormat="1" applyBorder="1"/>
    <xf numFmtId="15" fontId="0" fillId="0" borderId="8" xfId="0" applyNumberFormat="1" applyBorder="1"/>
    <xf numFmtId="15" fontId="0" fillId="0" borderId="9" xfId="0" applyNumberFormat="1" applyBorder="1"/>
    <xf numFmtId="166" fontId="0" fillId="0" borderId="9" xfId="0" applyNumberFormat="1" applyBorder="1"/>
    <xf numFmtId="165" fontId="0" fillId="0" borderId="9" xfId="0" applyNumberFormat="1" applyBorder="1"/>
    <xf numFmtId="164" fontId="0" fillId="0" borderId="9" xfId="1" applyFont="1" applyBorder="1"/>
    <xf numFmtId="2" fontId="0" fillId="0" borderId="9" xfId="0" applyNumberFormat="1" applyBorder="1"/>
    <xf numFmtId="0" fontId="0" fillId="0" borderId="11" xfId="0" applyBorder="1" applyAlignment="1">
      <alignment textRotation="75" wrapText="1"/>
    </xf>
    <xf numFmtId="0" fontId="0" fillId="0" borderId="12" xfId="0" applyBorder="1" applyAlignment="1">
      <alignment textRotation="75" wrapText="1"/>
    </xf>
    <xf numFmtId="2" fontId="0" fillId="0" borderId="7" xfId="0" applyNumberFormat="1" applyBorder="1"/>
    <xf numFmtId="2" fontId="0" fillId="0" borderId="10" xfId="0" applyNumberFormat="1" applyBorder="1"/>
    <xf numFmtId="0" fontId="0" fillId="0" borderId="2" xfId="0" quotePrefix="1" applyBorder="1"/>
    <xf numFmtId="0" fontId="3" fillId="0" borderId="0" xfId="2"/>
    <xf numFmtId="167" fontId="0" fillId="0" borderId="6" xfId="0" applyNumberFormat="1" applyBorder="1"/>
    <xf numFmtId="167" fontId="0" fillId="0" borderId="9" xfId="0" applyNumberFormat="1" applyBorder="1"/>
    <xf numFmtId="0" fontId="4" fillId="0" borderId="14" xfId="0" applyFont="1" applyFill="1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cb.europa.eu/stats/policy_and_exchange_rates/euro_reference_exchange_rates/html/eurofxref-graph-usd.en.html" TargetMode="External"/><Relationship Id="rId1" Type="http://schemas.openxmlformats.org/officeDocument/2006/relationships/hyperlink" Target="https://www.lme.com/Metals/Ferrous/LME-Steel-Scrap-CFR-Turkey-Plat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uwid-recycling.de/maerkte/altholz-deutschland/?mp=185131" TargetMode="External"/><Relationship Id="rId1" Type="http://schemas.openxmlformats.org/officeDocument/2006/relationships/hyperlink" Target="https://www.euwid-recycling.de/maerkte/altholz-deutschland/?mp=185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B2D7-786C-4A12-B567-F0E79D8BAF9B}">
  <dimension ref="B2:O38"/>
  <sheetViews>
    <sheetView workbookViewId="0">
      <selection activeCell="F32" sqref="F32"/>
    </sheetView>
  </sheetViews>
  <sheetFormatPr baseColWidth="10" defaultColWidth="8.83203125" defaultRowHeight="13" x14ac:dyDescent="0.15"/>
  <cols>
    <col min="2" max="2" width="18" customWidth="1"/>
    <col min="5" max="5" width="8.6640625" customWidth="1"/>
    <col min="6" max="6" width="10.83203125" customWidth="1"/>
    <col min="7" max="7" width="9.1640625" bestFit="1" customWidth="1"/>
    <col min="8" max="8" width="0.5" customWidth="1"/>
    <col min="10" max="10" width="10.5" bestFit="1" customWidth="1"/>
  </cols>
  <sheetData>
    <row r="2" spans="2:15" x14ac:dyDescent="0.15">
      <c r="B2" t="s">
        <v>14</v>
      </c>
    </row>
    <row r="6" spans="2:15" x14ac:dyDescent="0.15">
      <c r="B6" t="s">
        <v>20</v>
      </c>
    </row>
    <row r="7" spans="2:15" x14ac:dyDescent="0.15">
      <c r="B7" t="s">
        <v>17</v>
      </c>
    </row>
    <row r="8" spans="2:15" ht="14" thickBot="1" x14ac:dyDescent="0.2"/>
    <row r="9" spans="2:15" ht="62" thickBot="1" x14ac:dyDescent="0.2">
      <c r="B9" s="8"/>
      <c r="C9" s="26" t="s">
        <v>16</v>
      </c>
      <c r="D9" s="27" t="s">
        <v>11</v>
      </c>
      <c r="E9" s="36" t="s">
        <v>1</v>
      </c>
      <c r="F9" s="36" t="s">
        <v>13</v>
      </c>
      <c r="G9" s="36" t="s">
        <v>12</v>
      </c>
      <c r="H9" s="27"/>
      <c r="I9" s="35" t="s">
        <v>15</v>
      </c>
      <c r="J9" s="7"/>
    </row>
    <row r="10" spans="2:15" x14ac:dyDescent="0.15">
      <c r="B10" s="9"/>
      <c r="C10" s="11"/>
      <c r="D10" s="12"/>
      <c r="E10" s="12"/>
      <c r="F10" s="12"/>
      <c r="G10" s="12"/>
      <c r="H10" s="12"/>
      <c r="I10" s="13"/>
      <c r="J10" s="7"/>
    </row>
    <row r="11" spans="2:15" x14ac:dyDescent="0.15">
      <c r="B11" s="9" t="s">
        <v>0</v>
      </c>
      <c r="C11" s="14">
        <v>44609</v>
      </c>
      <c r="D11" s="15"/>
      <c r="E11" s="16">
        <f>1.137</f>
        <v>1.137</v>
      </c>
      <c r="F11" s="17">
        <v>436</v>
      </c>
      <c r="G11" s="18">
        <f>+F11/E11</f>
        <v>383.46525945470535</v>
      </c>
      <c r="H11" s="12"/>
      <c r="I11" s="28">
        <f>+G11/$G$11*100</f>
        <v>100</v>
      </c>
      <c r="J11" s="30" t="s">
        <v>2</v>
      </c>
      <c r="N11" s="6"/>
      <c r="O11" s="6"/>
    </row>
    <row r="12" spans="2:15" x14ac:dyDescent="0.15">
      <c r="B12" s="9"/>
      <c r="C12" s="11"/>
      <c r="D12" s="12"/>
      <c r="E12" s="12"/>
      <c r="F12" s="12"/>
      <c r="G12" s="12"/>
      <c r="H12" s="12"/>
      <c r="I12" s="13"/>
      <c r="J12" s="7"/>
      <c r="N12" s="6"/>
    </row>
    <row r="13" spans="2:15" x14ac:dyDescent="0.15">
      <c r="B13" s="9" t="s">
        <v>3</v>
      </c>
      <c r="C13" s="14">
        <v>44683</v>
      </c>
      <c r="D13" s="15">
        <v>44680</v>
      </c>
      <c r="E13" s="16">
        <v>1.054</v>
      </c>
      <c r="F13" s="17">
        <v>482</v>
      </c>
      <c r="G13" s="18">
        <f t="shared" ref="G13:G20" si="0">+F13/E13</f>
        <v>457.30550284629982</v>
      </c>
      <c r="H13" s="19"/>
      <c r="I13" s="28">
        <f t="shared" ref="I13:I20" si="1">+G13/$G$11*100</f>
        <v>119.25604512299151</v>
      </c>
      <c r="J13" s="7"/>
      <c r="L13" s="4"/>
      <c r="N13" s="6"/>
      <c r="O13" s="6"/>
    </row>
    <row r="14" spans="2:15" x14ac:dyDescent="0.15">
      <c r="B14" s="9" t="s">
        <v>4</v>
      </c>
      <c r="C14" s="14">
        <v>44711</v>
      </c>
      <c r="D14" s="15">
        <v>44708</v>
      </c>
      <c r="E14" s="16">
        <v>1.0722</v>
      </c>
      <c r="F14" s="17">
        <v>449</v>
      </c>
      <c r="G14" s="18">
        <f t="shared" si="0"/>
        <v>418.76515575452339</v>
      </c>
      <c r="H14" s="19"/>
      <c r="I14" s="28">
        <f t="shared" si="1"/>
        <v>109.20550048002136</v>
      </c>
      <c r="J14" s="7"/>
      <c r="N14" s="6"/>
      <c r="O14" s="6"/>
    </row>
    <row r="15" spans="2:15" x14ac:dyDescent="0.15">
      <c r="B15" s="9" t="s">
        <v>5</v>
      </c>
      <c r="C15" s="14">
        <f>+C14+28</f>
        <v>44739</v>
      </c>
      <c r="D15" s="15">
        <v>44736</v>
      </c>
      <c r="E15" s="16">
        <v>1.0524</v>
      </c>
      <c r="F15" s="17">
        <v>365.5</v>
      </c>
      <c r="G15" s="18">
        <f t="shared" si="0"/>
        <v>347.30140630938808</v>
      </c>
      <c r="H15" s="19"/>
      <c r="I15" s="28">
        <f t="shared" si="1"/>
        <v>90.569197012333547</v>
      </c>
      <c r="J15" s="7"/>
      <c r="N15" s="6"/>
      <c r="O15" s="6"/>
    </row>
    <row r="16" spans="2:15" x14ac:dyDescent="0.15">
      <c r="B16" s="9" t="s">
        <v>6</v>
      </c>
      <c r="C16" s="14">
        <f t="shared" ref="C16:C20" si="2">+C15+28</f>
        <v>44767</v>
      </c>
      <c r="D16" s="15">
        <v>44764</v>
      </c>
      <c r="E16" s="16">
        <v>1.0236000000000001</v>
      </c>
      <c r="F16" s="17">
        <v>360</v>
      </c>
      <c r="G16" s="18">
        <f t="shared" si="0"/>
        <v>351.69988276670574</v>
      </c>
      <c r="H16" s="19"/>
      <c r="I16" s="28">
        <f t="shared" si="1"/>
        <v>91.716230895812942</v>
      </c>
      <c r="J16" s="7"/>
      <c r="N16" s="6"/>
      <c r="O16" s="6"/>
    </row>
    <row r="17" spans="2:15" x14ac:dyDescent="0.15">
      <c r="B17" s="9" t="s">
        <v>7</v>
      </c>
      <c r="C17" s="14">
        <f t="shared" si="2"/>
        <v>44795</v>
      </c>
      <c r="D17" s="15">
        <v>44792</v>
      </c>
      <c r="E17" s="16">
        <v>1.0054000000000001</v>
      </c>
      <c r="F17" s="17">
        <v>369.5</v>
      </c>
      <c r="G17" s="18">
        <f t="shared" si="0"/>
        <v>367.5154167495524</v>
      </c>
      <c r="H17" s="19"/>
      <c r="I17" s="28">
        <f t="shared" si="1"/>
        <v>95.840602945926861</v>
      </c>
      <c r="J17" s="7"/>
      <c r="N17" s="6"/>
      <c r="O17" s="6"/>
    </row>
    <row r="18" spans="2:15" x14ac:dyDescent="0.15">
      <c r="B18" s="9" t="s">
        <v>8</v>
      </c>
      <c r="C18" s="14">
        <f t="shared" si="2"/>
        <v>44823</v>
      </c>
      <c r="D18" s="15">
        <v>44820</v>
      </c>
      <c r="E18" s="16">
        <v>0.99539999999999995</v>
      </c>
      <c r="F18" s="17">
        <v>377</v>
      </c>
      <c r="G18" s="18">
        <f t="shared" si="0"/>
        <v>378.74221418525218</v>
      </c>
      <c r="H18" s="19"/>
      <c r="I18" s="28">
        <f t="shared" si="1"/>
        <v>98.768325121245809</v>
      </c>
      <c r="J18" s="7"/>
      <c r="N18" s="6"/>
      <c r="O18" s="6"/>
    </row>
    <row r="19" spans="2:15" x14ac:dyDescent="0.15">
      <c r="B19" s="9" t="s">
        <v>9</v>
      </c>
      <c r="C19" s="14">
        <f>+C18+28</f>
        <v>44851</v>
      </c>
      <c r="D19" s="15">
        <v>44848</v>
      </c>
      <c r="E19" s="16">
        <v>0.97170000000000001</v>
      </c>
      <c r="F19" s="17">
        <v>364.5</v>
      </c>
      <c r="G19" s="18">
        <f t="shared" si="0"/>
        <v>375.11577647422041</v>
      </c>
      <c r="H19" s="19"/>
      <c r="I19" s="28">
        <f t="shared" si="1"/>
        <v>97.822623360364375</v>
      </c>
      <c r="J19" s="7"/>
      <c r="N19" s="6"/>
      <c r="O19" s="6"/>
    </row>
    <row r="20" spans="2:15" ht="14" thickBot="1" x14ac:dyDescent="0.2">
      <c r="B20" s="10" t="s">
        <v>10</v>
      </c>
      <c r="C20" s="20">
        <f t="shared" si="2"/>
        <v>44879</v>
      </c>
      <c r="D20" s="21">
        <v>44876</v>
      </c>
      <c r="E20" s="22">
        <v>1.0307999999999999</v>
      </c>
      <c r="F20" s="23">
        <v>367</v>
      </c>
      <c r="G20" s="24">
        <f t="shared" si="0"/>
        <v>356.03414823438106</v>
      </c>
      <c r="H20" s="25"/>
      <c r="I20" s="29">
        <f t="shared" si="1"/>
        <v>92.846519849195246</v>
      </c>
      <c r="J20" s="7"/>
      <c r="N20" s="6"/>
      <c r="O20" s="6"/>
    </row>
    <row r="21" spans="2:15" x14ac:dyDescent="0.15">
      <c r="C21" s="1"/>
      <c r="D21" s="1"/>
      <c r="E21" s="5"/>
      <c r="F21" s="2"/>
      <c r="O21" s="6"/>
    </row>
    <row r="22" spans="2:15" x14ac:dyDescent="0.15">
      <c r="B22" t="s">
        <v>21</v>
      </c>
      <c r="C22" s="1"/>
      <c r="D22" s="1"/>
      <c r="E22" s="5"/>
      <c r="F22" s="2"/>
    </row>
    <row r="23" spans="2:15" x14ac:dyDescent="0.15">
      <c r="B23" s="31" t="s">
        <v>18</v>
      </c>
      <c r="E23" s="5"/>
      <c r="F23" s="2"/>
    </row>
    <row r="24" spans="2:15" x14ac:dyDescent="0.15">
      <c r="B24" s="31" t="s">
        <v>19</v>
      </c>
      <c r="E24" s="5"/>
      <c r="F24" s="2"/>
      <c r="G24" s="6"/>
      <c r="H24" s="3"/>
      <c r="K24" s="5"/>
      <c r="L24" s="2"/>
      <c r="M24" s="6"/>
      <c r="N24" s="3"/>
    </row>
    <row r="25" spans="2:15" x14ac:dyDescent="0.15">
      <c r="E25" s="5"/>
      <c r="F25" s="2"/>
      <c r="G25" s="6"/>
      <c r="H25" s="3"/>
      <c r="K25" s="5"/>
      <c r="L25" s="2"/>
      <c r="M25" s="6"/>
      <c r="N25" s="3"/>
    </row>
    <row r="26" spans="2:15" x14ac:dyDescent="0.15">
      <c r="E26" s="5"/>
      <c r="F26" s="2"/>
      <c r="G26" s="6"/>
      <c r="H26" s="3"/>
      <c r="K26" s="5"/>
      <c r="L26" s="2"/>
      <c r="M26" s="6"/>
      <c r="N26" s="3"/>
    </row>
    <row r="27" spans="2:15" x14ac:dyDescent="0.15">
      <c r="E27" s="5"/>
      <c r="F27" s="2"/>
      <c r="G27" s="6"/>
      <c r="H27" s="3"/>
      <c r="K27" s="5"/>
      <c r="L27" s="2"/>
      <c r="M27" s="6"/>
      <c r="N27" s="3"/>
    </row>
    <row r="28" spans="2:15" x14ac:dyDescent="0.15">
      <c r="E28" s="5"/>
      <c r="F28" s="2"/>
      <c r="G28" s="6"/>
      <c r="H28" s="3"/>
      <c r="K28" s="5"/>
      <c r="L28" s="2"/>
      <c r="M28" s="6"/>
      <c r="N28" s="3"/>
    </row>
    <row r="29" spans="2:15" x14ac:dyDescent="0.15">
      <c r="E29" s="5"/>
      <c r="F29" s="2"/>
      <c r="G29" s="6"/>
      <c r="H29" s="3"/>
      <c r="K29" s="5"/>
      <c r="L29" s="2"/>
      <c r="M29" s="6"/>
      <c r="N29" s="3"/>
    </row>
    <row r="30" spans="2:15" x14ac:dyDescent="0.15">
      <c r="E30" s="5"/>
      <c r="F30" s="2"/>
      <c r="G30" s="6"/>
      <c r="H30" s="3"/>
      <c r="K30" s="5"/>
      <c r="L30" s="2"/>
      <c r="M30" s="6"/>
      <c r="N30" s="3"/>
    </row>
    <row r="31" spans="2:15" x14ac:dyDescent="0.15">
      <c r="E31" s="5"/>
      <c r="F31" s="2"/>
      <c r="G31" s="6"/>
      <c r="H31" s="3"/>
      <c r="K31" s="5"/>
      <c r="L31" s="2"/>
      <c r="M31" s="6"/>
      <c r="N31" s="3"/>
    </row>
    <row r="32" spans="2:15" x14ac:dyDescent="0.15">
      <c r="E32" s="5"/>
      <c r="F32" s="2"/>
      <c r="G32" s="6"/>
      <c r="H32" s="3"/>
      <c r="K32" s="5"/>
      <c r="L32" s="2"/>
      <c r="M32" s="6"/>
      <c r="N32" s="3"/>
    </row>
    <row r="33" spans="5:14" x14ac:dyDescent="0.15">
      <c r="E33" s="5"/>
      <c r="F33" s="2"/>
      <c r="G33" s="6"/>
      <c r="H33" s="3"/>
      <c r="K33" s="5"/>
      <c r="L33" s="2"/>
      <c r="M33" s="6"/>
      <c r="N33" s="3"/>
    </row>
    <row r="34" spans="5:14" x14ac:dyDescent="0.15">
      <c r="E34" s="5"/>
      <c r="F34" s="2"/>
      <c r="G34" s="6"/>
      <c r="H34" s="3"/>
      <c r="K34" s="5"/>
      <c r="L34" s="2"/>
      <c r="M34" s="6"/>
      <c r="N34" s="3"/>
    </row>
    <row r="35" spans="5:14" x14ac:dyDescent="0.15">
      <c r="E35" s="5"/>
      <c r="F35" s="2"/>
      <c r="G35" s="6"/>
      <c r="H35" s="3"/>
      <c r="K35" s="5"/>
      <c r="L35" s="2"/>
      <c r="M35" s="6"/>
      <c r="N35" s="3"/>
    </row>
    <row r="36" spans="5:14" x14ac:dyDescent="0.15">
      <c r="E36" s="5"/>
      <c r="F36" s="2"/>
      <c r="G36" s="6"/>
      <c r="H36" s="3"/>
      <c r="K36" s="5"/>
      <c r="L36" s="2"/>
      <c r="M36" s="6"/>
      <c r="N36" s="3"/>
    </row>
    <row r="37" spans="5:14" x14ac:dyDescent="0.15">
      <c r="E37" s="5"/>
      <c r="F37" s="2"/>
      <c r="G37" s="6"/>
      <c r="H37" s="3"/>
      <c r="K37" s="5"/>
      <c r="L37" s="2"/>
      <c r="M37" s="6"/>
      <c r="N37" s="3"/>
    </row>
    <row r="38" spans="5:14" x14ac:dyDescent="0.15">
      <c r="E38" s="5"/>
      <c r="F38" s="2"/>
      <c r="G38" s="6"/>
      <c r="H38" s="3"/>
      <c r="K38" s="5"/>
      <c r="L38" s="2"/>
      <c r="M38" s="6"/>
      <c r="N38" s="3"/>
    </row>
  </sheetData>
  <sheetProtection algorithmName="SHA-512" hashValue="aMFwNp064Vn0b5/ixfXu2/bmJEPOrkQJqGAvoGbVpTMrseWgm/eJ7rz4ztILhbHjdlBlZbGe/cKdh1AvAeKzeQ==" saltValue="/fP+ORkzDs564cM4zW1ESQ==" spinCount="100000" sheet="1" objects="1" scenarios="1"/>
  <phoneticPr fontId="2" type="noConversion"/>
  <hyperlinks>
    <hyperlink ref="B23" r:id="rId1" location="Price+graph" display="https://www.lme.com/Metals/Ferrous/LME-Steel-Scrap-CFR-Turkey-Platts - Price+graph" xr:uid="{50E163FF-9600-4167-8159-03F14C777ADD}"/>
    <hyperlink ref="B24" r:id="rId2" display="https://www.ecb.europa.eu/stats/policy_and_exchange_rates/euro_reference_exchange_rates/html/eurofxref-graph-usd.en.html" xr:uid="{82575CD4-9576-4F1C-ABCF-AC89618D8635}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4E67-8BC0-7146-81E9-DE1D8AF2804B}">
  <dimension ref="B2:P41"/>
  <sheetViews>
    <sheetView tabSelected="1" workbookViewId="0">
      <selection activeCell="K23" sqref="K23"/>
    </sheetView>
  </sheetViews>
  <sheetFormatPr baseColWidth="10" defaultColWidth="8.83203125" defaultRowHeight="13" x14ac:dyDescent="0.15"/>
  <cols>
    <col min="2" max="2" width="18" customWidth="1"/>
    <col min="5" max="6" width="8.6640625" customWidth="1"/>
    <col min="7" max="7" width="10.83203125" customWidth="1"/>
    <col min="8" max="8" width="9.1640625" bestFit="1" customWidth="1"/>
    <col min="9" max="9" width="0.5" customWidth="1"/>
    <col min="11" max="11" width="10.5" bestFit="1" customWidth="1"/>
  </cols>
  <sheetData>
    <row r="2" spans="2:14" x14ac:dyDescent="0.15">
      <c r="B2" t="s">
        <v>14</v>
      </c>
    </row>
    <row r="6" spans="2:14" x14ac:dyDescent="0.15">
      <c r="B6" t="s">
        <v>27</v>
      </c>
    </row>
    <row r="7" spans="2:14" x14ac:dyDescent="0.15">
      <c r="B7" t="s">
        <v>26</v>
      </c>
    </row>
    <row r="8" spans="2:14" ht="14" thickBot="1" x14ac:dyDescent="0.2"/>
    <row r="9" spans="2:14" ht="91" thickBot="1" x14ac:dyDescent="0.2">
      <c r="B9" s="8"/>
      <c r="C9" s="26" t="s">
        <v>16</v>
      </c>
      <c r="D9" s="27" t="s">
        <v>11</v>
      </c>
      <c r="E9" s="27" t="s">
        <v>25</v>
      </c>
      <c r="F9" s="27" t="s">
        <v>24</v>
      </c>
      <c r="G9" s="27" t="s">
        <v>30</v>
      </c>
      <c r="H9" s="35" t="s">
        <v>15</v>
      </c>
      <c r="I9" s="7"/>
    </row>
    <row r="10" spans="2:14" x14ac:dyDescent="0.15">
      <c r="B10" s="9"/>
      <c r="C10" s="11"/>
      <c r="D10" s="12"/>
      <c r="E10" s="12"/>
      <c r="F10" s="12"/>
      <c r="G10" s="12"/>
      <c r="H10" s="13"/>
      <c r="I10" s="7"/>
    </row>
    <row r="11" spans="2:14" x14ac:dyDescent="0.15">
      <c r="B11" s="9" t="s">
        <v>0</v>
      </c>
      <c r="C11" s="14">
        <v>44609</v>
      </c>
      <c r="D11" s="15"/>
      <c r="E11" s="18">
        <v>30</v>
      </c>
      <c r="F11" s="18">
        <v>55</v>
      </c>
      <c r="G11" s="32">
        <f>AVERAGE(E11:F11)</f>
        <v>42.5</v>
      </c>
      <c r="H11" s="28">
        <f>+E11/$E$11*100</f>
        <v>100</v>
      </c>
      <c r="I11" s="30" t="s">
        <v>2</v>
      </c>
      <c r="M11" s="6"/>
      <c r="N11" s="6"/>
    </row>
    <row r="12" spans="2:14" x14ac:dyDescent="0.15">
      <c r="B12" s="9"/>
      <c r="C12" s="11"/>
      <c r="D12" s="12"/>
      <c r="E12" s="12"/>
      <c r="F12" s="12"/>
      <c r="G12" s="32"/>
      <c r="H12" s="13"/>
      <c r="I12" s="7"/>
      <c r="M12" s="6"/>
    </row>
    <row r="13" spans="2:14" x14ac:dyDescent="0.15">
      <c r="B13" s="9" t="s">
        <v>3</v>
      </c>
      <c r="C13" s="14">
        <v>44683</v>
      </c>
      <c r="D13" s="15">
        <v>44680</v>
      </c>
      <c r="E13" s="18">
        <v>20</v>
      </c>
      <c r="F13" s="18">
        <v>45</v>
      </c>
      <c r="G13" s="32">
        <f t="shared" ref="G13:G20" si="0">AVERAGE(E13:F13)</f>
        <v>32.5</v>
      </c>
      <c r="H13" s="28">
        <f>+G13/$G$11*100</f>
        <v>76.470588235294116</v>
      </c>
      <c r="I13" s="7"/>
      <c r="K13" s="4"/>
      <c r="M13" s="6"/>
      <c r="N13" s="6"/>
    </row>
    <row r="14" spans="2:14" x14ac:dyDescent="0.15">
      <c r="B14" s="9" t="s">
        <v>4</v>
      </c>
      <c r="C14" s="14">
        <v>44711</v>
      </c>
      <c r="D14" s="15">
        <v>44708</v>
      </c>
      <c r="E14" s="18">
        <v>15</v>
      </c>
      <c r="F14" s="18">
        <v>40</v>
      </c>
      <c r="G14" s="32">
        <f t="shared" si="0"/>
        <v>27.5</v>
      </c>
      <c r="H14" s="28">
        <f t="shared" ref="H14:H20" si="1">+G14/$G$11*100</f>
        <v>64.705882352941174</v>
      </c>
      <c r="I14" s="7"/>
      <c r="M14" s="6"/>
      <c r="N14" s="6"/>
    </row>
    <row r="15" spans="2:14" x14ac:dyDescent="0.15">
      <c r="B15" s="9" t="s">
        <v>5</v>
      </c>
      <c r="C15" s="14">
        <f>+C14+28</f>
        <v>44739</v>
      </c>
      <c r="D15" s="15">
        <v>44736</v>
      </c>
      <c r="E15" s="18">
        <v>10</v>
      </c>
      <c r="F15" s="18">
        <v>25</v>
      </c>
      <c r="G15" s="32">
        <f t="shared" si="0"/>
        <v>17.5</v>
      </c>
      <c r="H15" s="28">
        <f t="shared" si="1"/>
        <v>41.17647058823529</v>
      </c>
      <c r="I15" s="7"/>
      <c r="M15" s="6"/>
      <c r="N15" s="6"/>
    </row>
    <row r="16" spans="2:14" x14ac:dyDescent="0.15">
      <c r="B16" s="9" t="s">
        <v>6</v>
      </c>
      <c r="C16" s="14">
        <f t="shared" ref="C16:C20" si="2">+C15+28</f>
        <v>44767</v>
      </c>
      <c r="D16" s="15">
        <v>44764</v>
      </c>
      <c r="E16" s="18">
        <v>5</v>
      </c>
      <c r="F16" s="18">
        <v>20</v>
      </c>
      <c r="G16" s="32">
        <f t="shared" si="0"/>
        <v>12.5</v>
      </c>
      <c r="H16" s="28">
        <f t="shared" si="1"/>
        <v>29.411764705882355</v>
      </c>
      <c r="I16" s="7"/>
      <c r="M16" s="6"/>
      <c r="N16" s="6"/>
    </row>
    <row r="17" spans="2:16" x14ac:dyDescent="0.15">
      <c r="B17" s="9" t="s">
        <v>7</v>
      </c>
      <c r="C17" s="14">
        <f t="shared" si="2"/>
        <v>44795</v>
      </c>
      <c r="D17" s="15">
        <v>44792</v>
      </c>
      <c r="E17" s="18">
        <v>0</v>
      </c>
      <c r="F17" s="18">
        <v>15</v>
      </c>
      <c r="G17" s="32">
        <f t="shared" si="0"/>
        <v>7.5</v>
      </c>
      <c r="H17" s="28">
        <f t="shared" si="1"/>
        <v>17.647058823529413</v>
      </c>
      <c r="I17" s="7"/>
      <c r="M17" s="6"/>
      <c r="N17" s="6"/>
    </row>
    <row r="18" spans="2:16" x14ac:dyDescent="0.15">
      <c r="B18" s="9" t="s">
        <v>8</v>
      </c>
      <c r="C18" s="14">
        <f t="shared" si="2"/>
        <v>44823</v>
      </c>
      <c r="D18" s="15">
        <v>44820</v>
      </c>
      <c r="E18" s="18">
        <v>-10</v>
      </c>
      <c r="F18" s="18">
        <v>5</v>
      </c>
      <c r="G18" s="32">
        <f t="shared" si="0"/>
        <v>-2.5</v>
      </c>
      <c r="H18" s="28">
        <f t="shared" si="1"/>
        <v>-5.8823529411764701</v>
      </c>
      <c r="I18" s="7"/>
      <c r="M18" s="6"/>
      <c r="N18" s="6"/>
    </row>
    <row r="19" spans="2:16" x14ac:dyDescent="0.15">
      <c r="B19" s="9" t="s">
        <v>9</v>
      </c>
      <c r="C19" s="14">
        <f>+C18+28</f>
        <v>44851</v>
      </c>
      <c r="D19" s="15">
        <v>44848</v>
      </c>
      <c r="E19" s="18">
        <v>-5</v>
      </c>
      <c r="F19" s="18">
        <v>15</v>
      </c>
      <c r="G19" s="32">
        <f t="shared" si="0"/>
        <v>5</v>
      </c>
      <c r="H19" s="28">
        <f t="shared" si="1"/>
        <v>11.76470588235294</v>
      </c>
      <c r="I19" s="7"/>
      <c r="M19" s="6"/>
      <c r="N19" s="6"/>
    </row>
    <row r="20" spans="2:16" ht="14" thickBot="1" x14ac:dyDescent="0.2">
      <c r="B20" s="10" t="s">
        <v>10</v>
      </c>
      <c r="C20" s="20">
        <f t="shared" si="2"/>
        <v>44879</v>
      </c>
      <c r="D20" s="21">
        <v>44876</v>
      </c>
      <c r="E20" s="24">
        <v>0</v>
      </c>
      <c r="F20" s="24">
        <v>20</v>
      </c>
      <c r="G20" s="33">
        <f t="shared" si="0"/>
        <v>10</v>
      </c>
      <c r="H20" s="29">
        <f t="shared" si="1"/>
        <v>23.52941176470588</v>
      </c>
      <c r="I20" s="7"/>
      <c r="M20" s="6"/>
      <c r="N20" s="6"/>
    </row>
    <row r="21" spans="2:16" x14ac:dyDescent="0.15">
      <c r="B21" s="34" t="s">
        <v>28</v>
      </c>
      <c r="C21" s="1"/>
      <c r="D21" s="1"/>
      <c r="E21" s="5"/>
      <c r="F21" s="5"/>
      <c r="G21" s="2"/>
      <c r="P21" s="6"/>
    </row>
    <row r="22" spans="2:16" x14ac:dyDescent="0.15">
      <c r="B22" t="s">
        <v>22</v>
      </c>
      <c r="C22" s="31" t="s">
        <v>23</v>
      </c>
      <c r="D22" s="1"/>
      <c r="E22" s="5"/>
      <c r="F22" s="5"/>
      <c r="G22" s="2"/>
    </row>
    <row r="23" spans="2:16" x14ac:dyDescent="0.15">
      <c r="E23" s="5"/>
      <c r="F23" s="5"/>
      <c r="G23" s="2"/>
    </row>
    <row r="24" spans="2:16" x14ac:dyDescent="0.15">
      <c r="B24" s="31"/>
      <c r="E24" s="5"/>
      <c r="F24" s="5"/>
      <c r="G24" s="2"/>
      <c r="H24" s="6"/>
      <c r="I24" s="3"/>
      <c r="L24" s="5"/>
      <c r="M24" s="2"/>
      <c r="N24" s="6"/>
      <c r="O24" s="3"/>
    </row>
    <row r="25" spans="2:16" x14ac:dyDescent="0.15">
      <c r="B25" t="s">
        <v>29</v>
      </c>
      <c r="L25" s="5"/>
      <c r="M25" s="2"/>
      <c r="N25" s="6"/>
      <c r="O25" s="3"/>
    </row>
    <row r="26" spans="2:16" x14ac:dyDescent="0.15">
      <c r="B26" t="s">
        <v>26</v>
      </c>
      <c r="L26" s="5"/>
      <c r="M26" s="2"/>
      <c r="N26" s="6"/>
      <c r="O26" s="3"/>
    </row>
    <row r="27" spans="2:16" ht="14" thickBot="1" x14ac:dyDescent="0.2">
      <c r="L27" s="5"/>
      <c r="M27" s="2"/>
      <c r="N27" s="6"/>
      <c r="O27" s="3"/>
    </row>
    <row r="28" spans="2:16" ht="90" customHeight="1" thickBot="1" x14ac:dyDescent="0.2">
      <c r="B28" s="8"/>
      <c r="C28" s="26" t="s">
        <v>16</v>
      </c>
      <c r="D28" s="27" t="s">
        <v>11</v>
      </c>
      <c r="E28" s="27" t="s">
        <v>25</v>
      </c>
      <c r="F28" s="27" t="s">
        <v>24</v>
      </c>
      <c r="G28" s="27" t="s">
        <v>30</v>
      </c>
      <c r="H28" s="35" t="s">
        <v>15</v>
      </c>
      <c r="I28" s="7"/>
      <c r="L28" s="5"/>
      <c r="M28" s="2"/>
      <c r="N28" s="6"/>
      <c r="O28" s="3"/>
    </row>
    <row r="29" spans="2:16" x14ac:dyDescent="0.15">
      <c r="B29" s="9"/>
      <c r="C29" s="11"/>
      <c r="D29" s="12"/>
      <c r="E29" s="12"/>
      <c r="F29" s="12"/>
      <c r="G29" s="12"/>
      <c r="H29" s="13"/>
      <c r="I29" s="7"/>
      <c r="L29" s="5"/>
      <c r="M29" s="2"/>
      <c r="N29" s="6"/>
      <c r="O29" s="3"/>
    </row>
    <row r="30" spans="2:16" x14ac:dyDescent="0.15">
      <c r="B30" s="9" t="s">
        <v>0</v>
      </c>
      <c r="C30" s="14">
        <v>44609</v>
      </c>
      <c r="D30" s="15"/>
      <c r="E30" s="18">
        <v>-5</v>
      </c>
      <c r="F30" s="18">
        <v>25</v>
      </c>
      <c r="G30" s="32">
        <f>AVERAGE(E30:F30)</f>
        <v>10</v>
      </c>
      <c r="H30" s="28">
        <f>+E30/$E$30*100</f>
        <v>100</v>
      </c>
      <c r="I30" s="30" t="s">
        <v>2</v>
      </c>
      <c r="L30" s="5"/>
      <c r="M30" s="2"/>
      <c r="N30" s="6"/>
      <c r="O30" s="3"/>
    </row>
    <row r="31" spans="2:16" x14ac:dyDescent="0.15">
      <c r="B31" s="9"/>
      <c r="C31" s="11"/>
      <c r="D31" s="12"/>
      <c r="E31" s="12"/>
      <c r="F31" s="12"/>
      <c r="G31" s="32"/>
      <c r="H31" s="13"/>
      <c r="I31" s="7"/>
      <c r="L31" s="5"/>
      <c r="M31" s="2"/>
      <c r="N31" s="6"/>
      <c r="O31" s="3"/>
    </row>
    <row r="32" spans="2:16" x14ac:dyDescent="0.15">
      <c r="B32" s="9" t="s">
        <v>3</v>
      </c>
      <c r="C32" s="14">
        <v>44683</v>
      </c>
      <c r="D32" s="15">
        <v>44680</v>
      </c>
      <c r="E32" s="18">
        <v>-15</v>
      </c>
      <c r="F32" s="18">
        <v>10</v>
      </c>
      <c r="G32" s="32">
        <f t="shared" ref="G32:G39" si="3">AVERAGE(E32:F32)</f>
        <v>-2.5</v>
      </c>
      <c r="H32" s="28">
        <f>+G32/$G$30*100</f>
        <v>-25</v>
      </c>
      <c r="I32" s="7"/>
      <c r="K32" s="4"/>
      <c r="L32" s="5"/>
      <c r="M32" s="2"/>
      <c r="N32" s="6"/>
      <c r="O32" s="3"/>
    </row>
    <row r="33" spans="2:15" x14ac:dyDescent="0.15">
      <c r="B33" s="9" t="s">
        <v>4</v>
      </c>
      <c r="C33" s="14">
        <v>44711</v>
      </c>
      <c r="D33" s="15">
        <v>44708</v>
      </c>
      <c r="E33" s="18">
        <v>-55</v>
      </c>
      <c r="F33" s="18">
        <v>-35</v>
      </c>
      <c r="G33" s="32">
        <f t="shared" si="3"/>
        <v>-45</v>
      </c>
      <c r="H33" s="28">
        <f t="shared" ref="H33:H39" si="4">+G33/$G$30*100</f>
        <v>-450</v>
      </c>
      <c r="I33" s="7"/>
      <c r="L33" s="5"/>
      <c r="M33" s="2"/>
      <c r="N33" s="6"/>
      <c r="O33" s="3"/>
    </row>
    <row r="34" spans="2:15" x14ac:dyDescent="0.15">
      <c r="B34" s="9" t="s">
        <v>5</v>
      </c>
      <c r="C34" s="14">
        <f>+C33+28</f>
        <v>44739</v>
      </c>
      <c r="D34" s="15">
        <v>44736</v>
      </c>
      <c r="E34" s="18">
        <v>-45</v>
      </c>
      <c r="F34" s="18">
        <v>-20</v>
      </c>
      <c r="G34" s="32">
        <f t="shared" si="3"/>
        <v>-32.5</v>
      </c>
      <c r="H34" s="28">
        <f t="shared" si="4"/>
        <v>-325</v>
      </c>
      <c r="I34" s="7"/>
      <c r="L34" s="5"/>
      <c r="M34" s="2"/>
      <c r="N34" s="6"/>
      <c r="O34" s="3"/>
    </row>
    <row r="35" spans="2:15" x14ac:dyDescent="0.15">
      <c r="B35" s="9" t="s">
        <v>6</v>
      </c>
      <c r="C35" s="14">
        <f t="shared" ref="C35:C39" si="5">+C34+28</f>
        <v>44767</v>
      </c>
      <c r="D35" s="15">
        <v>44764</v>
      </c>
      <c r="E35" s="18">
        <v>-25</v>
      </c>
      <c r="F35" s="18">
        <v>5</v>
      </c>
      <c r="G35" s="32">
        <f t="shared" si="3"/>
        <v>-10</v>
      </c>
      <c r="H35" s="28">
        <f t="shared" si="4"/>
        <v>-100</v>
      </c>
      <c r="I35" s="7"/>
      <c r="L35" s="5"/>
      <c r="M35" s="2"/>
      <c r="N35" s="6"/>
      <c r="O35" s="3"/>
    </row>
    <row r="36" spans="2:15" x14ac:dyDescent="0.15">
      <c r="B36" s="9" t="s">
        <v>7</v>
      </c>
      <c r="C36" s="14">
        <f t="shared" si="5"/>
        <v>44795</v>
      </c>
      <c r="D36" s="15">
        <v>44792</v>
      </c>
      <c r="E36" s="18">
        <v>-5</v>
      </c>
      <c r="F36" s="18">
        <v>15</v>
      </c>
      <c r="G36" s="32">
        <f t="shared" si="3"/>
        <v>5</v>
      </c>
      <c r="H36" s="28">
        <f t="shared" si="4"/>
        <v>50</v>
      </c>
      <c r="I36" s="7"/>
      <c r="L36" s="5"/>
      <c r="M36" s="2"/>
      <c r="N36" s="6"/>
      <c r="O36" s="3"/>
    </row>
    <row r="37" spans="2:15" x14ac:dyDescent="0.15">
      <c r="B37" s="9" t="s">
        <v>8</v>
      </c>
      <c r="C37" s="14">
        <f t="shared" si="5"/>
        <v>44823</v>
      </c>
      <c r="D37" s="15">
        <v>44820</v>
      </c>
      <c r="E37" s="18">
        <v>-10</v>
      </c>
      <c r="F37" s="18">
        <v>10</v>
      </c>
      <c r="G37" s="32">
        <f t="shared" si="3"/>
        <v>0</v>
      </c>
      <c r="H37" s="28">
        <f t="shared" si="4"/>
        <v>0</v>
      </c>
      <c r="I37" s="7"/>
      <c r="L37" s="5"/>
      <c r="M37" s="2"/>
      <c r="N37" s="6"/>
      <c r="O37" s="3"/>
    </row>
    <row r="38" spans="2:15" x14ac:dyDescent="0.15">
      <c r="B38" s="9" t="s">
        <v>9</v>
      </c>
      <c r="C38" s="14">
        <f>+C37+28</f>
        <v>44851</v>
      </c>
      <c r="D38" s="15">
        <v>44848</v>
      </c>
      <c r="E38" s="18">
        <v>-5</v>
      </c>
      <c r="F38" s="18">
        <v>15</v>
      </c>
      <c r="G38" s="32">
        <f t="shared" si="3"/>
        <v>5</v>
      </c>
      <c r="H38" s="28">
        <f t="shared" si="4"/>
        <v>50</v>
      </c>
      <c r="I38" s="7"/>
      <c r="L38" s="5"/>
      <c r="M38" s="2"/>
      <c r="N38" s="6"/>
      <c r="O38" s="3"/>
    </row>
    <row r="39" spans="2:15" ht="14" thickBot="1" x14ac:dyDescent="0.2">
      <c r="B39" s="10" t="s">
        <v>10</v>
      </c>
      <c r="C39" s="20">
        <f t="shared" si="5"/>
        <v>44879</v>
      </c>
      <c r="D39" s="21">
        <v>44876</v>
      </c>
      <c r="E39" s="24">
        <v>0</v>
      </c>
      <c r="F39" s="24">
        <v>20</v>
      </c>
      <c r="G39" s="33">
        <f t="shared" si="3"/>
        <v>10</v>
      </c>
      <c r="H39" s="29">
        <f t="shared" si="4"/>
        <v>100</v>
      </c>
      <c r="I39" s="7"/>
    </row>
    <row r="40" spans="2:15" x14ac:dyDescent="0.15">
      <c r="B40" s="34" t="s">
        <v>28</v>
      </c>
      <c r="C40" s="1"/>
      <c r="D40" s="1"/>
      <c r="E40" s="5"/>
      <c r="F40" s="5"/>
      <c r="G40" s="2"/>
    </row>
    <row r="41" spans="2:15" x14ac:dyDescent="0.15">
      <c r="B41" t="s">
        <v>22</v>
      </c>
      <c r="C41" s="31" t="s">
        <v>23</v>
      </c>
      <c r="D41" s="1"/>
      <c r="E41" s="5"/>
      <c r="F41" s="5"/>
      <c r="G41" s="2"/>
    </row>
  </sheetData>
  <sheetProtection algorithmName="SHA-512" hashValue="sV1KaRMAjgufSFkSk4lF1w6hBwK8i/tm7GE5iMpjVvObDuJuDngDisEhXDy7R/rOqqCTpNMuGjvf68bpAsZL1g==" saltValue="2RdtEScjTDwzNJuPIIU+Lg==" spinCount="100000" sheet="1" objects="1" scenarios="1"/>
  <hyperlinks>
    <hyperlink ref="C22" r:id="rId1" xr:uid="{8AFE8EC8-06F5-D742-AFEB-8EC0F24CD86F}"/>
    <hyperlink ref="C41" r:id="rId2" xr:uid="{4F784663-8F86-6747-9E19-7791E5057249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metalen</vt:lpstr>
      <vt:lpstr>hout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Pieter Reus</cp:lastModifiedBy>
  <cp:lastPrinted>2022-11-22T14:39:32Z</cp:lastPrinted>
  <dcterms:created xsi:type="dcterms:W3CDTF">2022-11-18T09:42:21Z</dcterms:created>
  <dcterms:modified xsi:type="dcterms:W3CDTF">2023-01-20T07:54:24Z</dcterms:modified>
</cp:coreProperties>
</file>