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mc:AlternateContent xmlns:mc="http://schemas.openxmlformats.org/markup-compatibility/2006">
    <mc:Choice Requires="x15">
      <x15ac:absPath xmlns:x15ac="http://schemas.microsoft.com/office/spreadsheetml/2010/11/ac" url="T:\Bedrijfsvoering\F&amp;C\Corona\Inkoop- en contractmanagement\Aanbestedingen\Schoonmaak\"/>
    </mc:Choice>
  </mc:AlternateContent>
  <xr:revisionPtr revIDLastSave="0" documentId="13_ncr:1_{B75A47A9-6584-406C-B439-8FC3235AA350}" xr6:coauthVersionLast="47" xr6:coauthVersionMax="47" xr10:uidLastSave="{00000000-0000-0000-0000-000000000000}"/>
  <bookViews>
    <workbookView xWindow="-120" yWindow="-120" windowWidth="29040" windowHeight="15840" tabRatio="860" xr2:uid="{00000000-000D-0000-FFFF-FFFF00000000}"/>
  </bookViews>
  <sheets>
    <sheet name="Toelichting calculatiemodel" sheetId="21" r:id="rId1"/>
    <sheet name="Info blad" sheetId="11" r:id="rId2"/>
    <sheet name="Kostenoverzicht" sheetId="23" r:id="rId3"/>
    <sheet name="Additioneel" sheetId="26" r:id="rId4"/>
    <sheet name="Ruimtestaat" sheetId="27" r:id="rId5"/>
    <sheet name="Glas" sheetId="24" r:id="rId6"/>
    <sheet name="Sanitaire voorzieningen" sheetId="25" r:id="rId7"/>
    <sheet name="Afroepprijs" sheetId="5" r:id="rId8"/>
  </sheets>
  <externalReferences>
    <externalReference r:id="rId9"/>
  </externalReferences>
  <definedNames>
    <definedName name="_Fill" localSheetId="1" hidden="1">'[1]#REF'!#REF!</definedName>
    <definedName name="_Fill" hidden="1">'[1]#REF'!#REF!</definedName>
    <definedName name="_xlnm._FilterDatabase" localSheetId="5" hidden="1">Glas!$C$2:$F$2</definedName>
    <definedName name="_Key1" localSheetId="1" hidden="1">'[1]#REF'!#REF!</definedName>
    <definedName name="_Key1" hidden="1">'[1]#REF'!#REF!</definedName>
    <definedName name="_Order1" hidden="1">255</definedName>
    <definedName name="_xlnm.Print_Area" localSheetId="7">Afroepprijs!$A$3:$F$13</definedName>
    <definedName name="_xlnm.Print_Area" localSheetId="5">Glas!$A$1:$G$35</definedName>
    <definedName name="_xlnm.Print_Area" localSheetId="1">'Info blad'!$A$1:$F$7</definedName>
    <definedName name="_xlnm.Print_Area" localSheetId="2">Kostenoverzicht!$A$1:$M$11</definedName>
    <definedName name="_xlnm.Print_Area" localSheetId="0">'Toelichting calculatiemodel'!$A$1:$F$32</definedName>
    <definedName name="_xlnm.Print_Titles" localSheetId="7">Afroepprijs!#REF!</definedName>
    <definedName name="_xlnm.Print_Titles" localSheetId="2">Kostenoverzicht!$A:$B</definedName>
    <definedName name="gebouw">#REF!</definedName>
    <definedName name="han" hidden="1">'[1]#REF'!#REF!</definedName>
    <definedName name="Kengetal">#REF!</definedName>
    <definedName name="uren_mavr">#REF!</definedName>
    <definedName name="uren_naloop">#REF!</definedName>
    <definedName name="uren_zazof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23" l="1"/>
  <c r="H6" i="23"/>
  <c r="L6" i="23" s="1"/>
  <c r="E7" i="24"/>
  <c r="E9" i="24"/>
  <c r="E10" i="24"/>
  <c r="E6" i="24"/>
  <c r="E4" i="24"/>
  <c r="E3" i="24"/>
  <c r="H7" i="23" l="1"/>
  <c r="H8" i="23"/>
  <c r="G7" i="23"/>
  <c r="L7" i="23" s="1"/>
  <c r="G8" i="23"/>
  <c r="L8" i="23" s="1"/>
  <c r="L10" i="23" l="1"/>
  <c r="L11" i="23" s="1"/>
  <c r="E7" i="25"/>
  <c r="F7" i="25" s="1"/>
  <c r="E8" i="25"/>
  <c r="F8" i="25" s="1"/>
  <c r="E5" i="25" l="1"/>
  <c r="F5" i="25" s="1"/>
  <c r="E6" i="25"/>
  <c r="F6" i="25" s="1"/>
  <c r="F9" i="25" l="1"/>
  <c r="F16" i="25" s="1"/>
  <c r="L13" i="23"/>
</calcChain>
</file>

<file path=xl/sharedStrings.xml><?xml version="1.0" encoding="utf-8"?>
<sst xmlns="http://schemas.openxmlformats.org/spreadsheetml/2006/main" count="210" uniqueCount="137">
  <si>
    <t>Opmerking:</t>
  </si>
  <si>
    <t>0-100m2</t>
  </si>
  <si>
    <t>101-500m2</t>
  </si>
  <si>
    <t>501-1000m2</t>
  </si>
  <si>
    <t>Prijspeil</t>
  </si>
  <si>
    <t>Toelichting</t>
  </si>
  <si>
    <t>Alle prijzen exclusief btw</t>
  </si>
  <si>
    <t>Instructies voor het invullen van het calculatie model</t>
  </si>
  <si>
    <t>GEBOUW</t>
  </si>
  <si>
    <t>VSR CODE</t>
  </si>
  <si>
    <t>M2 VLOER</t>
  </si>
  <si>
    <t>Prijs p/m2  excl. btw</t>
  </si>
  <si>
    <t>BIJZONDERHEDEN</t>
  </si>
  <si>
    <t>Invoervelden</t>
  </si>
  <si>
    <t>Alle prijzen inclusief materialen en middelen, voorrijkosten en overige bijkomende kosten.</t>
  </si>
  <si>
    <t>Prijs per jaar</t>
  </si>
  <si>
    <t>Activiteit</t>
  </si>
  <si>
    <t>Info Blad</t>
  </si>
  <si>
    <t>Naam leverancier</t>
  </si>
  <si>
    <t>Prijsvorming Extra Vloerenonderhoud  (inclusief uit-/inruimen van het meubilair)</t>
  </si>
  <si>
    <t>1 x per week</t>
  </si>
  <si>
    <t>Omschrijving</t>
  </si>
  <si>
    <t>Toelichting calculatiemodel</t>
  </si>
  <si>
    <t>De dienstverlener dient voor de calculatie uit te gaan van de in het calculatiemodel opgenomen ruimtegegevens. Indien nodig worden eventuele wijzigingen in de ruimtestaat na gunning in de calculatie doorgevoerd en verrekend met behulp van de door de dienstverlener opgegeven kengetallen.</t>
  </si>
  <si>
    <t>De ruimtestaat bevat de volgende gegevens:</t>
  </si>
  <si>
    <t>Ruimtegegevens</t>
  </si>
  <si>
    <t>GEB</t>
  </si>
  <si>
    <t>Gebouw</t>
  </si>
  <si>
    <t>VERD</t>
  </si>
  <si>
    <t>Verdieping</t>
  </si>
  <si>
    <t>RUIMTENR</t>
  </si>
  <si>
    <t>Ruimtenummer</t>
  </si>
  <si>
    <t>RUIMTE-CATEGORIE</t>
  </si>
  <si>
    <t>omschrijving/benaming van de ruimte</t>
  </si>
  <si>
    <r>
      <t>netto vloer oppervlakte in m</t>
    </r>
    <r>
      <rPr>
        <vertAlign val="superscript"/>
        <sz val="10"/>
        <rFont val="Tahoma"/>
        <family val="2"/>
      </rPr>
      <t>2</t>
    </r>
  </si>
  <si>
    <t>VLOERSOORT</t>
  </si>
  <si>
    <t>omschrijving van de vloersoort</t>
  </si>
  <si>
    <t>FREQ.</t>
  </si>
  <si>
    <t>uitvoeringsfrequentie per jaar</t>
  </si>
  <si>
    <t>PROGR.</t>
  </si>
  <si>
    <t>programma-code</t>
  </si>
  <si>
    <t>UREN MA-VRIJ</t>
  </si>
  <si>
    <t>schoonmaaktijd in uren per jaar voor de basisbeurt van maandag t/m vrijdag</t>
  </si>
  <si>
    <t>UREN NALOOP</t>
  </si>
  <si>
    <t>schoonmaaktijd in uren per jaar voor de naloopronde van maandag t/m vrijdag</t>
  </si>
  <si>
    <t>UREN ZA-ZO-FST</t>
  </si>
  <si>
    <t>schoonmaaktijd in uren per jaar voor zater-, zon- en feestdagen</t>
  </si>
  <si>
    <t>ruimtecode t.b.v. kwaliteitsmeting NEN 2075</t>
  </si>
  <si>
    <t>omschrijving van bijzonderheden</t>
  </si>
  <si>
    <r>
      <t>Uitvoeringsfrequentie</t>
    </r>
    <r>
      <rPr>
        <sz val="8"/>
        <rFont val="Tahoma"/>
        <family val="2"/>
      </rPr>
      <t>  </t>
    </r>
  </si>
  <si>
    <t>Frequentie per jaar</t>
  </si>
  <si>
    <t>2 x per week</t>
  </si>
  <si>
    <t>4 x per jaar</t>
  </si>
  <si>
    <t xml:space="preserve">dagelijks van maandag t/m vrijdag </t>
  </si>
  <si>
    <t>dagelijks van maandag t/m zondag</t>
  </si>
  <si>
    <t>3 x per week</t>
  </si>
  <si>
    <t>5 x per 2 weken oftewel om de dag</t>
  </si>
  <si>
    <t>1 x per maand</t>
  </si>
  <si>
    <t>Locatie</t>
  </si>
  <si>
    <t xml:space="preserve">HOOGSTE FREQ. P/J </t>
  </si>
  <si>
    <t>PRIJS P/J PRODUCTIE</t>
  </si>
  <si>
    <t>PRIJS P/J TOEZICHT</t>
  </si>
  <si>
    <t>PRIJS P/J EXLC. BTW</t>
  </si>
  <si>
    <t>HANDELING</t>
  </si>
  <si>
    <r>
      <t>OPPER VLAKTE IN M</t>
    </r>
    <r>
      <rPr>
        <vertAlign val="superscript"/>
        <sz val="10"/>
        <rFont val="Tahoma"/>
        <family val="2"/>
      </rPr>
      <t>2</t>
    </r>
  </si>
  <si>
    <t>TOTAAL KOSTEN PER JAAR</t>
  </si>
  <si>
    <t>Wassen van gevelglas buitenzijde</t>
  </si>
  <si>
    <t>Wassen van gevelglas binnenzijde</t>
  </si>
  <si>
    <t>TOTAAL</t>
  </si>
  <si>
    <t>AANTAL</t>
  </si>
  <si>
    <t>PRIJS ADDITIONELE WERKZAAMHEDEN P/J</t>
  </si>
  <si>
    <t>PRIJS GLAS P/J</t>
  </si>
  <si>
    <t>Artikel</t>
  </si>
  <si>
    <t>SANITAIRE VOORZIENINGEN</t>
  </si>
  <si>
    <t>Huurprijs per stuk</t>
  </si>
  <si>
    <t>Prijs per week</t>
  </si>
  <si>
    <t>Aantal</t>
  </si>
  <si>
    <t>PRIJS SANITAIRE VOORZIENINGEN P/J</t>
  </si>
  <si>
    <t>De  ruimtestaat zijn voorzien van uitvoeringsfrequenties.</t>
  </si>
  <si>
    <t>PRODUCTIE-UREN</t>
  </si>
  <si>
    <t>GEMIDDELD UURTARIEF PRODUCTIE-UREN</t>
  </si>
  <si>
    <t>UURTARIEF TOEZICHT</t>
  </si>
  <si>
    <t>TOEZICHT UREN</t>
  </si>
  <si>
    <t>VERGELIJKINGSPRIJS</t>
  </si>
  <si>
    <t>DE VERGELIJKINGSPRIJS DIENT OVERGENOMEN TE WORDEN</t>
  </si>
  <si>
    <t xml:space="preserve">OP TENDERNED ALS KOSTEN </t>
  </si>
  <si>
    <t>1. Op het tabblad "Kostenoverzicht" dient u uw gegevens in de blauwe invoervelden in te voeren.</t>
  </si>
  <si>
    <t>3. Op het tabblad "Additioneel" dient u uw gegevens in de blauwe invoervelden in te voeren. En daarna over te nemen in het kostenoverzicht</t>
  </si>
  <si>
    <t>4. Op het tabblad "Glas" dient u uw gegevens in de blauwe invoervelden in te voeren. En daarna over te nemen in het kostenoverzicht</t>
  </si>
  <si>
    <t>2. Op het tabblad "Ruimtestaat" dient u uw gegevens in de blauwe invoervelden in te voeren.</t>
  </si>
  <si>
    <t>VERD.</t>
  </si>
  <si>
    <t>RUIMTE OMSCHRIJVING (OPDRACHTGEVER)</t>
  </si>
  <si>
    <t>VLOER SOORT</t>
  </si>
  <si>
    <t>OPLEVER FREQ. NOTATIE</t>
  </si>
  <si>
    <t>Entreehal</t>
  </si>
  <si>
    <t>Toilet</t>
  </si>
  <si>
    <t>Toilet dames</t>
  </si>
  <si>
    <t>Toilet heren</t>
  </si>
  <si>
    <t>Wachtruimte</t>
  </si>
  <si>
    <t>Behandelruimte</t>
  </si>
  <si>
    <t>TARIEF PER JAAR</t>
  </si>
  <si>
    <t>PER JAAR</t>
  </si>
  <si>
    <t>Totaal tabblad sanitair</t>
  </si>
  <si>
    <t>6. Op het tabblad "Afroepprijzen" dient u uw gegevens in de blauwe invoervelden in te voeren. (deze wordt niet meegnomen in de prijsvergelijking)</t>
  </si>
  <si>
    <t>5. Op het tabblad "Sanitair" dient u uw gegevens in de blauwe invoervelden in te voeren. Daarna het eindtotaal overnemen in het kostenoverzicht</t>
  </si>
  <si>
    <t>Cel met een berekening, niet in te vullen door Inschrijver</t>
  </si>
  <si>
    <t>Vergelijkingsprijs, niet in te vullen door inschrijver</t>
  </si>
  <si>
    <t>Invoerveld, verplicht om in te vullen door Inschrijver (fictieve bedragen zijn hier ingevuld)</t>
  </si>
  <si>
    <t>PRIJS PER BEURT</t>
  </si>
  <si>
    <t>Colosseum 70 A, Enschede</t>
  </si>
  <si>
    <t>Glas bewassing</t>
  </si>
  <si>
    <t>Prijsvorming Glas bewassing</t>
  </si>
  <si>
    <t>zie tabblad glas</t>
  </si>
  <si>
    <t>Damesverbandcontainers, wisselfrequentie 4W</t>
  </si>
  <si>
    <t>Totaal</t>
  </si>
  <si>
    <t>Personeelruimte</t>
  </si>
  <si>
    <t>Schoonloopmat</t>
  </si>
  <si>
    <t>Personeelsruimte</t>
  </si>
  <si>
    <t>Vinyl</t>
  </si>
  <si>
    <t>Stenen vloer</t>
  </si>
  <si>
    <t>Steen/Vinyl schrobben</t>
  </si>
  <si>
    <t>Prijs p/m2 excl. Btw</t>
  </si>
  <si>
    <t>KOELKAST REINIGEN</t>
  </si>
  <si>
    <t>SUBTOTAAL SANITAIR</t>
  </si>
  <si>
    <t>MAXIMALE HOOGTE CM</t>
  </si>
  <si>
    <t>Vuilniszakken</t>
  </si>
  <si>
    <t>Eenheid</t>
  </si>
  <si>
    <t>Netto prijs per eenheid</t>
  </si>
  <si>
    <t>Indicatie verbruik</t>
  </si>
  <si>
    <t>Doos</t>
  </si>
  <si>
    <t>Alle locaties</t>
  </si>
  <si>
    <t>TOTAAL SANITAIR</t>
  </si>
  <si>
    <t>1000-3000m2</t>
  </si>
  <si>
    <t>De locaties Almelo en Enschede 70a</t>
  </si>
  <si>
    <t>Woonboulevard 46-48, Almelo</t>
  </si>
  <si>
    <t>Colosseum 70, Enschede</t>
  </si>
  <si>
    <t>PRIJSVAST PERIODE 01-06-2023 TOT 01-06-2024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</si>
</sst>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 #,##0.00;[Red]&quot;€&quot;\ \-#,##0.00"/>
    <numFmt numFmtId="44" formatCode="_ &quot;€&quot;\ * #,##0.00_ ;_ &quot;€&quot;\ * \-#,##0.00_ ;_ &quot;€&quot;\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 #,##0.00_-;\-* #,##0.00_-;_-* &quot;-&quot;??_-;_-@_-"/>
    <numFmt numFmtId="169" formatCode="_(&quot;Fl.&quot;* #,##0_);_(&quot;Fl.&quot;* \(#,##0\);_(&quot;Fl.&quot;* &quot;-&quot;_);_(@_)"/>
    <numFmt numFmtId="170" formatCode="_(&quot;Fl.&quot;* #,##0.00_);_(&quot;Fl.&quot;* \(#,##0.00\);_(&quot;Fl.&quot;* &quot;-&quot;??_);_(@_)"/>
    <numFmt numFmtId="171" formatCode="0_)"/>
    <numFmt numFmtId="172" formatCode="0.0"/>
    <numFmt numFmtId="173" formatCode="0.000%"/>
    <numFmt numFmtId="174" formatCode="_([$€-2]\ * #,##0.00_);_([$€-2]\ * \(#,##0.00\);_([$€-2]\ * &quot;-&quot;??_);_(@_)"/>
    <numFmt numFmtId="175" formatCode="_ [$€-413]\ * #,##0.00_ ;_ [$€-413]\ * \-#,##0.00_ ;_ [$€-413]\ * &quot;-&quot;??_ ;_ @_ "/>
    <numFmt numFmtId="176" formatCode="_ [$€-2]\ * #,##0.00_ ;_ [$€-2]\ * \-#,##0.00_ ;_ [$€-2]\ * &quot;-&quot;??_ ;_ @_ "/>
  </numFmts>
  <fonts count="35">
    <font>
      <sz val="10"/>
      <name val="MS Sans Serif"/>
    </font>
    <font>
      <sz val="10"/>
      <name val="MS Sans Serif"/>
      <family val="2"/>
    </font>
    <font>
      <sz val="10"/>
      <name val="Helv"/>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color indexed="8"/>
      <name val="Tahoma"/>
      <family val="2"/>
    </font>
    <font>
      <sz val="10"/>
      <color indexed="18"/>
      <name val="Tahoma"/>
      <family val="2"/>
    </font>
    <font>
      <b/>
      <sz val="10"/>
      <color indexed="18"/>
      <name val="Tahoma"/>
      <family val="2"/>
    </font>
    <font>
      <sz val="10"/>
      <color indexed="10"/>
      <name val="Tahoma"/>
      <family val="2"/>
    </font>
    <font>
      <sz val="10"/>
      <name val="Tahoma"/>
      <family val="2"/>
    </font>
    <font>
      <b/>
      <sz val="10"/>
      <color indexed="10"/>
      <name val="Tahoma"/>
      <family val="2"/>
    </font>
    <font>
      <b/>
      <sz val="10"/>
      <name val="Tahoma"/>
      <family val="2"/>
    </font>
    <font>
      <b/>
      <sz val="14"/>
      <color indexed="18"/>
      <name val="Tahoma"/>
      <family val="2"/>
    </font>
    <font>
      <sz val="12"/>
      <name val="Tahoma"/>
      <family val="2"/>
    </font>
    <font>
      <b/>
      <sz val="10"/>
      <color indexed="20"/>
      <name val="Tahoma"/>
      <family val="2"/>
    </font>
    <font>
      <b/>
      <sz val="12"/>
      <color indexed="18"/>
      <name val="Tahoma"/>
      <family val="2"/>
    </font>
    <font>
      <b/>
      <sz val="10"/>
      <color indexed="8"/>
      <name val="Tahoma"/>
      <family val="2"/>
    </font>
    <font>
      <sz val="12"/>
      <color indexed="18"/>
      <name val="Tahoma"/>
      <family val="2"/>
    </font>
    <font>
      <sz val="9"/>
      <name val="Tahoma"/>
      <family val="2"/>
    </font>
    <font>
      <sz val="9"/>
      <color indexed="10"/>
      <name val="Tahoma"/>
      <family val="2"/>
    </font>
    <font>
      <sz val="8"/>
      <name val="Tahoma"/>
      <family val="2"/>
    </font>
    <font>
      <sz val="10"/>
      <name val="Verdana"/>
      <family val="2"/>
    </font>
    <font>
      <b/>
      <sz val="10"/>
      <color indexed="18"/>
      <name val="Verdana"/>
      <family val="2"/>
    </font>
    <font>
      <sz val="10"/>
      <color indexed="8"/>
      <name val="Verdana"/>
      <family val="2"/>
    </font>
    <font>
      <b/>
      <sz val="10"/>
      <name val="Verdana"/>
      <family val="2"/>
    </font>
    <font>
      <vertAlign val="superscript"/>
      <sz val="10"/>
      <name val="Tahoma"/>
      <family val="2"/>
    </font>
    <font>
      <b/>
      <sz val="10"/>
      <color indexed="10"/>
      <name val="Verdana"/>
      <family val="2"/>
    </font>
    <font>
      <sz val="10"/>
      <name val="Verdana"/>
      <family val="2"/>
    </font>
    <font>
      <sz val="10"/>
      <name val="MS Sans Serif"/>
    </font>
    <font>
      <sz val="10"/>
      <name val="Verdana"/>
    </font>
  </fonts>
  <fills count="11">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4"/>
        <bgColor indexed="2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s>
  <cellStyleXfs count="22">
    <xf numFmtId="0" fontId="0" fillId="0" borderId="0"/>
    <xf numFmtId="164" fontId="2" fillId="0" borderId="0" applyFont="0" applyFill="0" applyBorder="0" applyAlignment="0" applyProtection="0"/>
    <xf numFmtId="165" fontId="2"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0" fontId="9" fillId="0" borderId="0" applyNumberFormat="0" applyFill="0" applyBorder="0" applyAlignment="0" applyProtection="0">
      <alignment vertical="top"/>
      <protection locked="0"/>
    </xf>
    <xf numFmtId="167" fontId="1" fillId="0" borderId="0" applyFont="0" applyFill="0" applyBorder="0" applyAlignment="0" applyProtection="0"/>
    <xf numFmtId="0" fontId="4" fillId="0" borderId="0"/>
    <xf numFmtId="0" fontId="2" fillId="0" borderId="0"/>
    <xf numFmtId="0" fontId="7" fillId="0" borderId="0"/>
    <xf numFmtId="0" fontId="3" fillId="0" borderId="0"/>
    <xf numFmtId="0" fontId="2" fillId="0" borderId="0"/>
    <xf numFmtId="0" fontId="2" fillId="0" borderId="0"/>
    <xf numFmtId="0" fontId="5" fillId="0" borderId="0"/>
    <xf numFmtId="9" fontId="1" fillId="0" borderId="0" applyFont="0" applyFill="0" applyBorder="0" applyAlignment="0" applyProtection="0"/>
    <xf numFmtId="166" fontId="1" fillId="0" borderId="0" applyFont="0" applyFill="0" applyBorder="0" applyAlignment="0" applyProtection="0"/>
    <xf numFmtId="0" fontId="1" fillId="0" borderId="0"/>
    <xf numFmtId="0" fontId="32" fillId="0" borderId="0"/>
    <xf numFmtId="0" fontId="33" fillId="0" borderId="0"/>
    <xf numFmtId="0" fontId="1" fillId="0" borderId="0" applyFont="0" applyFill="0" applyBorder="0" applyAlignment="0" applyProtection="0"/>
    <xf numFmtId="0" fontId="34" fillId="0" borderId="0"/>
  </cellStyleXfs>
  <cellXfs count="174">
    <xf numFmtId="0" fontId="0" fillId="0" borderId="0" xfId="0"/>
    <xf numFmtId="168" fontId="10" fillId="4" borderId="1" xfId="3" applyFont="1" applyFill="1" applyBorder="1" applyAlignment="1" applyProtection="1">
      <protection locked="0"/>
    </xf>
    <xf numFmtId="0" fontId="14" fillId="0" borderId="0" xfId="0" applyFont="1"/>
    <xf numFmtId="2" fontId="14" fillId="0" borderId="0" xfId="11" applyNumberFormat="1" applyFont="1" applyProtection="1">
      <protection hidden="1"/>
    </xf>
    <xf numFmtId="2" fontId="17" fillId="0" borderId="0" xfId="0" applyNumberFormat="1" applyFont="1"/>
    <xf numFmtId="0" fontId="14" fillId="0" borderId="0" xfId="13" applyFont="1" applyProtection="1">
      <protection hidden="1"/>
    </xf>
    <xf numFmtId="0" fontId="14" fillId="0" borderId="0" xfId="13" applyFont="1" applyAlignment="1" applyProtection="1">
      <alignment vertical="center"/>
      <protection hidden="1"/>
    </xf>
    <xf numFmtId="0" fontId="19" fillId="0" borderId="0" xfId="13" applyFont="1" applyAlignment="1" applyProtection="1">
      <alignment horizontal="center" vertical="center"/>
      <protection hidden="1"/>
    </xf>
    <xf numFmtId="0" fontId="19" fillId="0" borderId="0" xfId="13" applyFont="1" applyAlignment="1" applyProtection="1">
      <alignment horizontal="right" vertical="center"/>
      <protection hidden="1"/>
    </xf>
    <xf numFmtId="0" fontId="18" fillId="0" borderId="0" xfId="0" applyFont="1"/>
    <xf numFmtId="173" fontId="14" fillId="0" borderId="0" xfId="11" applyNumberFormat="1" applyFont="1" applyAlignment="1" applyProtection="1">
      <alignment vertical="center"/>
      <protection hidden="1"/>
    </xf>
    <xf numFmtId="0" fontId="14" fillId="0" borderId="0" xfId="0" applyFont="1" applyAlignment="1">
      <alignment vertical="center"/>
    </xf>
    <xf numFmtId="2" fontId="12" fillId="0" borderId="0" xfId="13" applyNumberFormat="1" applyFont="1" applyAlignment="1" applyProtection="1">
      <alignment vertical="center"/>
      <protection hidden="1"/>
    </xf>
    <xf numFmtId="172" fontId="10" fillId="0" borderId="0" xfId="13" applyNumberFormat="1" applyFont="1" applyAlignment="1" applyProtection="1">
      <alignment vertical="center"/>
      <protection hidden="1"/>
    </xf>
    <xf numFmtId="172" fontId="14" fillId="0" borderId="0" xfId="13" applyNumberFormat="1" applyFont="1" applyAlignment="1" applyProtection="1">
      <alignment vertical="center"/>
      <protection hidden="1"/>
    </xf>
    <xf numFmtId="173" fontId="14" fillId="0" borderId="0" xfId="15" applyNumberFormat="1" applyFont="1" applyFill="1" applyBorder="1" applyAlignment="1" applyProtection="1">
      <alignment vertical="center"/>
      <protection locked="0"/>
    </xf>
    <xf numFmtId="2" fontId="14" fillId="0" borderId="0" xfId="0" applyNumberFormat="1" applyFont="1" applyAlignment="1">
      <alignment vertical="center"/>
    </xf>
    <xf numFmtId="0" fontId="20" fillId="0" borderId="0" xfId="13" applyFont="1" applyAlignment="1" applyProtection="1">
      <alignment vertical="center"/>
      <protection hidden="1"/>
    </xf>
    <xf numFmtId="0" fontId="21" fillId="0" borderId="0" xfId="13" applyFont="1" applyAlignment="1" applyProtection="1">
      <alignment vertical="center"/>
      <protection hidden="1"/>
    </xf>
    <xf numFmtId="10" fontId="10" fillId="0" borderId="0" xfId="15" applyNumberFormat="1" applyFont="1" applyFill="1" applyBorder="1" applyAlignment="1" applyProtection="1">
      <alignment vertical="center"/>
      <protection hidden="1"/>
    </xf>
    <xf numFmtId="173" fontId="10" fillId="0" borderId="0" xfId="15" applyNumberFormat="1" applyFont="1" applyFill="1" applyBorder="1" applyAlignment="1" applyProtection="1">
      <alignment vertical="center"/>
      <protection hidden="1"/>
    </xf>
    <xf numFmtId="173" fontId="10" fillId="0" borderId="0" xfId="13" applyNumberFormat="1" applyFont="1" applyAlignment="1" applyProtection="1">
      <alignment vertical="center"/>
      <protection hidden="1"/>
    </xf>
    <xf numFmtId="173" fontId="14" fillId="0" borderId="0" xfId="13" applyNumberFormat="1" applyFont="1" applyAlignment="1" applyProtection="1">
      <alignment horizontal="right" vertical="center"/>
      <protection hidden="1"/>
    </xf>
    <xf numFmtId="0" fontId="12" fillId="0" borderId="0" xfId="13" applyFont="1" applyAlignment="1" applyProtection="1">
      <alignment vertical="center"/>
      <protection hidden="1"/>
    </xf>
    <xf numFmtId="173" fontId="12" fillId="0" borderId="0" xfId="0" applyNumberFormat="1" applyFont="1"/>
    <xf numFmtId="0" fontId="14" fillId="0" borderId="0" xfId="13" applyFont="1" applyAlignment="1" applyProtection="1">
      <alignment horizontal="right" vertical="center"/>
      <protection hidden="1"/>
    </xf>
    <xf numFmtId="173" fontId="12" fillId="0" borderId="0" xfId="13" applyNumberFormat="1" applyFont="1" applyAlignment="1" applyProtection="1">
      <alignment vertical="center"/>
      <protection hidden="1"/>
    </xf>
    <xf numFmtId="10" fontId="12" fillId="0" borderId="0" xfId="0" applyNumberFormat="1" applyFont="1"/>
    <xf numFmtId="0" fontId="15" fillId="0" borderId="0" xfId="13" applyFont="1" applyProtection="1">
      <protection hidden="1"/>
    </xf>
    <xf numFmtId="0" fontId="13" fillId="0" borderId="0" xfId="13" applyFont="1" applyProtection="1">
      <protection hidden="1"/>
    </xf>
    <xf numFmtId="0" fontId="20" fillId="2" borderId="3" xfId="9" applyFont="1" applyFill="1" applyBorder="1" applyAlignment="1" applyProtection="1">
      <alignment horizontal="left" vertical="center"/>
      <protection hidden="1"/>
    </xf>
    <xf numFmtId="0" fontId="14" fillId="2" borderId="4" xfId="10" applyFont="1" applyFill="1" applyBorder="1"/>
    <xf numFmtId="0" fontId="23" fillId="2" borderId="4" xfId="10" applyFont="1" applyFill="1" applyBorder="1"/>
    <xf numFmtId="0" fontId="23" fillId="2" borderId="5" xfId="10" applyFont="1" applyFill="1" applyBorder="1"/>
    <xf numFmtId="0" fontId="11" fillId="0" borderId="3" xfId="9" applyFont="1" applyBorder="1" applyAlignment="1" applyProtection="1">
      <alignment horizontal="left"/>
      <protection hidden="1"/>
    </xf>
    <xf numFmtId="0" fontId="11" fillId="0" borderId="5" xfId="9" applyFont="1" applyBorder="1" applyAlignment="1" applyProtection="1">
      <alignment horizontal="left"/>
      <protection hidden="1"/>
    </xf>
    <xf numFmtId="0" fontId="11" fillId="0" borderId="1" xfId="9" applyFont="1" applyBorder="1" applyAlignment="1" applyProtection="1">
      <alignment horizontal="left"/>
      <protection hidden="1"/>
    </xf>
    <xf numFmtId="0" fontId="11" fillId="0" borderId="1" xfId="9" applyFont="1" applyBorder="1" applyAlignment="1" applyProtection="1">
      <alignment horizontal="center"/>
      <protection hidden="1"/>
    </xf>
    <xf numFmtId="0" fontId="11" fillId="0" borderId="1" xfId="0" applyFont="1" applyBorder="1" applyAlignment="1">
      <alignment horizontal="center"/>
    </xf>
    <xf numFmtId="0" fontId="14" fillId="0" borderId="1" xfId="10" applyFont="1" applyBorder="1"/>
    <xf numFmtId="0" fontId="14" fillId="3" borderId="1" xfId="10" applyFont="1" applyFill="1" applyBorder="1"/>
    <xf numFmtId="174" fontId="23" fillId="3" borderId="1" xfId="10" applyNumberFormat="1" applyFont="1" applyFill="1" applyBorder="1"/>
    <xf numFmtId="0" fontId="10" fillId="0" borderId="1" xfId="9" applyFont="1" applyBorder="1" applyAlignment="1" applyProtection="1">
      <alignment horizontal="left"/>
      <protection hidden="1"/>
    </xf>
    <xf numFmtId="0" fontId="14" fillId="0" borderId="0" xfId="10" applyFont="1"/>
    <xf numFmtId="0" fontId="23" fillId="0" borderId="0" xfId="10" applyFont="1"/>
    <xf numFmtId="0" fontId="16" fillId="0" borderId="0" xfId="0" applyFont="1"/>
    <xf numFmtId="0" fontId="20" fillId="0" borderId="0" xfId="9" applyFont="1" applyAlignment="1" applyProtection="1">
      <alignment horizontal="left" vertical="center"/>
      <protection hidden="1"/>
    </xf>
    <xf numFmtId="0" fontId="24" fillId="3" borderId="1" xfId="10" applyFont="1" applyFill="1" applyBorder="1"/>
    <xf numFmtId="174" fontId="23" fillId="0" borderId="0" xfId="10" applyNumberFormat="1" applyFont="1"/>
    <xf numFmtId="0" fontId="14" fillId="0" borderId="1" xfId="0" applyFont="1" applyBorder="1"/>
    <xf numFmtId="2" fontId="22" fillId="0" borderId="0" xfId="12" applyNumberFormat="1" applyFont="1"/>
    <xf numFmtId="2" fontId="14" fillId="0" borderId="1" xfId="0" applyNumberFormat="1" applyFont="1" applyBorder="1"/>
    <xf numFmtId="49" fontId="20" fillId="0" borderId="0" xfId="12" applyNumberFormat="1" applyFont="1"/>
    <xf numFmtId="0" fontId="26" fillId="0" borderId="0" xfId="13" applyFont="1" applyProtection="1">
      <protection hidden="1"/>
    </xf>
    <xf numFmtId="0" fontId="26" fillId="0" borderId="0" xfId="0" applyFont="1" applyAlignment="1">
      <alignment vertical="center"/>
    </xf>
    <xf numFmtId="172" fontId="28" fillId="0" borderId="0" xfId="13" applyNumberFormat="1" applyFont="1" applyAlignment="1" applyProtection="1">
      <alignment vertical="center"/>
      <protection hidden="1"/>
    </xf>
    <xf numFmtId="172" fontId="26" fillId="0" borderId="0" xfId="13" applyNumberFormat="1" applyFont="1" applyAlignment="1" applyProtection="1">
      <alignment vertical="center"/>
      <protection hidden="1"/>
    </xf>
    <xf numFmtId="0" fontId="26" fillId="0" borderId="0" xfId="0" applyFont="1" applyAlignment="1">
      <alignment vertical="center" wrapText="1"/>
    </xf>
    <xf numFmtId="172" fontId="28" fillId="0" borderId="0" xfId="13" applyNumberFormat="1" applyFont="1" applyAlignment="1" applyProtection="1">
      <alignment vertical="center" wrapText="1"/>
      <protection hidden="1"/>
    </xf>
    <xf numFmtId="172" fontId="26" fillId="0" borderId="0" xfId="13" applyNumberFormat="1" applyFont="1" applyAlignment="1" applyProtection="1">
      <alignment vertical="center" wrapText="1"/>
      <protection hidden="1"/>
    </xf>
    <xf numFmtId="0" fontId="0" fillId="0" borderId="0" xfId="0" applyAlignment="1">
      <alignment wrapText="1"/>
    </xf>
    <xf numFmtId="10" fontId="28" fillId="0" borderId="0" xfId="15" applyNumberFormat="1" applyFont="1" applyFill="1" applyBorder="1" applyAlignment="1" applyProtection="1">
      <alignment vertical="center" wrapText="1"/>
      <protection hidden="1"/>
    </xf>
    <xf numFmtId="10" fontId="28" fillId="0" borderId="0" xfId="15" applyNumberFormat="1" applyFont="1" applyFill="1" applyBorder="1" applyAlignment="1" applyProtection="1">
      <alignment vertical="center"/>
      <protection hidden="1"/>
    </xf>
    <xf numFmtId="173" fontId="28" fillId="0" borderId="0" xfId="15" applyNumberFormat="1" applyFont="1" applyFill="1" applyBorder="1" applyAlignment="1" applyProtection="1">
      <alignment vertical="center"/>
      <protection hidden="1"/>
    </xf>
    <xf numFmtId="173" fontId="28" fillId="0" borderId="0" xfId="13" applyNumberFormat="1" applyFont="1" applyAlignment="1" applyProtection="1">
      <alignment vertical="center"/>
      <protection hidden="1"/>
    </xf>
    <xf numFmtId="173" fontId="26" fillId="0" borderId="0" xfId="15" applyNumberFormat="1" applyFont="1" applyFill="1" applyBorder="1" applyAlignment="1" applyProtection="1">
      <alignment vertical="center"/>
      <protection hidden="1"/>
    </xf>
    <xf numFmtId="0" fontId="14" fillId="0" borderId="11" xfId="0" applyFont="1" applyBorder="1" applyAlignment="1">
      <alignment vertical="top" wrapText="1"/>
    </xf>
    <xf numFmtId="173" fontId="26" fillId="0" borderId="0" xfId="13" applyNumberFormat="1" applyFont="1" applyAlignment="1" applyProtection="1">
      <alignment horizontal="right" vertical="center"/>
      <protection hidden="1"/>
    </xf>
    <xf numFmtId="10" fontId="27" fillId="0" borderId="0" xfId="15" applyNumberFormat="1" applyFont="1" applyFill="1" applyBorder="1" applyAlignment="1" applyProtection="1">
      <alignment vertical="center"/>
      <protection hidden="1"/>
    </xf>
    <xf numFmtId="173" fontId="27" fillId="0" borderId="0" xfId="0" applyNumberFormat="1" applyFont="1"/>
    <xf numFmtId="0" fontId="26" fillId="0" borderId="0" xfId="13" applyFont="1" applyAlignment="1" applyProtection="1">
      <alignment horizontal="right" vertical="center"/>
      <protection hidden="1"/>
    </xf>
    <xf numFmtId="0" fontId="29" fillId="0" borderId="0" xfId="13" applyFont="1" applyAlignment="1" applyProtection="1">
      <alignment vertical="center"/>
      <protection hidden="1"/>
    </xf>
    <xf numFmtId="173" fontId="27" fillId="0" borderId="0" xfId="13" applyNumberFormat="1" applyFont="1" applyAlignment="1" applyProtection="1">
      <alignment vertical="center"/>
      <protection hidden="1"/>
    </xf>
    <xf numFmtId="10" fontId="27" fillId="0" borderId="0" xfId="0" applyNumberFormat="1" applyFont="1"/>
    <xf numFmtId="0" fontId="31" fillId="0" borderId="0" xfId="13" applyFont="1" applyProtection="1">
      <protection hidden="1"/>
    </xf>
    <xf numFmtId="0" fontId="26" fillId="0" borderId="0" xfId="0" applyFont="1"/>
    <xf numFmtId="0" fontId="14" fillId="0" borderId="0" xfId="0" applyFont="1" applyAlignment="1">
      <alignment vertical="top" wrapText="1"/>
    </xf>
    <xf numFmtId="0" fontId="4" fillId="0" borderId="0" xfId="0" applyFont="1" applyAlignment="1">
      <alignment vertical="top" wrapText="1"/>
    </xf>
    <xf numFmtId="0" fontId="0" fillId="0" borderId="0" xfId="0" applyAlignment="1">
      <alignment vertical="top" wrapText="1"/>
    </xf>
    <xf numFmtId="0" fontId="14" fillId="0" borderId="16" xfId="0" applyFont="1" applyBorder="1" applyAlignment="1">
      <alignment vertical="top" wrapText="1"/>
    </xf>
    <xf numFmtId="0" fontId="14" fillId="0" borderId="9" xfId="0" applyFont="1" applyBorder="1" applyAlignment="1">
      <alignment vertical="top" wrapText="1"/>
    </xf>
    <xf numFmtId="0" fontId="14" fillId="0" borderId="14" xfId="0" applyFont="1" applyBorder="1" applyAlignment="1">
      <alignment vertical="top" wrapText="1"/>
    </xf>
    <xf numFmtId="0" fontId="0" fillId="0" borderId="0" xfId="0" applyAlignment="1">
      <alignment horizontal="left"/>
    </xf>
    <xf numFmtId="0" fontId="0" fillId="0" borderId="20" xfId="0" applyBorder="1" applyAlignment="1">
      <alignment horizontal="left"/>
    </xf>
    <xf numFmtId="0" fontId="14" fillId="0" borderId="13" xfId="0" applyFont="1" applyBorder="1" applyAlignment="1">
      <alignment horizontal="left" vertical="top"/>
    </xf>
    <xf numFmtId="174" fontId="14" fillId="2" borderId="1" xfId="0" applyNumberFormat="1" applyFont="1" applyFill="1" applyBorder="1" applyAlignment="1">
      <alignment horizontal="center" vertical="top" wrapText="1"/>
    </xf>
    <xf numFmtId="171" fontId="14" fillId="2" borderId="1" xfId="17" applyNumberFormat="1" applyFont="1" applyFill="1" applyBorder="1" applyAlignment="1">
      <alignment vertical="top" wrapText="1"/>
    </xf>
    <xf numFmtId="176" fontId="14" fillId="3" borderId="1" xfId="0" applyNumberFormat="1" applyFont="1" applyFill="1" applyBorder="1" applyAlignment="1">
      <alignment horizontal="center"/>
    </xf>
    <xf numFmtId="176" fontId="14" fillId="0" borderId="1" xfId="0" applyNumberFormat="1" applyFont="1" applyBorder="1"/>
    <xf numFmtId="176" fontId="16" fillId="0" borderId="0" xfId="0" applyNumberFormat="1" applyFont="1"/>
    <xf numFmtId="2" fontId="14" fillId="2" borderId="1" xfId="17" applyNumberFormat="1" applyFont="1" applyFill="1" applyBorder="1" applyAlignment="1">
      <alignment horizontal="center" vertical="top" wrapText="1"/>
    </xf>
    <xf numFmtId="3" fontId="14" fillId="2" borderId="1" xfId="17" applyNumberFormat="1" applyFont="1" applyFill="1" applyBorder="1" applyAlignment="1">
      <alignment horizontal="center" vertical="top" wrapText="1"/>
    </xf>
    <xf numFmtId="0" fontId="14" fillId="0" borderId="0" xfId="17" applyFont="1" applyAlignment="1">
      <alignment horizontal="center" vertical="top"/>
    </xf>
    <xf numFmtId="0" fontId="16" fillId="0" borderId="1" xfId="0" applyFont="1" applyBorder="1"/>
    <xf numFmtId="167" fontId="16" fillId="0" borderId="1" xfId="0" applyNumberFormat="1" applyFont="1" applyBorder="1"/>
    <xf numFmtId="176" fontId="16" fillId="0" borderId="1" xfId="0" applyNumberFormat="1" applyFont="1" applyBorder="1"/>
    <xf numFmtId="0" fontId="14" fillId="5" borderId="0" xfId="0" applyFont="1" applyFill="1"/>
    <xf numFmtId="176" fontId="10" fillId="4" borderId="1" xfId="3" applyNumberFormat="1" applyFont="1" applyFill="1" applyBorder="1" applyAlignment="1" applyProtection="1">
      <protection locked="0"/>
    </xf>
    <xf numFmtId="0" fontId="16" fillId="0" borderId="8" xfId="0" applyFont="1" applyBorder="1"/>
    <xf numFmtId="166" fontId="14" fillId="0" borderId="0" xfId="16" applyFont="1"/>
    <xf numFmtId="0" fontId="16" fillId="5" borderId="9" xfId="0" applyFont="1" applyFill="1" applyBorder="1" applyAlignment="1">
      <alignment vertical="top" wrapText="1"/>
    </xf>
    <xf numFmtId="0" fontId="16" fillId="8" borderId="9" xfId="0" applyFont="1" applyFill="1" applyBorder="1" applyAlignment="1">
      <alignment vertical="top" wrapText="1"/>
    </xf>
    <xf numFmtId="0" fontId="14" fillId="0" borderId="0" xfId="13" applyFont="1" applyAlignment="1" applyProtection="1">
      <alignment horizontal="center" vertical="center"/>
      <protection hidden="1"/>
    </xf>
    <xf numFmtId="173" fontId="14" fillId="0" borderId="0" xfId="15" applyNumberFormat="1" applyFont="1" applyFill="1" applyBorder="1" applyAlignment="1" applyProtection="1">
      <alignment vertical="center"/>
      <protection hidden="1"/>
    </xf>
    <xf numFmtId="2" fontId="10" fillId="0" borderId="0" xfId="13" applyNumberFormat="1" applyFont="1" applyAlignment="1" applyProtection="1">
      <alignment horizontal="right" vertical="center"/>
      <protection hidden="1"/>
    </xf>
    <xf numFmtId="173" fontId="14" fillId="0" borderId="0" xfId="0" applyNumberFormat="1" applyFont="1"/>
    <xf numFmtId="173" fontId="14" fillId="0" borderId="0" xfId="13" applyNumberFormat="1" applyFont="1" applyAlignment="1" applyProtection="1">
      <alignment vertical="center"/>
      <protection hidden="1"/>
    </xf>
    <xf numFmtId="2" fontId="14" fillId="2" borderId="2" xfId="0" applyNumberFormat="1" applyFont="1" applyFill="1" applyBorder="1" applyAlignment="1">
      <alignment vertical="top" wrapText="1"/>
    </xf>
    <xf numFmtId="2" fontId="14" fillId="2" borderId="2" xfId="0" applyNumberFormat="1" applyFont="1" applyFill="1" applyBorder="1" applyAlignment="1">
      <alignment horizontal="center" vertical="top" wrapText="1"/>
    </xf>
    <xf numFmtId="0" fontId="14" fillId="2" borderId="2" xfId="0" applyFont="1" applyFill="1" applyBorder="1" applyAlignment="1">
      <alignment vertical="top" wrapText="1"/>
    </xf>
    <xf numFmtId="167" fontId="14" fillId="2" borderId="2" xfId="7" applyFont="1" applyFill="1" applyBorder="1" applyAlignment="1">
      <alignment horizontal="left" vertical="top" wrapText="1"/>
    </xf>
    <xf numFmtId="167" fontId="14" fillId="2" borderId="6" xfId="7" applyFont="1" applyFill="1" applyBorder="1" applyAlignment="1">
      <alignment horizontal="center" vertical="top" wrapText="1"/>
    </xf>
    <xf numFmtId="0" fontId="0" fillId="0" borderId="1" xfId="0" applyBorder="1"/>
    <xf numFmtId="167" fontId="14" fillId="0" borderId="1" xfId="7" applyFont="1" applyFill="1" applyBorder="1" applyAlignment="1">
      <alignment horizontal="right"/>
    </xf>
    <xf numFmtId="167" fontId="14" fillId="0" borderId="1" xfId="7" applyFont="1" applyFill="1" applyBorder="1"/>
    <xf numFmtId="167" fontId="14" fillId="2" borderId="1" xfId="7" applyFont="1" applyFill="1" applyBorder="1" applyAlignment="1">
      <alignment vertical="top" wrapText="1"/>
    </xf>
    <xf numFmtId="1" fontId="14" fillId="0" borderId="1" xfId="0" applyNumberFormat="1" applyFont="1" applyBorder="1" applyAlignment="1">
      <alignment horizontal="center"/>
    </xf>
    <xf numFmtId="1" fontId="13" fillId="0" borderId="3" xfId="0" applyNumberFormat="1" applyFont="1" applyBorder="1" applyAlignment="1">
      <alignment horizontal="center"/>
    </xf>
    <xf numFmtId="176" fontId="14" fillId="9" borderId="1" xfId="0" applyNumberFormat="1" applyFont="1" applyFill="1" applyBorder="1"/>
    <xf numFmtId="44" fontId="10" fillId="4" borderId="1" xfId="3" applyNumberFormat="1" applyFont="1" applyFill="1" applyBorder="1" applyAlignment="1" applyProtection="1">
      <protection locked="0"/>
    </xf>
    <xf numFmtId="175" fontId="16" fillId="9" borderId="1" xfId="0" applyNumberFormat="1" applyFont="1" applyFill="1" applyBorder="1"/>
    <xf numFmtId="175" fontId="16" fillId="5" borderId="1" xfId="0" applyNumberFormat="1" applyFont="1" applyFill="1" applyBorder="1"/>
    <xf numFmtId="0" fontId="12" fillId="9" borderId="0" xfId="13" applyFont="1" applyFill="1" applyAlignment="1" applyProtection="1">
      <alignment vertical="center"/>
      <protection hidden="1"/>
    </xf>
    <xf numFmtId="0" fontId="16" fillId="5" borderId="0" xfId="0" applyFont="1" applyFill="1"/>
    <xf numFmtId="0" fontId="16" fillId="3" borderId="0" xfId="10" applyFont="1" applyFill="1"/>
    <xf numFmtId="0" fontId="14" fillId="0" borderId="8" xfId="0" applyFont="1" applyBorder="1"/>
    <xf numFmtId="0" fontId="0" fillId="0" borderId="5" xfId="0" applyBorder="1"/>
    <xf numFmtId="176" fontId="14" fillId="0" borderId="1" xfId="0" applyNumberFormat="1" applyFont="1" applyBorder="1" applyAlignment="1">
      <alignment horizontal="center"/>
    </xf>
    <xf numFmtId="2" fontId="14" fillId="0" borderId="0" xfId="0" applyNumberFormat="1" applyFont="1"/>
    <xf numFmtId="2" fontId="14" fillId="2" borderId="1" xfId="17" applyNumberFormat="1" applyFont="1" applyFill="1" applyBorder="1" applyAlignment="1">
      <alignment vertical="top" wrapText="1"/>
    </xf>
    <xf numFmtId="0" fontId="14" fillId="9" borderId="1" xfId="0" applyFont="1" applyFill="1" applyBorder="1"/>
    <xf numFmtId="8" fontId="14" fillId="0" borderId="1" xfId="0" applyNumberFormat="1" applyFont="1" applyBorder="1"/>
    <xf numFmtId="0" fontId="14" fillId="6" borderId="1" xfId="0" applyFont="1" applyFill="1" applyBorder="1"/>
    <xf numFmtId="8" fontId="16" fillId="0" borderId="1" xfId="0" applyNumberFormat="1" applyFont="1" applyBorder="1"/>
    <xf numFmtId="1" fontId="14" fillId="0" borderId="3" xfId="0" applyNumberFormat="1" applyFont="1" applyBorder="1" applyAlignment="1">
      <alignment horizontal="center"/>
    </xf>
    <xf numFmtId="0" fontId="14" fillId="10" borderId="1" xfId="0" applyFont="1" applyFill="1" applyBorder="1"/>
    <xf numFmtId="1" fontId="14" fillId="10" borderId="1" xfId="0" applyNumberFormat="1" applyFont="1" applyFill="1" applyBorder="1" applyAlignment="1">
      <alignment horizontal="center"/>
    </xf>
    <xf numFmtId="0" fontId="0" fillId="10" borderId="1" xfId="0" applyFill="1" applyBorder="1"/>
    <xf numFmtId="0" fontId="0" fillId="10" borderId="5" xfId="0" applyFill="1" applyBorder="1"/>
    <xf numFmtId="167" fontId="14" fillId="10" borderId="1" xfId="7" applyFont="1" applyFill="1" applyBorder="1" applyAlignment="1">
      <alignment horizontal="right"/>
    </xf>
    <xf numFmtId="1" fontId="14" fillId="10" borderId="3" xfId="0" applyNumberFormat="1" applyFont="1" applyFill="1" applyBorder="1" applyAlignment="1">
      <alignment horizontal="center"/>
    </xf>
    <xf numFmtId="176" fontId="14" fillId="10" borderId="1" xfId="0" applyNumberFormat="1" applyFont="1" applyFill="1" applyBorder="1" applyAlignment="1">
      <alignment horizontal="center"/>
    </xf>
    <xf numFmtId="167" fontId="14" fillId="10" borderId="1" xfId="7" applyFont="1" applyFill="1" applyBorder="1"/>
    <xf numFmtId="1" fontId="13" fillId="10" borderId="3" xfId="0" applyNumberFormat="1" applyFont="1" applyFill="1" applyBorder="1" applyAlignment="1">
      <alignment horizontal="center"/>
    </xf>
    <xf numFmtId="0" fontId="14" fillId="0" borderId="13" xfId="0" applyFont="1" applyBorder="1" applyAlignment="1">
      <alignment horizontal="left" vertical="top" wrapText="1"/>
    </xf>
    <xf numFmtId="0" fontId="14" fillId="0" borderId="0" xfId="0" applyFont="1" applyAlignment="1">
      <alignment horizontal="left" vertical="top" wrapText="1"/>
    </xf>
    <xf numFmtId="0" fontId="14" fillId="0" borderId="20"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14" fillId="0" borderId="10" xfId="0" applyFont="1" applyBorder="1" applyAlignment="1">
      <alignment horizontal="left" vertical="top" wrapText="1"/>
    </xf>
    <xf numFmtId="0" fontId="14" fillId="0" borderId="14" xfId="0" applyFont="1" applyBorder="1" applyAlignment="1">
      <alignment horizontal="center" vertical="top"/>
    </xf>
    <xf numFmtId="0" fontId="14" fillId="0" borderId="15" xfId="0" applyFont="1" applyBorder="1" applyAlignment="1">
      <alignment horizontal="center" vertical="top"/>
    </xf>
    <xf numFmtId="0" fontId="14" fillId="0" borderId="10" xfId="0" applyFont="1" applyBorder="1" applyAlignment="1">
      <alignment horizontal="center" vertical="top"/>
    </xf>
    <xf numFmtId="0" fontId="14" fillId="0" borderId="0" xfId="0" applyFont="1" applyAlignment="1">
      <alignment vertical="top" wrapText="1"/>
    </xf>
    <xf numFmtId="0" fontId="0" fillId="0" borderId="0" xfId="0" applyAlignment="1">
      <alignment horizontal="left"/>
    </xf>
    <xf numFmtId="0" fontId="0" fillId="0" borderId="20" xfId="0" applyBorder="1" applyAlignment="1">
      <alignment horizontal="left"/>
    </xf>
    <xf numFmtId="0" fontId="16" fillId="5" borderId="17" xfId="0" applyFont="1" applyFill="1" applyBorder="1" applyAlignment="1">
      <alignment horizontal="left" vertical="top" wrapText="1"/>
    </xf>
    <xf numFmtId="0" fontId="16" fillId="5" borderId="18" xfId="0" applyFont="1" applyFill="1" applyBorder="1" applyAlignment="1">
      <alignment horizontal="left" vertical="top" wrapText="1"/>
    </xf>
    <xf numFmtId="0" fontId="16" fillId="5" borderId="19" xfId="0" applyFont="1" applyFill="1" applyBorder="1" applyAlignment="1">
      <alignment horizontal="left" vertical="top" wrapText="1"/>
    </xf>
    <xf numFmtId="0" fontId="14" fillId="0" borderId="16" xfId="0" applyFont="1" applyBorder="1" applyAlignment="1">
      <alignment horizontal="left" vertical="top" wrapText="1"/>
    </xf>
    <xf numFmtId="0" fontId="14" fillId="0" borderId="21" xfId="0" applyFont="1" applyBorder="1" applyAlignment="1">
      <alignment horizontal="left" vertical="top" wrapText="1"/>
    </xf>
    <xf numFmtId="0" fontId="14" fillId="0" borderId="12" xfId="0" applyFont="1" applyBorder="1" applyAlignment="1">
      <alignment horizontal="left" vertical="top" wrapText="1"/>
    </xf>
    <xf numFmtId="0" fontId="16" fillId="8" borderId="14" xfId="0" applyFont="1" applyFill="1" applyBorder="1" applyAlignment="1">
      <alignment horizontal="left" vertical="top"/>
    </xf>
    <xf numFmtId="0" fontId="16" fillId="8" borderId="15" xfId="0" applyFont="1" applyFill="1" applyBorder="1" applyAlignment="1">
      <alignment horizontal="left" vertical="top"/>
    </xf>
    <xf numFmtId="0" fontId="16" fillId="8" borderId="10" xfId="0" applyFont="1" applyFill="1" applyBorder="1" applyAlignment="1">
      <alignment horizontal="left" vertical="top"/>
    </xf>
    <xf numFmtId="0" fontId="14" fillId="7" borderId="0" xfId="0" applyFont="1" applyFill="1" applyAlignment="1">
      <alignment horizontal="center"/>
    </xf>
    <xf numFmtId="0" fontId="14" fillId="5" borderId="0" xfId="0" applyFont="1" applyFill="1" applyAlignment="1">
      <alignment horizontal="center"/>
    </xf>
    <xf numFmtId="0" fontId="14" fillId="5" borderId="7" xfId="0" applyFont="1" applyFill="1" applyBorder="1" applyAlignment="1">
      <alignment horizontal="center"/>
    </xf>
    <xf numFmtId="0" fontId="20" fillId="2" borderId="3" xfId="9" applyFont="1" applyFill="1" applyBorder="1" applyAlignment="1" applyProtection="1">
      <alignment horizontal="left" vertical="center"/>
      <protection hidden="1"/>
    </xf>
    <xf numFmtId="0" fontId="14" fillId="0" borderId="4" xfId="0" applyFont="1" applyBorder="1"/>
    <xf numFmtId="0" fontId="14" fillId="0" borderId="5" xfId="0" applyFont="1" applyBorder="1"/>
    <xf numFmtId="0" fontId="11" fillId="0" borderId="3" xfId="9" applyFont="1" applyBorder="1" applyAlignment="1" applyProtection="1">
      <alignment horizontal="center"/>
      <protection hidden="1"/>
    </xf>
    <xf numFmtId="0" fontId="11" fillId="0" borderId="4" xfId="9" applyFont="1" applyBorder="1" applyAlignment="1" applyProtection="1">
      <alignment horizontal="center"/>
      <protection hidden="1"/>
    </xf>
    <xf numFmtId="0" fontId="11" fillId="0" borderId="5" xfId="9" applyFont="1" applyBorder="1" applyAlignment="1" applyProtection="1">
      <alignment horizontal="center"/>
      <protection hidden="1"/>
    </xf>
  </cellXfs>
  <cellStyles count="22">
    <cellStyle name="Comma [0]_AA BCR/ Basis ruimtestaat 13.0" xfId="1" xr:uid="{00000000-0005-0000-0000-000000000000}"/>
    <cellStyle name="Comma_AA BCR/ Basis ruimtestaat 13.0" xfId="2" xr:uid="{00000000-0005-0000-0000-000002000000}"/>
    <cellStyle name="Comma_Uurtarieven 2000 LEVERANCIER" xfId="3" xr:uid="{00000000-0005-0000-0000-000004000000}"/>
    <cellStyle name="Currency [0]_AA BCR/ Basis ruimtestaat 13.0" xfId="4" xr:uid="{00000000-0005-0000-0000-000005000000}"/>
    <cellStyle name="Currency_AA BCR/ Basis ruimtestaat 13.0" xfId="5" xr:uid="{00000000-0005-0000-0000-000006000000}"/>
    <cellStyle name="Followed Hyperlink_Aantal groepen per school.xls" xfId="6" xr:uid="{00000000-0005-0000-0000-000009000000}"/>
    <cellStyle name="Komma" xfId="7" builtinId="3"/>
    <cellStyle name="Komma 4" xfId="20" xr:uid="{AEE370E5-062E-4751-82B0-6FD208625354}"/>
    <cellStyle name="Normaal_GLAS gegevens.xls" xfId="8" xr:uid="{00000000-0005-0000-0000-00000C000000}"/>
    <cellStyle name="Normal_ KLM-CTR(STA)-Recap.xls" xfId="9" xr:uid="{00000000-0005-0000-0000-00000D000000}"/>
    <cellStyle name="Normal_AFRPPRIJS.xls" xfId="10" xr:uid="{00000000-0005-0000-0000-00000E000000}"/>
    <cellStyle name="Normal_ATIR-Calc-Uurtarief 2001" xfId="11" xr:uid="{00000000-0005-0000-0000-00000F000000}"/>
    <cellStyle name="Normal_CALCULATIEBLAD.XLS" xfId="12" xr:uid="{00000000-0005-0000-0000-000010000000}"/>
    <cellStyle name="Normal_Uurtarieven 2000 LEVERANCIER" xfId="13" xr:uid="{00000000-0005-0000-0000-000012000000}"/>
    <cellStyle name="Ongedefinieerd" xfId="14" xr:uid="{00000000-0005-0000-0000-000014000000}"/>
    <cellStyle name="Procent" xfId="15" builtinId="5"/>
    <cellStyle name="Standaard" xfId="0" builtinId="0"/>
    <cellStyle name="Standaard 2" xfId="17" xr:uid="{00000000-0005-0000-0000-000017000000}"/>
    <cellStyle name="Standaard 3" xfId="18" xr:uid="{00000000-0005-0000-0000-000018000000}"/>
    <cellStyle name="Standaard 3 2" xfId="21" xr:uid="{CBAD90BE-4DD7-480B-8334-199E83794437}"/>
    <cellStyle name="Standaard 4" xfId="19" xr:uid="{93C6E020-445D-4AD1-A1DA-6209012CA624}"/>
    <cellStyle name="Valuta" xfId="16" builtinId="4"/>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5"/>
  <sheetViews>
    <sheetView showGridLines="0" tabSelected="1" workbookViewId="0">
      <selection activeCell="B12" sqref="B12:E12"/>
    </sheetView>
  </sheetViews>
  <sheetFormatPr defaultColWidth="9.28515625" defaultRowHeight="12.75"/>
  <cols>
    <col min="1" max="2" width="18.5703125" customWidth="1"/>
    <col min="5" max="5" width="29.140625" customWidth="1"/>
    <col min="6" max="6" width="39.85546875" customWidth="1"/>
    <col min="7" max="7" width="65.140625" customWidth="1"/>
    <col min="8" max="10" width="15.7109375" customWidth="1"/>
    <col min="11" max="11" width="12.85546875" bestFit="1" customWidth="1"/>
    <col min="12" max="12" width="2.140625" customWidth="1"/>
    <col min="13" max="13" width="7.85546875" customWidth="1"/>
    <col min="14" max="14" width="27" bestFit="1" customWidth="1"/>
  </cols>
  <sheetData>
    <row r="1" spans="1:13" ht="18">
      <c r="A1" s="4" t="s">
        <v>22</v>
      </c>
      <c r="B1" s="53"/>
      <c r="H1" s="53"/>
      <c r="I1" s="53"/>
      <c r="J1" s="53"/>
      <c r="K1" s="53"/>
      <c r="L1" s="53"/>
      <c r="M1" s="53"/>
    </row>
    <row r="2" spans="1:13" s="60" customFormat="1" ht="41.25" customHeight="1">
      <c r="A2" s="145" t="s">
        <v>23</v>
      </c>
      <c r="B2" s="145"/>
      <c r="C2" s="145"/>
      <c r="D2" s="145"/>
      <c r="E2" s="145"/>
      <c r="F2" s="145"/>
      <c r="H2" s="57"/>
      <c r="I2" s="61"/>
      <c r="J2" s="57"/>
      <c r="K2" s="58"/>
      <c r="L2" s="58"/>
      <c r="M2" s="59"/>
    </row>
    <row r="3" spans="1:13" ht="13.5" thickBot="1">
      <c r="A3" s="2" t="s">
        <v>24</v>
      </c>
      <c r="H3" s="54"/>
      <c r="I3" s="62"/>
      <c r="J3" s="54"/>
      <c r="K3" s="55"/>
      <c r="L3" s="55"/>
      <c r="M3" s="56"/>
    </row>
    <row r="4" spans="1:13" ht="13.5" thickBot="1">
      <c r="A4" s="100" t="s">
        <v>25</v>
      </c>
      <c r="B4" s="156" t="s">
        <v>21</v>
      </c>
      <c r="C4" s="157"/>
      <c r="D4" s="157"/>
      <c r="E4" s="158"/>
      <c r="H4" s="54"/>
      <c r="I4" s="62"/>
      <c r="J4" s="54"/>
      <c r="K4" s="63"/>
      <c r="L4" s="64"/>
      <c r="M4" s="65"/>
    </row>
    <row r="5" spans="1:13" ht="13.5" customHeight="1" thickBot="1">
      <c r="A5" s="81" t="s">
        <v>26</v>
      </c>
      <c r="B5" s="147" t="s">
        <v>27</v>
      </c>
      <c r="C5" s="148"/>
      <c r="D5" s="148"/>
      <c r="E5" s="149"/>
      <c r="H5" s="54"/>
      <c r="I5" s="62"/>
      <c r="J5" s="54"/>
      <c r="K5" s="63"/>
      <c r="L5" s="64"/>
      <c r="M5" s="67"/>
    </row>
    <row r="6" spans="1:13" ht="13.5" customHeight="1" thickBot="1">
      <c r="A6" s="79" t="s">
        <v>28</v>
      </c>
      <c r="B6" s="144" t="s">
        <v>29</v>
      </c>
      <c r="C6" s="145"/>
      <c r="D6" s="145"/>
      <c r="E6" s="146"/>
      <c r="H6" s="68"/>
      <c r="I6" s="54"/>
      <c r="J6" s="68"/>
      <c r="K6" s="69"/>
      <c r="L6" s="64"/>
      <c r="M6" s="70"/>
    </row>
    <row r="7" spans="1:13" ht="13.5" customHeight="1" thickBot="1">
      <c r="A7" s="79" t="s">
        <v>30</v>
      </c>
      <c r="B7" s="147" t="s">
        <v>31</v>
      </c>
      <c r="C7" s="148"/>
      <c r="D7" s="148"/>
      <c r="E7" s="149"/>
      <c r="H7" s="71"/>
      <c r="I7" s="54"/>
      <c r="J7" s="71"/>
      <c r="K7" s="72"/>
      <c r="L7" s="64"/>
      <c r="M7" s="70"/>
    </row>
    <row r="8" spans="1:13" ht="13.5" customHeight="1" thickBot="1">
      <c r="A8" s="79" t="s">
        <v>32</v>
      </c>
      <c r="B8" s="144" t="s">
        <v>33</v>
      </c>
      <c r="C8" s="145"/>
      <c r="D8" s="145"/>
      <c r="E8" s="146"/>
      <c r="H8" s="73"/>
      <c r="I8" s="54"/>
      <c r="J8" s="73"/>
      <c r="K8" s="69"/>
      <c r="L8" s="64"/>
      <c r="M8" s="70"/>
    </row>
    <row r="9" spans="1:13" ht="13.5" customHeight="1" thickBot="1">
      <c r="A9" s="79" t="s">
        <v>10</v>
      </c>
      <c r="B9" s="147" t="s">
        <v>34</v>
      </c>
      <c r="C9" s="148"/>
      <c r="D9" s="148"/>
      <c r="E9" s="149"/>
      <c r="H9" s="73"/>
      <c r="I9" s="54"/>
      <c r="J9" s="73"/>
      <c r="K9" s="69"/>
      <c r="L9" s="64"/>
      <c r="M9" s="70"/>
    </row>
    <row r="10" spans="1:13" ht="13.5" customHeight="1" thickBot="1">
      <c r="A10" s="79" t="s">
        <v>35</v>
      </c>
      <c r="B10" s="144" t="s">
        <v>36</v>
      </c>
      <c r="C10" s="145"/>
      <c r="D10" s="145"/>
      <c r="E10" s="146"/>
      <c r="H10" s="74"/>
      <c r="I10" s="74"/>
      <c r="J10" s="74"/>
      <c r="K10" s="74"/>
      <c r="L10" s="53"/>
      <c r="M10" s="53"/>
    </row>
    <row r="11" spans="1:13" ht="13.5" customHeight="1" thickBot="1">
      <c r="A11" s="79" t="s">
        <v>37</v>
      </c>
      <c r="B11" s="147" t="s">
        <v>38</v>
      </c>
      <c r="C11" s="148"/>
      <c r="D11" s="148"/>
      <c r="E11" s="149"/>
      <c r="H11" s="53"/>
      <c r="I11" s="53"/>
      <c r="J11" s="53"/>
      <c r="K11" s="53"/>
      <c r="L11" s="53"/>
      <c r="M11" s="53"/>
    </row>
    <row r="12" spans="1:13" ht="13.5" customHeight="1" thickBot="1">
      <c r="A12" s="79" t="s">
        <v>39</v>
      </c>
      <c r="B12" s="144" t="s">
        <v>40</v>
      </c>
      <c r="C12" s="145"/>
      <c r="D12" s="145"/>
      <c r="E12" s="146"/>
      <c r="H12" s="75"/>
      <c r="I12" s="53"/>
      <c r="J12" s="53"/>
      <c r="K12" s="53"/>
      <c r="L12" s="53"/>
      <c r="M12" s="53"/>
    </row>
    <row r="13" spans="1:13" ht="13.5" customHeight="1" thickBot="1">
      <c r="A13" s="79" t="s">
        <v>41</v>
      </c>
      <c r="B13" s="84" t="s">
        <v>42</v>
      </c>
      <c r="C13" s="82"/>
      <c r="D13" s="82"/>
      <c r="E13" s="83"/>
    </row>
    <row r="14" spans="1:13" ht="13.5" customHeight="1" thickBot="1">
      <c r="A14" s="79" t="s">
        <v>43</v>
      </c>
      <c r="B14" s="150" t="s">
        <v>44</v>
      </c>
      <c r="C14" s="151"/>
      <c r="D14" s="151"/>
      <c r="E14" s="152"/>
    </row>
    <row r="15" spans="1:13" ht="13.5" customHeight="1" thickBot="1">
      <c r="A15" s="79" t="s">
        <v>45</v>
      </c>
      <c r="B15" s="144" t="s">
        <v>46</v>
      </c>
      <c r="C15" s="154"/>
      <c r="D15" s="154"/>
      <c r="E15" s="155"/>
    </row>
    <row r="16" spans="1:13" ht="13.5" customHeight="1" thickBot="1">
      <c r="A16" s="79" t="s">
        <v>9</v>
      </c>
      <c r="B16" s="147" t="s">
        <v>47</v>
      </c>
      <c r="C16" s="148"/>
      <c r="D16" s="148"/>
      <c r="E16" s="149"/>
    </row>
    <row r="17" spans="1:5" ht="13.5" customHeight="1" thickBot="1">
      <c r="A17" s="79" t="s">
        <v>12</v>
      </c>
      <c r="B17" s="159" t="s">
        <v>48</v>
      </c>
      <c r="C17" s="160"/>
      <c r="D17" s="160"/>
      <c r="E17" s="161"/>
    </row>
    <row r="18" spans="1:5">
      <c r="A18" s="2"/>
    </row>
    <row r="19" spans="1:5">
      <c r="A19" s="76"/>
    </row>
    <row r="20" spans="1:5" ht="18">
      <c r="A20" s="4" t="s">
        <v>49</v>
      </c>
    </row>
    <row r="21" spans="1:5">
      <c r="A21" s="2" t="s">
        <v>78</v>
      </c>
    </row>
    <row r="22" spans="1:5" ht="13.5" thickBot="1">
      <c r="A22" s="2"/>
    </row>
    <row r="23" spans="1:5" ht="26.25" thickBot="1">
      <c r="A23" s="101" t="s">
        <v>50</v>
      </c>
      <c r="B23" s="162" t="s">
        <v>21</v>
      </c>
      <c r="C23" s="163"/>
      <c r="D23" s="164"/>
    </row>
    <row r="24" spans="1:5" ht="13.5" customHeight="1" thickBot="1">
      <c r="A24" s="80">
        <v>365</v>
      </c>
      <c r="B24" s="147" t="s">
        <v>54</v>
      </c>
      <c r="C24" s="148"/>
      <c r="D24" s="149"/>
    </row>
    <row r="25" spans="1:5" ht="13.5" customHeight="1" thickBot="1">
      <c r="A25" s="66">
        <v>255</v>
      </c>
      <c r="B25" s="147" t="s">
        <v>53</v>
      </c>
      <c r="C25" s="148"/>
      <c r="D25" s="149"/>
    </row>
    <row r="26" spans="1:5" ht="13.5" customHeight="1" thickBot="1">
      <c r="A26" s="66">
        <v>156</v>
      </c>
      <c r="B26" s="147" t="s">
        <v>55</v>
      </c>
      <c r="C26" s="148"/>
      <c r="D26" s="149"/>
    </row>
    <row r="27" spans="1:5" ht="13.5" customHeight="1" thickBot="1">
      <c r="A27" s="66">
        <v>130</v>
      </c>
      <c r="B27" s="147" t="s">
        <v>56</v>
      </c>
      <c r="C27" s="148"/>
      <c r="D27" s="149"/>
    </row>
    <row r="28" spans="1:5" ht="13.5" customHeight="1" thickBot="1">
      <c r="A28" s="66">
        <v>104</v>
      </c>
      <c r="B28" s="147" t="s">
        <v>51</v>
      </c>
      <c r="C28" s="148"/>
      <c r="D28" s="149"/>
    </row>
    <row r="29" spans="1:5" ht="13.5" customHeight="1" thickBot="1">
      <c r="A29" s="66">
        <v>52</v>
      </c>
      <c r="B29" s="147" t="s">
        <v>20</v>
      </c>
      <c r="C29" s="148"/>
      <c r="D29" s="149"/>
    </row>
    <row r="30" spans="1:5" ht="13.5" customHeight="1" thickBot="1">
      <c r="A30" s="66">
        <v>12</v>
      </c>
      <c r="B30" s="147" t="s">
        <v>57</v>
      </c>
      <c r="C30" s="148"/>
      <c r="D30" s="149"/>
    </row>
    <row r="31" spans="1:5" ht="13.5" customHeight="1" thickBot="1">
      <c r="A31" s="66">
        <v>4</v>
      </c>
      <c r="B31" s="147" t="s">
        <v>52</v>
      </c>
      <c r="C31" s="148"/>
      <c r="D31" s="149"/>
    </row>
    <row r="32" spans="1:5">
      <c r="A32" s="76"/>
      <c r="B32" s="76"/>
    </row>
    <row r="33" spans="6:7">
      <c r="F33" s="76"/>
      <c r="G33" s="76"/>
    </row>
    <row r="35" spans="6:7">
      <c r="F35" s="153"/>
      <c r="G35" s="153"/>
    </row>
    <row r="36" spans="6:7">
      <c r="F36" s="153"/>
      <c r="G36" s="153"/>
    </row>
    <row r="37" spans="6:7">
      <c r="F37" s="153"/>
      <c r="G37" s="153"/>
    </row>
    <row r="38" spans="6:7">
      <c r="F38" s="153"/>
      <c r="G38" s="153"/>
    </row>
    <row r="39" spans="6:7">
      <c r="F39" s="153"/>
      <c r="G39" s="153"/>
    </row>
    <row r="45" spans="6:7">
      <c r="F45" s="77"/>
      <c r="G45" s="78"/>
    </row>
  </sheetData>
  <mergeCells count="24">
    <mergeCell ref="B31:D31"/>
    <mergeCell ref="F35:G39"/>
    <mergeCell ref="A2:F2"/>
    <mergeCell ref="B15:E15"/>
    <mergeCell ref="B4:E4"/>
    <mergeCell ref="B16:E16"/>
    <mergeCell ref="B17:E17"/>
    <mergeCell ref="B12:E12"/>
    <mergeCell ref="B11:E11"/>
    <mergeCell ref="B10:E10"/>
    <mergeCell ref="B9:E9"/>
    <mergeCell ref="B8:E8"/>
    <mergeCell ref="B7:E7"/>
    <mergeCell ref="B23:D23"/>
    <mergeCell ref="B28:D28"/>
    <mergeCell ref="B25:D25"/>
    <mergeCell ref="B6:E6"/>
    <mergeCell ref="B5:E5"/>
    <mergeCell ref="B14:E14"/>
    <mergeCell ref="B29:D29"/>
    <mergeCell ref="B30:D30"/>
    <mergeCell ref="B24:D24"/>
    <mergeCell ref="B26:D26"/>
    <mergeCell ref="B27:D27"/>
  </mergeCells>
  <pageMargins left="0.70866141732283472" right="0.70866141732283472"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1"/>
  <sheetViews>
    <sheetView showGridLines="0" showZeros="0" showOutlineSymbols="0" topLeftCell="A2" workbookViewId="0">
      <selection activeCell="A23" sqref="A23"/>
    </sheetView>
  </sheetViews>
  <sheetFormatPr defaultColWidth="9.28515625" defaultRowHeight="12.75"/>
  <cols>
    <col min="1" max="1" width="110.5703125" style="2" customWidth="1"/>
    <col min="2" max="5" width="15.7109375" style="2" customWidth="1"/>
    <col min="6" max="6" width="12.85546875" style="2" bestFit="1" customWidth="1"/>
    <col min="7" max="7" width="2.140625" style="2" customWidth="1"/>
    <col min="8" max="8" width="7.85546875" style="2" customWidth="1"/>
    <col min="9" max="9" width="27" style="2" bestFit="1" customWidth="1"/>
    <col min="10" max="16384" width="9.28515625" style="2"/>
  </cols>
  <sheetData>
    <row r="1" spans="1:8" ht="18">
      <c r="A1" s="4" t="s">
        <v>17</v>
      </c>
      <c r="B1" s="5"/>
      <c r="C1" s="5"/>
      <c r="D1" s="5"/>
      <c r="E1" s="5"/>
      <c r="F1" s="5"/>
      <c r="G1" s="5"/>
      <c r="H1" s="5"/>
    </row>
    <row r="2" spans="1:8" ht="26.1" customHeight="1">
      <c r="A2" s="4" t="s">
        <v>7</v>
      </c>
      <c r="B2" s="3"/>
      <c r="C2" s="3"/>
      <c r="D2" s="3"/>
      <c r="E2" s="3"/>
      <c r="F2" s="6"/>
      <c r="G2" s="6"/>
      <c r="H2" s="6"/>
    </row>
    <row r="3" spans="1:8" ht="15">
      <c r="A3" s="9"/>
      <c r="B3" s="15"/>
      <c r="C3" s="15"/>
      <c r="D3" s="15"/>
      <c r="E3" s="15"/>
      <c r="F3" s="7"/>
      <c r="G3" s="8"/>
      <c r="H3" s="6"/>
    </row>
    <row r="4" spans="1:8" ht="15">
      <c r="A4" s="9" t="s">
        <v>86</v>
      </c>
      <c r="B4" s="15"/>
      <c r="C4" s="15"/>
      <c r="D4" s="15"/>
      <c r="E4" s="15"/>
      <c r="F4" s="7"/>
      <c r="G4" s="8"/>
      <c r="H4" s="6"/>
    </row>
    <row r="5" spans="1:8" ht="15">
      <c r="A5" s="9"/>
      <c r="B5" s="15"/>
      <c r="C5" s="15"/>
      <c r="D5" s="15"/>
      <c r="E5" s="15"/>
      <c r="F5" s="7"/>
      <c r="G5" s="8"/>
      <c r="H5" s="6"/>
    </row>
    <row r="6" spans="1:8" ht="15">
      <c r="A6" s="9" t="s">
        <v>89</v>
      </c>
      <c r="B6" s="10"/>
      <c r="C6" s="10"/>
      <c r="D6" s="10"/>
      <c r="E6" s="10"/>
      <c r="F6" s="102"/>
      <c r="G6" s="8"/>
      <c r="H6" s="6"/>
    </row>
    <row r="7" spans="1:8" ht="15">
      <c r="A7" s="9"/>
      <c r="B7" s="10"/>
      <c r="C7" s="10"/>
      <c r="D7" s="10"/>
      <c r="E7" s="10"/>
      <c r="F7" s="7"/>
      <c r="G7" s="8"/>
      <c r="H7" s="6"/>
    </row>
    <row r="8" spans="1:8" ht="15">
      <c r="A8" s="9" t="s">
        <v>87</v>
      </c>
      <c r="B8" s="11"/>
      <c r="C8" s="18"/>
      <c r="D8" s="11"/>
      <c r="E8" s="18"/>
      <c r="F8" s="13"/>
      <c r="G8" s="13"/>
      <c r="H8" s="14"/>
    </row>
    <row r="9" spans="1:8">
      <c r="A9" s="6"/>
      <c r="B9" s="19"/>
      <c r="C9" s="11"/>
      <c r="D9" s="19"/>
      <c r="E9" s="11"/>
      <c r="F9" s="13"/>
      <c r="G9" s="13"/>
      <c r="H9" s="14"/>
    </row>
    <row r="10" spans="1:8" ht="15">
      <c r="A10" s="9" t="s">
        <v>88</v>
      </c>
      <c r="B10" s="19"/>
      <c r="C10" s="11"/>
      <c r="D10" s="19"/>
      <c r="E10" s="11"/>
      <c r="F10" s="13"/>
      <c r="G10" s="13"/>
      <c r="H10" s="14"/>
    </row>
    <row r="11" spans="1:8">
      <c r="A11" s="6"/>
      <c r="B11" s="19"/>
      <c r="C11" s="11"/>
      <c r="D11" s="19"/>
      <c r="E11" s="11"/>
      <c r="F11" s="13"/>
      <c r="G11" s="13"/>
      <c r="H11" s="14"/>
    </row>
    <row r="12" spans="1:8" ht="15">
      <c r="A12" s="9" t="s">
        <v>104</v>
      </c>
      <c r="B12" s="19"/>
      <c r="C12" s="11"/>
      <c r="D12" s="19"/>
      <c r="E12" s="11"/>
      <c r="F12" s="20"/>
      <c r="G12" s="21"/>
      <c r="H12" s="103"/>
    </row>
    <row r="13" spans="1:8">
      <c r="A13" s="6"/>
      <c r="B13" s="19"/>
      <c r="C13" s="11"/>
      <c r="D13" s="19"/>
      <c r="E13" s="11"/>
      <c r="F13" s="20"/>
      <c r="G13" s="21"/>
      <c r="H13" s="22"/>
    </row>
    <row r="14" spans="1:8" ht="15">
      <c r="A14" s="9" t="s">
        <v>103</v>
      </c>
      <c r="B14" s="104"/>
      <c r="C14" s="16"/>
      <c r="D14" s="104"/>
      <c r="E14" s="16"/>
      <c r="F14" s="105"/>
      <c r="G14" s="106"/>
      <c r="H14" s="25"/>
    </row>
    <row r="15" spans="1:8" ht="15">
      <c r="A15" s="17"/>
      <c r="B15" s="16"/>
      <c r="C15" s="12"/>
      <c r="D15" s="16"/>
      <c r="E15" s="12"/>
      <c r="F15" s="26"/>
      <c r="G15" s="21"/>
      <c r="H15" s="25"/>
    </row>
    <row r="16" spans="1:8">
      <c r="A16" s="23"/>
      <c r="B16" s="19"/>
      <c r="C16" s="27"/>
      <c r="D16" s="11"/>
      <c r="E16" s="27"/>
      <c r="F16" s="24"/>
      <c r="G16" s="21"/>
      <c r="H16" s="25"/>
    </row>
    <row r="17" spans="1:8">
      <c r="A17" s="122" t="s">
        <v>105</v>
      </c>
      <c r="B17" s="19"/>
      <c r="C17" s="27"/>
      <c r="D17" s="11"/>
      <c r="E17" s="27"/>
      <c r="F17" s="24"/>
      <c r="G17" s="21"/>
      <c r="H17" s="25"/>
    </row>
    <row r="18" spans="1:8">
      <c r="A18" s="28"/>
      <c r="B18" s="28"/>
      <c r="C18" s="28"/>
      <c r="D18" s="28"/>
      <c r="E18" s="28"/>
      <c r="F18" s="28"/>
      <c r="G18" s="5"/>
      <c r="H18" s="5"/>
    </row>
    <row r="19" spans="1:8">
      <c r="A19" s="124" t="s">
        <v>107</v>
      </c>
      <c r="B19" s="29"/>
      <c r="C19" s="5"/>
      <c r="D19" s="5"/>
      <c r="E19" s="5"/>
      <c r="F19" s="5"/>
      <c r="G19" s="5"/>
      <c r="H19" s="5"/>
    </row>
    <row r="20" spans="1:8">
      <c r="D20" s="5"/>
      <c r="E20" s="5"/>
      <c r="F20" s="5"/>
      <c r="G20" s="5"/>
      <c r="H20" s="5"/>
    </row>
    <row r="21" spans="1:8">
      <c r="A21" s="123" t="s">
        <v>106</v>
      </c>
    </row>
  </sheetData>
  <dataConsolidate/>
  <phoneticPr fontId="6"/>
  <pageMargins left="0.59055118110236227" right="0.59055118110236227" top="0.59055118110236227" bottom="0.78740157480314965" header="0.39370078740157483" footer="0.19685039370078741"/>
  <pageSetup paperSize="9" orientation="portrait" r:id="rId1"/>
  <headerFooter alignWithMargins="0">
    <oddFooter>&amp;L&amp;"Verdana,Regular"&amp;F-&amp;A
Atir b.v. ©&amp;C&amp;R&amp;"Verdana,Regular"printversie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6"/>
  <sheetViews>
    <sheetView showGridLines="0" zoomScale="90" zoomScaleNormal="90" workbookViewId="0">
      <selection activeCell="B2" sqref="B2"/>
    </sheetView>
  </sheetViews>
  <sheetFormatPr defaultColWidth="9.140625" defaultRowHeight="12.75"/>
  <cols>
    <col min="1" max="1" width="37.85546875" style="2" customWidth="1"/>
    <col min="2" max="2" width="9.140625" style="2"/>
    <col min="3" max="3" width="14.42578125" style="2" bestFit="1" customWidth="1"/>
    <col min="4" max="4" width="14.42578125" style="2" customWidth="1"/>
    <col min="5" max="6" width="15.140625" style="2" customWidth="1"/>
    <col min="7" max="7" width="18.85546875" style="2" customWidth="1"/>
    <col min="8" max="8" width="17.42578125" style="2" customWidth="1"/>
    <col min="9" max="9" width="17.7109375" style="2" customWidth="1"/>
    <col min="10" max="10" width="16.28515625" style="2" bestFit="1" customWidth="1"/>
    <col min="11" max="11" width="15.85546875" style="2" customWidth="1"/>
    <col min="12" max="12" width="21.5703125" style="2" bestFit="1" customWidth="1"/>
    <col min="13" max="13" width="9.140625" style="2" customWidth="1"/>
    <col min="14" max="16384" width="9.140625" style="2"/>
  </cols>
  <sheetData>
    <row r="1" spans="1:13" ht="15">
      <c r="A1" s="52" t="s">
        <v>18</v>
      </c>
      <c r="B1" s="165"/>
      <c r="C1" s="165"/>
      <c r="D1" s="165"/>
      <c r="E1" s="165"/>
    </row>
    <row r="2" spans="1:13" ht="15">
      <c r="A2" s="52" t="s">
        <v>4</v>
      </c>
      <c r="B2" s="50" t="s">
        <v>136</v>
      </c>
    </row>
    <row r="5" spans="1:13" ht="51">
      <c r="A5" s="86" t="s">
        <v>58</v>
      </c>
      <c r="B5" s="90" t="s">
        <v>59</v>
      </c>
      <c r="C5" s="90" t="s">
        <v>79</v>
      </c>
      <c r="D5" s="90" t="s">
        <v>80</v>
      </c>
      <c r="E5" s="90" t="s">
        <v>82</v>
      </c>
      <c r="F5" s="90" t="s">
        <v>81</v>
      </c>
      <c r="G5" s="85" t="s">
        <v>60</v>
      </c>
      <c r="H5" s="85" t="s">
        <v>61</v>
      </c>
      <c r="I5" s="85" t="s">
        <v>70</v>
      </c>
      <c r="J5" s="85" t="s">
        <v>71</v>
      </c>
      <c r="K5" s="85" t="s">
        <v>77</v>
      </c>
      <c r="L5" s="91" t="s">
        <v>62</v>
      </c>
      <c r="M5" s="92"/>
    </row>
    <row r="6" spans="1:13">
      <c r="A6" s="49" t="s">
        <v>134</v>
      </c>
      <c r="B6" s="49">
        <v>365</v>
      </c>
      <c r="C6" s="1">
        <v>1</v>
      </c>
      <c r="D6" s="119">
        <v>5</v>
      </c>
      <c r="E6" s="1">
        <v>0.5</v>
      </c>
      <c r="F6" s="119">
        <v>6</v>
      </c>
      <c r="G6" s="118">
        <f>C6*D6</f>
        <v>5</v>
      </c>
      <c r="H6" s="118">
        <f>E6*F6</f>
        <v>3</v>
      </c>
      <c r="I6" s="119">
        <v>10</v>
      </c>
      <c r="J6" s="119">
        <v>5</v>
      </c>
      <c r="K6" s="88"/>
      <c r="L6" s="118">
        <f>SUM(G6:J6)</f>
        <v>23</v>
      </c>
    </row>
    <row r="7" spans="1:13">
      <c r="A7" s="49" t="s">
        <v>135</v>
      </c>
      <c r="B7" s="49">
        <v>104</v>
      </c>
      <c r="C7" s="1">
        <v>1</v>
      </c>
      <c r="D7" s="119">
        <v>5</v>
      </c>
      <c r="E7" s="1">
        <v>0.5</v>
      </c>
      <c r="F7" s="119">
        <v>6</v>
      </c>
      <c r="G7" s="118">
        <f t="shared" ref="G7:G8" si="0">C7*D7</f>
        <v>5</v>
      </c>
      <c r="H7" s="118">
        <f t="shared" ref="H7:H8" si="1">E7*F7</f>
        <v>3</v>
      </c>
      <c r="I7" s="119">
        <v>10</v>
      </c>
      <c r="J7" s="119">
        <v>5</v>
      </c>
      <c r="K7" s="88"/>
      <c r="L7" s="118">
        <f>SUM(G7:J7)</f>
        <v>23</v>
      </c>
    </row>
    <row r="8" spans="1:13">
      <c r="A8" s="49" t="s">
        <v>109</v>
      </c>
      <c r="B8" s="49">
        <v>365</v>
      </c>
      <c r="C8" s="1">
        <v>1</v>
      </c>
      <c r="D8" s="119">
        <v>5</v>
      </c>
      <c r="E8" s="1">
        <v>0.5</v>
      </c>
      <c r="F8" s="119">
        <v>6</v>
      </c>
      <c r="G8" s="118">
        <f t="shared" si="0"/>
        <v>5</v>
      </c>
      <c r="H8" s="118">
        <f t="shared" si="1"/>
        <v>3</v>
      </c>
      <c r="I8" s="119">
        <v>10</v>
      </c>
      <c r="J8" s="119">
        <v>5</v>
      </c>
      <c r="K8" s="88"/>
      <c r="L8" s="118">
        <f>SUM(G8:J8)</f>
        <v>23</v>
      </c>
    </row>
    <row r="9" spans="1:13">
      <c r="A9" s="49"/>
      <c r="B9" s="49"/>
      <c r="C9" s="88"/>
      <c r="D9" s="88"/>
      <c r="E9" s="88"/>
      <c r="F9" s="88"/>
      <c r="G9" s="88"/>
      <c r="H9" s="88"/>
      <c r="I9" s="88"/>
      <c r="J9" s="88"/>
      <c r="K9" s="88"/>
      <c r="L9" s="88"/>
    </row>
    <row r="10" spans="1:13">
      <c r="A10" s="49" t="s">
        <v>102</v>
      </c>
      <c r="B10" s="49"/>
      <c r="C10" s="88"/>
      <c r="D10" s="88"/>
      <c r="E10" s="88"/>
      <c r="F10" s="88"/>
      <c r="G10" s="88"/>
      <c r="H10" s="88"/>
      <c r="I10" s="88"/>
      <c r="J10" s="88"/>
      <c r="K10" s="119">
        <v>10</v>
      </c>
      <c r="L10" s="118">
        <f>SUM(L6:L8)</f>
        <v>69</v>
      </c>
    </row>
    <row r="11" spans="1:13" s="45" customFormat="1">
      <c r="A11" s="93" t="s">
        <v>68</v>
      </c>
      <c r="B11" s="93"/>
      <c r="C11" s="94"/>
      <c r="D11" s="94"/>
      <c r="E11" s="94"/>
      <c r="F11" s="94"/>
      <c r="G11" s="95"/>
      <c r="H11" s="95"/>
      <c r="I11" s="95"/>
      <c r="J11" s="95"/>
      <c r="K11" s="95"/>
      <c r="L11" s="120">
        <f>L10+K10</f>
        <v>79</v>
      </c>
    </row>
    <row r="12" spans="1:13">
      <c r="L12" s="99"/>
    </row>
    <row r="13" spans="1:13">
      <c r="J13" s="166" t="s">
        <v>83</v>
      </c>
      <c r="K13" s="167"/>
      <c r="L13" s="121">
        <f>L11</f>
        <v>79</v>
      </c>
    </row>
    <row r="15" spans="1:13">
      <c r="J15" s="96" t="s">
        <v>84</v>
      </c>
      <c r="K15" s="96"/>
      <c r="L15" s="96"/>
    </row>
    <row r="16" spans="1:13">
      <c r="J16" s="96" t="s">
        <v>85</v>
      </c>
      <c r="K16" s="96"/>
      <c r="L16" s="96"/>
    </row>
  </sheetData>
  <mergeCells count="2">
    <mergeCell ref="B1:E1"/>
    <mergeCell ref="J13:K13"/>
  </mergeCells>
  <pageMargins left="0.98425196850393704" right="0.98425196850393704" top="0.98425196850393704" bottom="0.98425196850393704" header="0.51181102362204722" footer="0.51181102362204722"/>
  <pageSetup paperSize="9" scale="68" orientation="landscape" horizontalDpi="4294967293" verticalDpi="4294967293"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
  <sheetViews>
    <sheetView showGridLines="0" zoomScaleNormal="100" workbookViewId="0">
      <selection activeCell="B12" sqref="B12"/>
    </sheetView>
  </sheetViews>
  <sheetFormatPr defaultColWidth="9.140625" defaultRowHeight="12.75"/>
  <cols>
    <col min="1" max="1" width="54" style="2" bestFit="1" customWidth="1"/>
    <col min="2" max="2" width="104" style="2" bestFit="1" customWidth="1"/>
    <col min="3" max="4" width="9.140625" style="2"/>
    <col min="5" max="5" width="12" style="2" customWidth="1"/>
    <col min="6" max="16384" width="9.140625" style="2"/>
  </cols>
  <sheetData>
    <row r="1" spans="1:5">
      <c r="A1" s="47" t="s">
        <v>13</v>
      </c>
    </row>
    <row r="3" spans="1:5">
      <c r="A3" s="86" t="s">
        <v>8</v>
      </c>
      <c r="B3" s="86" t="s">
        <v>63</v>
      </c>
      <c r="C3" s="86" t="s">
        <v>69</v>
      </c>
      <c r="D3" s="86" t="s">
        <v>37</v>
      </c>
      <c r="E3" s="86" t="s">
        <v>101</v>
      </c>
    </row>
    <row r="4" spans="1:5">
      <c r="A4" s="49" t="s">
        <v>133</v>
      </c>
      <c r="B4" s="49" t="s">
        <v>122</v>
      </c>
      <c r="C4" s="49">
        <v>2</v>
      </c>
      <c r="D4" s="49">
        <v>12</v>
      </c>
      <c r="E4" s="119">
        <v>1</v>
      </c>
    </row>
    <row r="5" spans="1:5" s="45" customFormat="1">
      <c r="A5" s="45" t="s">
        <v>68</v>
      </c>
    </row>
  </sheetData>
  <pageMargins left="0.7" right="0.7" top="0.75" bottom="0.75" header="0.3" footer="0.3"/>
  <pageSetup paperSize="9"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61942-B963-4CA1-A08F-505E247FEE19}">
  <dimension ref="A1:M23"/>
  <sheetViews>
    <sheetView workbookViewId="0">
      <selection activeCell="F11" sqref="F11"/>
    </sheetView>
  </sheetViews>
  <sheetFormatPr defaultRowHeight="12.75"/>
  <cols>
    <col min="1" max="1" width="54.28515625" bestFit="1" customWidth="1"/>
    <col min="2" max="2" width="6" bestFit="1" customWidth="1"/>
    <col min="3" max="3" width="37" bestFit="1" customWidth="1"/>
    <col min="4" max="4" width="11.140625" customWidth="1"/>
    <col min="5" max="5" width="9.5703125" bestFit="1" customWidth="1"/>
    <col min="6" max="6" width="9" bestFit="1" customWidth="1"/>
    <col min="7" max="7" width="9" customWidth="1"/>
    <col min="8" max="8" width="22.5703125" bestFit="1" customWidth="1"/>
  </cols>
  <sheetData>
    <row r="1" spans="1:13" ht="38.25">
      <c r="A1" s="107" t="s">
        <v>8</v>
      </c>
      <c r="B1" s="108" t="s">
        <v>90</v>
      </c>
      <c r="C1" s="107" t="s">
        <v>91</v>
      </c>
      <c r="D1" s="109" t="s">
        <v>92</v>
      </c>
      <c r="E1" s="110" t="s">
        <v>10</v>
      </c>
      <c r="F1" s="111" t="s">
        <v>93</v>
      </c>
      <c r="G1" s="111" t="s">
        <v>100</v>
      </c>
      <c r="H1" s="115" t="s">
        <v>12</v>
      </c>
    </row>
    <row r="2" spans="1:13">
      <c r="A2" s="49" t="s">
        <v>134</v>
      </c>
      <c r="B2" s="116">
        <v>0</v>
      </c>
      <c r="C2" s="51" t="s">
        <v>97</v>
      </c>
      <c r="D2" s="51" t="s">
        <v>119</v>
      </c>
      <c r="E2" s="113"/>
      <c r="F2" s="134">
        <v>365</v>
      </c>
      <c r="G2" s="87">
        <v>1</v>
      </c>
      <c r="H2" s="112"/>
      <c r="K2" s="128"/>
      <c r="M2" s="2"/>
    </row>
    <row r="3" spans="1:13">
      <c r="A3" s="49" t="s">
        <v>134</v>
      </c>
      <c r="B3" s="116">
        <v>0</v>
      </c>
      <c r="C3" s="49" t="s">
        <v>96</v>
      </c>
      <c r="D3" s="51" t="s">
        <v>119</v>
      </c>
      <c r="E3" s="113"/>
      <c r="F3" s="134">
        <v>365</v>
      </c>
      <c r="G3" s="87">
        <v>1</v>
      </c>
      <c r="H3" s="112"/>
      <c r="K3" s="128"/>
      <c r="M3" s="2"/>
    </row>
    <row r="4" spans="1:13">
      <c r="A4" s="49" t="s">
        <v>134</v>
      </c>
      <c r="B4" s="116">
        <v>0</v>
      </c>
      <c r="C4" s="51" t="s">
        <v>98</v>
      </c>
      <c r="D4" s="51" t="s">
        <v>118</v>
      </c>
      <c r="E4" s="113"/>
      <c r="F4" s="134">
        <v>365</v>
      </c>
      <c r="G4" s="87">
        <v>1</v>
      </c>
      <c r="H4" s="112"/>
      <c r="K4" s="128"/>
      <c r="M4" s="2"/>
    </row>
    <row r="5" spans="1:13">
      <c r="A5" s="49" t="s">
        <v>134</v>
      </c>
      <c r="B5" s="116">
        <v>0</v>
      </c>
      <c r="C5" s="49" t="s">
        <v>99</v>
      </c>
      <c r="D5" s="51" t="s">
        <v>119</v>
      </c>
      <c r="E5" s="113"/>
      <c r="F5" s="134">
        <v>365</v>
      </c>
      <c r="G5" s="87">
        <v>1</v>
      </c>
      <c r="H5" s="112"/>
      <c r="K5" s="2"/>
      <c r="M5" s="2"/>
    </row>
    <row r="6" spans="1:13">
      <c r="A6" s="49" t="s">
        <v>134</v>
      </c>
      <c r="B6" s="116">
        <v>1</v>
      </c>
      <c r="C6" s="51" t="s">
        <v>97</v>
      </c>
      <c r="D6" s="51" t="s">
        <v>119</v>
      </c>
      <c r="E6" s="113"/>
      <c r="F6" s="134">
        <v>365</v>
      </c>
      <c r="G6" s="87">
        <v>1</v>
      </c>
      <c r="H6" s="112"/>
      <c r="K6" s="128"/>
    </row>
    <row r="7" spans="1:13">
      <c r="A7" s="49" t="s">
        <v>134</v>
      </c>
      <c r="B7" s="116">
        <v>1</v>
      </c>
      <c r="C7" s="49" t="s">
        <v>96</v>
      </c>
      <c r="D7" s="51" t="s">
        <v>119</v>
      </c>
      <c r="E7" s="113"/>
      <c r="F7" s="134">
        <v>365</v>
      </c>
      <c r="G7" s="87">
        <v>1</v>
      </c>
      <c r="H7" s="112"/>
      <c r="K7" s="128"/>
    </row>
    <row r="8" spans="1:13">
      <c r="A8" s="49" t="s">
        <v>134</v>
      </c>
      <c r="B8" s="116">
        <v>1</v>
      </c>
      <c r="C8" s="49" t="s">
        <v>117</v>
      </c>
      <c r="D8" s="51" t="s">
        <v>119</v>
      </c>
      <c r="E8" s="113"/>
      <c r="F8" s="134">
        <v>365</v>
      </c>
      <c r="G8" s="87">
        <v>1</v>
      </c>
      <c r="H8" s="112"/>
      <c r="K8" s="2"/>
    </row>
    <row r="9" spans="1:13">
      <c r="A9" s="49"/>
      <c r="B9" s="116"/>
      <c r="C9" s="93" t="s">
        <v>114</v>
      </c>
      <c r="D9" s="126"/>
      <c r="E9" s="113">
        <v>1600</v>
      </c>
      <c r="F9" s="134"/>
      <c r="G9" s="127"/>
      <c r="H9" s="112"/>
      <c r="K9" s="2"/>
    </row>
    <row r="10" spans="1:13">
      <c r="A10" s="135"/>
      <c r="B10" s="136"/>
      <c r="C10" s="137"/>
      <c r="D10" s="138"/>
      <c r="E10" s="139"/>
      <c r="F10" s="140"/>
      <c r="G10" s="141"/>
      <c r="H10" s="137"/>
      <c r="K10" s="2"/>
    </row>
    <row r="11" spans="1:13">
      <c r="A11" s="49" t="s">
        <v>135</v>
      </c>
      <c r="B11" s="116">
        <v>0</v>
      </c>
      <c r="C11" s="51" t="s">
        <v>94</v>
      </c>
      <c r="D11" s="51" t="s">
        <v>119</v>
      </c>
      <c r="E11" s="114"/>
      <c r="F11" s="134">
        <v>104</v>
      </c>
      <c r="G11" s="87">
        <v>1</v>
      </c>
      <c r="H11" s="112"/>
      <c r="K11" s="2"/>
    </row>
    <row r="12" spans="1:13">
      <c r="A12" s="49" t="s">
        <v>135</v>
      </c>
      <c r="B12" s="116">
        <v>0</v>
      </c>
      <c r="C12" s="51" t="s">
        <v>97</v>
      </c>
      <c r="D12" s="51" t="s">
        <v>119</v>
      </c>
      <c r="E12" s="114"/>
      <c r="F12" s="134">
        <v>104</v>
      </c>
      <c r="G12" s="87">
        <v>1</v>
      </c>
      <c r="H12" s="112"/>
      <c r="K12" s="2"/>
    </row>
    <row r="13" spans="1:13">
      <c r="A13" s="49" t="s">
        <v>135</v>
      </c>
      <c r="B13" s="116">
        <v>0</v>
      </c>
      <c r="C13" s="49" t="s">
        <v>96</v>
      </c>
      <c r="D13" s="51" t="s">
        <v>119</v>
      </c>
      <c r="E13" s="114"/>
      <c r="F13" s="134">
        <v>104</v>
      </c>
      <c r="G13" s="87">
        <v>1</v>
      </c>
      <c r="H13" s="112"/>
    </row>
    <row r="14" spans="1:13">
      <c r="A14" s="49" t="s">
        <v>135</v>
      </c>
      <c r="B14" s="116">
        <v>0</v>
      </c>
      <c r="C14" s="51" t="s">
        <v>98</v>
      </c>
      <c r="D14" s="51" t="s">
        <v>119</v>
      </c>
      <c r="E14" s="114"/>
      <c r="F14" s="134">
        <v>104</v>
      </c>
      <c r="G14" s="87">
        <v>1</v>
      </c>
      <c r="H14" s="112"/>
    </row>
    <row r="15" spans="1:13">
      <c r="A15" s="49" t="s">
        <v>135</v>
      </c>
      <c r="B15" s="116">
        <v>0</v>
      </c>
      <c r="C15" s="49" t="s">
        <v>99</v>
      </c>
      <c r="D15" s="51" t="s">
        <v>119</v>
      </c>
      <c r="E15" s="114"/>
      <c r="F15" s="134">
        <v>104</v>
      </c>
      <c r="G15" s="87">
        <v>1</v>
      </c>
      <c r="H15" s="112"/>
    </row>
    <row r="16" spans="1:13">
      <c r="A16" s="49" t="s">
        <v>135</v>
      </c>
      <c r="B16" s="116">
        <v>0</v>
      </c>
      <c r="C16" s="49" t="s">
        <v>115</v>
      </c>
      <c r="D16" s="51" t="s">
        <v>119</v>
      </c>
      <c r="E16" s="114"/>
      <c r="F16" s="134">
        <v>365</v>
      </c>
      <c r="G16" s="87">
        <v>1</v>
      </c>
      <c r="H16" s="112"/>
    </row>
    <row r="17" spans="1:8">
      <c r="A17" s="49"/>
      <c r="B17" s="116"/>
      <c r="C17" s="93" t="s">
        <v>114</v>
      </c>
      <c r="D17" s="49"/>
      <c r="E17" s="114">
        <v>3827</v>
      </c>
      <c r="F17" s="134"/>
      <c r="G17" s="117"/>
      <c r="H17" s="112"/>
    </row>
    <row r="18" spans="1:8">
      <c r="A18" s="135"/>
      <c r="B18" s="135"/>
      <c r="C18" s="135"/>
      <c r="D18" s="135"/>
      <c r="E18" s="142"/>
      <c r="F18" s="140"/>
      <c r="G18" s="143"/>
      <c r="H18" s="137"/>
    </row>
    <row r="19" spans="1:8">
      <c r="A19" s="49" t="s">
        <v>109</v>
      </c>
      <c r="B19" s="116">
        <v>0</v>
      </c>
      <c r="C19" s="51" t="s">
        <v>94</v>
      </c>
      <c r="D19" s="49" t="s">
        <v>118</v>
      </c>
      <c r="E19" s="114"/>
      <c r="F19" s="134">
        <v>365</v>
      </c>
      <c r="G19" s="87">
        <v>1</v>
      </c>
      <c r="H19" s="112"/>
    </row>
    <row r="20" spans="1:8">
      <c r="A20" s="49" t="s">
        <v>109</v>
      </c>
      <c r="B20" s="116">
        <v>0</v>
      </c>
      <c r="C20" s="49" t="s">
        <v>99</v>
      </c>
      <c r="D20" s="49" t="s">
        <v>118</v>
      </c>
      <c r="E20" s="114"/>
      <c r="F20" s="134">
        <v>365</v>
      </c>
      <c r="G20" s="87">
        <v>1</v>
      </c>
      <c r="H20" s="112"/>
    </row>
    <row r="21" spans="1:8">
      <c r="A21" s="49" t="s">
        <v>109</v>
      </c>
      <c r="B21" s="116">
        <v>0</v>
      </c>
      <c r="C21" s="125" t="s">
        <v>95</v>
      </c>
      <c r="D21" s="49" t="s">
        <v>118</v>
      </c>
      <c r="E21" s="114"/>
      <c r="F21" s="134">
        <v>365</v>
      </c>
      <c r="G21" s="87">
        <v>1</v>
      </c>
      <c r="H21" s="112"/>
    </row>
    <row r="22" spans="1:8">
      <c r="A22" s="49"/>
      <c r="B22" s="116"/>
      <c r="C22" s="93" t="s">
        <v>114</v>
      </c>
      <c r="D22" s="49"/>
      <c r="E22" s="114">
        <v>1107</v>
      </c>
      <c r="F22" s="134"/>
      <c r="G22" s="117"/>
      <c r="H22" s="112"/>
    </row>
    <row r="23" spans="1:8">
      <c r="A23" s="135"/>
      <c r="B23" s="135"/>
      <c r="C23" s="135"/>
      <c r="D23" s="135"/>
      <c r="E23" s="142"/>
      <c r="F23" s="140"/>
      <c r="G23" s="143"/>
      <c r="H23" s="13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
  <sheetViews>
    <sheetView showGridLines="0" view="pageBreakPreview" zoomScaleNormal="100" zoomScaleSheetLayoutView="100" workbookViewId="0">
      <selection activeCell="N25" sqref="N25"/>
    </sheetView>
  </sheetViews>
  <sheetFormatPr defaultColWidth="9.140625" defaultRowHeight="12.75"/>
  <cols>
    <col min="1" max="1" width="54" style="2" bestFit="1" customWidth="1"/>
    <col min="2" max="2" width="37.28515625" style="2" bestFit="1" customWidth="1"/>
    <col min="3" max="4" width="9.140625" style="2"/>
    <col min="5" max="5" width="11.85546875" style="2" bestFit="1" customWidth="1"/>
    <col min="6" max="6" width="11.85546875" style="128" customWidth="1"/>
    <col min="7" max="16384" width="9.140625" style="2"/>
  </cols>
  <sheetData>
    <row r="1" spans="1:6">
      <c r="A1" s="47" t="s">
        <v>13</v>
      </c>
    </row>
    <row r="2" spans="1:6" ht="39.75">
      <c r="A2" s="86" t="s">
        <v>8</v>
      </c>
      <c r="B2" s="86" t="s">
        <v>63</v>
      </c>
      <c r="C2" s="86" t="s">
        <v>64</v>
      </c>
      <c r="D2" s="86" t="s">
        <v>108</v>
      </c>
      <c r="E2" s="86" t="s">
        <v>65</v>
      </c>
      <c r="F2" s="129" t="s">
        <v>124</v>
      </c>
    </row>
    <row r="3" spans="1:6">
      <c r="A3" s="49" t="s">
        <v>134</v>
      </c>
      <c r="B3" s="49" t="s">
        <v>66</v>
      </c>
      <c r="C3" s="51">
        <v>130</v>
      </c>
      <c r="D3" s="87">
        <v>1</v>
      </c>
      <c r="E3" s="118">
        <f>SUM(D3*2)</f>
        <v>2</v>
      </c>
      <c r="F3" s="130">
        <v>244</v>
      </c>
    </row>
    <row r="4" spans="1:6">
      <c r="A4" s="49" t="s">
        <v>134</v>
      </c>
      <c r="B4" s="49" t="s">
        <v>67</v>
      </c>
      <c r="C4" s="51">
        <v>130</v>
      </c>
      <c r="D4" s="87">
        <v>1</v>
      </c>
      <c r="E4" s="118">
        <f>SUM(D4*2)</f>
        <v>2</v>
      </c>
      <c r="F4" s="130">
        <v>244</v>
      </c>
    </row>
    <row r="5" spans="1:6">
      <c r="A5" s="49"/>
      <c r="B5" s="49"/>
      <c r="C5" s="49"/>
      <c r="D5" s="49"/>
      <c r="E5" s="49"/>
      <c r="F5" s="49"/>
    </row>
    <row r="6" spans="1:6">
      <c r="A6" s="49" t="s">
        <v>135</v>
      </c>
      <c r="B6" s="49" t="s">
        <v>66</v>
      </c>
      <c r="C6" s="51">
        <v>152</v>
      </c>
      <c r="D6" s="87">
        <v>1</v>
      </c>
      <c r="E6" s="118">
        <f>SUM(D6*2)</f>
        <v>2</v>
      </c>
      <c r="F6" s="130">
        <v>220</v>
      </c>
    </row>
    <row r="7" spans="1:6">
      <c r="A7" s="49" t="s">
        <v>135</v>
      </c>
      <c r="B7" s="49" t="s">
        <v>67</v>
      </c>
      <c r="C7" s="51">
        <v>152</v>
      </c>
      <c r="D7" s="87">
        <v>1</v>
      </c>
      <c r="E7" s="118">
        <f t="shared" ref="E7:E10" si="0">SUM(D7*2)</f>
        <v>2</v>
      </c>
      <c r="F7" s="130">
        <v>220</v>
      </c>
    </row>
    <row r="8" spans="1:6">
      <c r="B8" s="49"/>
      <c r="C8" s="49"/>
      <c r="D8" s="49"/>
      <c r="E8" s="49"/>
      <c r="F8" s="49"/>
    </row>
    <row r="9" spans="1:6">
      <c r="A9" s="49" t="s">
        <v>109</v>
      </c>
      <c r="B9" s="49" t="s">
        <v>66</v>
      </c>
      <c r="C9" s="51">
        <v>153</v>
      </c>
      <c r="D9" s="87">
        <v>1</v>
      </c>
      <c r="E9" s="118">
        <f t="shared" si="0"/>
        <v>2</v>
      </c>
      <c r="F9" s="130">
        <v>700</v>
      </c>
    </row>
    <row r="10" spans="1:6">
      <c r="A10" s="49" t="s">
        <v>109</v>
      </c>
      <c r="B10" s="49" t="s">
        <v>67</v>
      </c>
      <c r="C10" s="51">
        <v>153</v>
      </c>
      <c r="D10" s="87">
        <v>1</v>
      </c>
      <c r="E10" s="118">
        <f t="shared" si="0"/>
        <v>2</v>
      </c>
      <c r="F10" s="130">
        <v>700</v>
      </c>
    </row>
    <row r="11" spans="1:6">
      <c r="A11" s="49"/>
      <c r="B11" s="49"/>
      <c r="C11" s="49"/>
      <c r="D11" s="49"/>
      <c r="E11" s="49"/>
      <c r="F11" s="49"/>
    </row>
  </sheetData>
  <autoFilter ref="C2:F2" xr:uid="{00000000-0001-0000-0C00-000000000000}"/>
  <pageMargins left="0.7" right="0.7" top="0.75" bottom="0.75" header="0.3" footer="0.3"/>
  <pageSetup paperSize="9" scale="60"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6"/>
  <sheetViews>
    <sheetView showGridLines="0" zoomScaleNormal="100" zoomScaleSheetLayoutView="110" workbookViewId="0">
      <selection activeCell="F16" sqref="F16"/>
    </sheetView>
  </sheetViews>
  <sheetFormatPr defaultColWidth="9.140625" defaultRowHeight="12.75"/>
  <cols>
    <col min="1" max="1" width="54" style="2" bestFit="1" customWidth="1"/>
    <col min="2" max="2" width="50" style="2" customWidth="1"/>
    <col min="3" max="3" width="10.140625" style="2" customWidth="1"/>
    <col min="4" max="4" width="9.140625" style="2"/>
    <col min="5" max="5" width="10.85546875" style="2" customWidth="1"/>
    <col min="6" max="6" width="13.28515625" style="2" customWidth="1"/>
    <col min="7" max="11" width="9.140625" style="2"/>
    <col min="12" max="12" width="18" style="2" customWidth="1"/>
    <col min="13" max="16384" width="9.140625" style="2"/>
  </cols>
  <sheetData>
    <row r="1" spans="1:6">
      <c r="A1" s="47" t="s">
        <v>13</v>
      </c>
    </row>
    <row r="3" spans="1:6" ht="15">
      <c r="A3" s="168" t="s">
        <v>73</v>
      </c>
      <c r="B3" s="169"/>
      <c r="C3" s="169"/>
      <c r="D3" s="169"/>
      <c r="E3" s="169"/>
      <c r="F3" s="170"/>
    </row>
    <row r="4" spans="1:6" ht="25.5">
      <c r="A4" s="86" t="s">
        <v>58</v>
      </c>
      <c r="B4" s="86" t="s">
        <v>72</v>
      </c>
      <c r="C4" s="86" t="s">
        <v>76</v>
      </c>
      <c r="D4" s="86" t="s">
        <v>74</v>
      </c>
      <c r="E4" s="86" t="s">
        <v>75</v>
      </c>
      <c r="F4" s="86" t="s">
        <v>15</v>
      </c>
    </row>
    <row r="5" spans="1:6">
      <c r="A5" s="49" t="s">
        <v>134</v>
      </c>
      <c r="B5" s="49" t="s">
        <v>116</v>
      </c>
      <c r="C5" s="132">
        <v>2</v>
      </c>
      <c r="D5" s="97">
        <v>1</v>
      </c>
      <c r="E5" s="88">
        <f t="shared" ref="E5:E6" si="0">+C5*D5</f>
        <v>2</v>
      </c>
      <c r="F5" s="118">
        <f t="shared" ref="F5:F6" si="1">+E5*52</f>
        <v>104</v>
      </c>
    </row>
    <row r="6" spans="1:6">
      <c r="A6" s="49" t="s">
        <v>109</v>
      </c>
      <c r="B6" s="49" t="s">
        <v>116</v>
      </c>
      <c r="C6" s="132">
        <v>2</v>
      </c>
      <c r="D6" s="97">
        <v>1</v>
      </c>
      <c r="E6" s="88">
        <f t="shared" si="0"/>
        <v>2</v>
      </c>
      <c r="F6" s="118">
        <f t="shared" si="1"/>
        <v>104</v>
      </c>
    </row>
    <row r="7" spans="1:6">
      <c r="A7" s="49" t="s">
        <v>135</v>
      </c>
      <c r="B7" s="49" t="s">
        <v>116</v>
      </c>
      <c r="C7" s="132">
        <v>3</v>
      </c>
      <c r="D7" s="97">
        <v>1</v>
      </c>
      <c r="E7" s="88">
        <f t="shared" ref="E7:E8" si="2">+C7*D7</f>
        <v>3</v>
      </c>
      <c r="F7" s="118">
        <f t="shared" ref="F7:F8" si="3">+E7*52</f>
        <v>156</v>
      </c>
    </row>
    <row r="8" spans="1:6">
      <c r="A8" s="49" t="s">
        <v>135</v>
      </c>
      <c r="B8" s="49" t="s">
        <v>113</v>
      </c>
      <c r="C8" s="132">
        <v>6</v>
      </c>
      <c r="D8" s="97">
        <v>1</v>
      </c>
      <c r="E8" s="88">
        <f t="shared" si="2"/>
        <v>6</v>
      </c>
      <c r="F8" s="118">
        <f t="shared" si="3"/>
        <v>312</v>
      </c>
    </row>
    <row r="9" spans="1:6" s="45" customFormat="1">
      <c r="A9" s="98" t="s">
        <v>123</v>
      </c>
      <c r="F9" s="89">
        <f>+SUM(F5:F8)</f>
        <v>676</v>
      </c>
    </row>
    <row r="10" spans="1:6">
      <c r="A10" s="45"/>
      <c r="F10" s="89"/>
    </row>
    <row r="13" spans="1:6" ht="38.25">
      <c r="A13" s="86" t="s">
        <v>58</v>
      </c>
      <c r="B13" s="86" t="s">
        <v>72</v>
      </c>
      <c r="C13" s="86" t="s">
        <v>126</v>
      </c>
      <c r="D13" s="86" t="s">
        <v>127</v>
      </c>
      <c r="E13" s="86" t="s">
        <v>128</v>
      </c>
      <c r="F13" s="86" t="s">
        <v>15</v>
      </c>
    </row>
    <row r="14" spans="1:6">
      <c r="A14" s="49" t="s">
        <v>130</v>
      </c>
      <c r="B14" s="49" t="s">
        <v>125</v>
      </c>
      <c r="C14" s="49" t="s">
        <v>129</v>
      </c>
      <c r="D14" s="131">
        <v>1</v>
      </c>
      <c r="E14" s="49">
        <v>50</v>
      </c>
      <c r="F14" s="133">
        <v>50</v>
      </c>
    </row>
    <row r="16" spans="1:6">
      <c r="A16" s="45" t="s">
        <v>131</v>
      </c>
      <c r="F16" s="89">
        <f>SUM(F9:F14)</f>
        <v>726</v>
      </c>
    </row>
  </sheetData>
  <mergeCells count="1">
    <mergeCell ref="A3:F3"/>
  </mergeCells>
  <pageMargins left="0.7" right="0.7" top="0.75" bottom="0.75" header="0.3" footer="0.3"/>
  <pageSetup paperSize="9" scale="42"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6"/>
  <sheetViews>
    <sheetView showGridLines="0" showZeros="0" zoomScaleNormal="100" zoomScaleSheetLayoutView="140" workbookViewId="0">
      <pane ySplit="3" topLeftCell="A4" activePane="bottomLeft" state="frozen"/>
      <selection sqref="A1:XFD1048576"/>
      <selection pane="bottomLeft" activeCell="A7" sqref="A7"/>
    </sheetView>
  </sheetViews>
  <sheetFormatPr defaultColWidth="11.42578125" defaultRowHeight="12.75"/>
  <cols>
    <col min="1" max="1" width="33.85546875" style="2" customWidth="1"/>
    <col min="2" max="6" width="17.5703125" style="2" customWidth="1"/>
    <col min="7" max="16384" width="11.42578125" style="2"/>
  </cols>
  <sheetData>
    <row r="1" spans="1:6">
      <c r="A1" s="47" t="s">
        <v>13</v>
      </c>
      <c r="B1" s="44"/>
      <c r="C1" s="44"/>
      <c r="D1" s="48"/>
    </row>
    <row r="3" spans="1:6" ht="15">
      <c r="A3" s="30" t="s">
        <v>19</v>
      </c>
      <c r="B3" s="31"/>
      <c r="C3" s="31"/>
      <c r="D3" s="32"/>
      <c r="E3" s="32"/>
      <c r="F3" s="33"/>
    </row>
    <row r="5" spans="1:6">
      <c r="A5" s="34"/>
      <c r="B5" s="35"/>
      <c r="C5" s="171" t="s">
        <v>11</v>
      </c>
      <c r="D5" s="172"/>
      <c r="E5" s="172"/>
      <c r="F5" s="173"/>
    </row>
    <row r="6" spans="1:6">
      <c r="A6" s="36" t="s">
        <v>16</v>
      </c>
      <c r="B6" s="36" t="s">
        <v>5</v>
      </c>
      <c r="C6" s="37" t="s">
        <v>1</v>
      </c>
      <c r="D6" s="38" t="s">
        <v>2</v>
      </c>
      <c r="E6" s="38" t="s">
        <v>3</v>
      </c>
      <c r="F6" s="38" t="s">
        <v>132</v>
      </c>
    </row>
    <row r="7" spans="1:6">
      <c r="A7" s="42" t="s">
        <v>120</v>
      </c>
      <c r="B7" s="40"/>
      <c r="C7" s="41">
        <v>0</v>
      </c>
      <c r="D7" s="41">
        <v>0</v>
      </c>
      <c r="E7" s="41">
        <v>0</v>
      </c>
      <c r="F7" s="41">
        <v>0</v>
      </c>
    </row>
    <row r="8" spans="1:6">
      <c r="A8" s="43"/>
      <c r="B8" s="43"/>
      <c r="C8" s="43"/>
      <c r="D8" s="44"/>
    </row>
    <row r="9" spans="1:6" ht="15">
      <c r="A9" s="30" t="s">
        <v>111</v>
      </c>
      <c r="B9" s="31"/>
      <c r="C9" s="31"/>
      <c r="D9" s="32"/>
      <c r="E9" s="32"/>
      <c r="F9" s="33"/>
    </row>
    <row r="10" spans="1:6">
      <c r="A10" s="36" t="s">
        <v>16</v>
      </c>
      <c r="B10" s="36" t="s">
        <v>5</v>
      </c>
      <c r="C10" s="44" t="s">
        <v>121</v>
      </c>
      <c r="D10" s="43"/>
    </row>
    <row r="11" spans="1:6">
      <c r="A11" s="39" t="s">
        <v>110</v>
      </c>
      <c r="B11" s="40" t="s">
        <v>112</v>
      </c>
      <c r="C11" s="41">
        <v>0</v>
      </c>
      <c r="D11" s="43"/>
    </row>
    <row r="12" spans="1:6">
      <c r="B12" s="44"/>
      <c r="C12" s="44"/>
      <c r="D12" s="43"/>
    </row>
    <row r="13" spans="1:6">
      <c r="B13" s="44"/>
      <c r="C13" s="44"/>
      <c r="D13" s="43"/>
    </row>
    <row r="14" spans="1:6" ht="15">
      <c r="A14" s="46" t="s">
        <v>0</v>
      </c>
      <c r="B14" s="44"/>
      <c r="C14" s="44"/>
      <c r="D14" s="43"/>
    </row>
    <row r="15" spans="1:6">
      <c r="A15" s="43" t="s">
        <v>14</v>
      </c>
    </row>
    <row r="16" spans="1:6">
      <c r="A16" s="43" t="s">
        <v>6</v>
      </c>
      <c r="B16" s="44"/>
      <c r="C16" s="44"/>
      <c r="D16" s="44"/>
    </row>
  </sheetData>
  <mergeCells count="1">
    <mergeCell ref="C5:F5"/>
  </mergeCells>
  <phoneticPr fontId="8"/>
  <printOptions horizontalCentered="1"/>
  <pageMargins left="0.59055118110236227" right="0.59055118110236227" top="0.59055118110236227" bottom="0.78740157480314965" header="0.39370078740157483" footer="0.19685039370078741"/>
  <pageSetup paperSize="9" scale="75" orientation="portrait" r:id="rId1"/>
  <headerFooter alignWithMargins="0">
    <oddFooter>&amp;L&amp;"Verdana,Regular"&amp;F-&amp;A
Atir b.v. ©&amp;C&amp;R&amp;"Verdana,Regular"printversie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3" ma:contentTypeDescription="Een nieuw document maken." ma:contentTypeScope="" ma:versionID="80939db7441588a9ac44704eac36508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b8cf4cf587ea7e904d5898cb6ff55b1d"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7D705-DDF5-4A90-A9EC-C7C1E3B6191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B170757-B840-44C4-AC06-2FE238BB3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ba6de-25e1-4b58-8b3b-98a90ea43f6a"/>
    <ds:schemaRef ds:uri="388c4e1c-eb8f-4144-9aae-dfb22c719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8B6141-A4E4-4546-B85C-A78FF11B35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6</vt:i4>
      </vt:variant>
    </vt:vector>
  </HeadingPairs>
  <TitlesOfParts>
    <vt:vector size="14" baseType="lpstr">
      <vt:lpstr>Toelichting calculatiemodel</vt:lpstr>
      <vt:lpstr>Info blad</vt:lpstr>
      <vt:lpstr>Kostenoverzicht</vt:lpstr>
      <vt:lpstr>Additioneel</vt:lpstr>
      <vt:lpstr>Ruimtestaat</vt:lpstr>
      <vt:lpstr>Glas</vt:lpstr>
      <vt:lpstr>Sanitaire voorzieningen</vt:lpstr>
      <vt:lpstr>Afroepprijs</vt:lpstr>
      <vt:lpstr>Afroepprijs!Afdrukbereik</vt:lpstr>
      <vt:lpstr>Glas!Afdrukbereik</vt:lpstr>
      <vt:lpstr>'Info blad'!Afdrukbereik</vt:lpstr>
      <vt:lpstr>Kostenoverzicht!Afdrukbereik</vt:lpstr>
      <vt:lpstr>'Toelichting calculatiemodel'!Afdrukbereik</vt:lpstr>
      <vt:lpstr>Kostenoverzicht!Afdruktitels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van der Velde</dc:creator>
  <cp:lastModifiedBy>Wendy Kempers</cp:lastModifiedBy>
  <cp:lastPrinted>2016-06-21T12:19:32Z</cp:lastPrinted>
  <dcterms:created xsi:type="dcterms:W3CDTF">1999-10-05T12:28:40Z</dcterms:created>
  <dcterms:modified xsi:type="dcterms:W3CDTF">2023-02-17T13:40:43Z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0x010100BF1612FE230EBB44AFB9BAF93548099F</vt:lpwstr>
  </property>
</Properties>
</file>